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oDo\Desktop\Nano-degree Bussiness analytic-Hoda Atef Second Project\"/>
    </mc:Choice>
  </mc:AlternateContent>
  <xr:revisionPtr revIDLastSave="0" documentId="8_{2F87482A-C2B1-4F3A-9B83-64A45CC29CD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jectdata-nyse" sheetId="15" r:id="rId1"/>
    <sheet name="Question-Task1-1" sheetId="9" r:id="rId2"/>
    <sheet name="Question_Task1-2" sheetId="17" r:id="rId3"/>
    <sheet name="Question-Task 1-3" sheetId="19" r:id="rId4"/>
    <sheet name="Question-Task 2" sheetId="5" r:id="rId5"/>
    <sheet name="Question-Task 3" sheetId="7" r:id="rId6"/>
  </sheets>
  <externalReferences>
    <externalReference r:id="rId7"/>
  </externalReferences>
  <definedNames>
    <definedName name="_xlchart.v1.0" hidden="1">'Question-Task 1-3'!$F$8</definedName>
    <definedName name="_xlchart.v1.1" hidden="1">'Question-Task 1-3'!$G$6:$K$7</definedName>
    <definedName name="_xlchart.v1.2" hidden="1">'Question-Task 1-3'!$G$8:$K$8</definedName>
    <definedName name="COGsS">'projectdata-nyse'!$F:$F</definedName>
    <definedName name="CostOfGoodsSold">'[1]projectdata-nyse'!$F:$F</definedName>
    <definedName name="GICSSector">#REF!</definedName>
    <definedName name="GICSSubIndustry">#REF!</definedName>
    <definedName name="GProfit">'projectdata-nyse'!$L:$L</definedName>
    <definedName name="GrossProfit">'[1]projectdata-nyse'!$L:$L</definedName>
    <definedName name="OperatingProfit">#REF!</definedName>
    <definedName name="OProfit">'projectdata-nyse'!$N:$N</definedName>
    <definedName name="OtherOItems">'projectdata-nyse'!$I:$I</definedName>
    <definedName name="OtherOperatingItems">'projectdata-nyse'!$I:$I</definedName>
    <definedName name="PeriodEnding">#REF!</definedName>
    <definedName name="ResandDeveloP">'projectdata-nyse'!$H:$H</definedName>
    <definedName name="ResearchAndDevelopment">'projectdata-nyse'!$H:$H</definedName>
    <definedName name="SalesGAdmin">'projectdata-nyse'!$G:$G</definedName>
    <definedName name="SalesGeneralAndAdmin">'[1]projectdata-nyse'!$G:$G</definedName>
    <definedName name="TickerSymbol">'[1]projectdata-nyse'!$B:$B</definedName>
    <definedName name="TicSymbol">'projectdata-nyse'!$B:$B</definedName>
    <definedName name="TotalOperatingExpenses">#REF!</definedName>
    <definedName name="TotalRevenue">'[1]projectdata-nyse'!$E:$E</definedName>
    <definedName name="TRevenue">'projectdata-nyse'!$E:$E</definedName>
    <definedName name="Years">'projectdata-nyse'!$C:$C</definedName>
  </definedNames>
  <calcPr calcId="191029"/>
  <pivotCaches>
    <pivotCache cacheId="0" r:id="rId8"/>
    <pivotCache cacheId="1" r:id="rId9"/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" i="19" l="1"/>
  <c r="G8" i="19"/>
  <c r="G9" i="17"/>
  <c r="J9" i="17" a="1"/>
  <c r="J9" i="17" s="1"/>
  <c r="N2" i="15"/>
  <c r="M2" i="15"/>
  <c r="H7" i="5" a="1"/>
  <c r="H7" i="5" s="1"/>
  <c r="K9" i="17"/>
  <c r="I8" i="19" a="1"/>
  <c r="I8" i="19" s="1"/>
  <c r="H9" i="17"/>
  <c r="L1700" i="15"/>
  <c r="J31" i="19"/>
  <c r="J32" i="19"/>
  <c r="J33" i="19"/>
  <c r="J34" i="19"/>
  <c r="J35" i="19"/>
  <c r="J36" i="19"/>
  <c r="J37" i="19"/>
  <c r="J38" i="19"/>
  <c r="J39" i="19"/>
  <c r="J40" i="19"/>
  <c r="H8" i="19"/>
  <c r="K8" i="19"/>
  <c r="J8" i="19" a="1"/>
  <c r="J8" i="19" s="1"/>
  <c r="D10" i="7" a="1"/>
  <c r="D10" i="7" s="1"/>
  <c r="G15" i="7" a="1"/>
  <c r="G15" i="7" s="1"/>
  <c r="E15" i="7" a="1"/>
  <c r="E15" i="7" s="1"/>
  <c r="F15" i="7" a="1"/>
  <c r="F15" i="7" s="1"/>
  <c r="D15" i="7" a="1"/>
  <c r="D15" i="7" s="1"/>
  <c r="E14" i="7" a="1"/>
  <c r="E14" i="7" s="1"/>
  <c r="F14" i="7" a="1"/>
  <c r="F14" i="7" s="1"/>
  <c r="G14" i="7" a="1"/>
  <c r="G14" i="7" s="1"/>
  <c r="D14" i="7" a="1"/>
  <c r="D14" i="7" s="1"/>
  <c r="G13" i="7" a="1"/>
  <c r="G13" i="7" s="1"/>
  <c r="E13" i="7" a="1"/>
  <c r="E13" i="7" s="1"/>
  <c r="F13" i="7" a="1"/>
  <c r="F13" i="7" s="1"/>
  <c r="D13" i="7" a="1"/>
  <c r="D13" i="7" s="1"/>
  <c r="E12" i="7" a="1"/>
  <c r="E12" i="7" s="1"/>
  <c r="F12" i="7" a="1"/>
  <c r="F12" i="7" s="1"/>
  <c r="G12" i="7" a="1"/>
  <c r="G12" i="7" s="1"/>
  <c r="D12" i="7" a="1"/>
  <c r="D12" i="7" s="1"/>
  <c r="E11" i="7" a="1"/>
  <c r="E11" i="7" s="1"/>
  <c r="F11" i="7" a="1"/>
  <c r="F11" i="7" s="1"/>
  <c r="G11" i="7" a="1"/>
  <c r="G11" i="7" s="1"/>
  <c r="D11" i="7" a="1"/>
  <c r="D11" i="7" s="1"/>
  <c r="E10" i="7" a="1"/>
  <c r="E10" i="7" s="1"/>
  <c r="E21" i="7" s="1"/>
  <c r="F10" i="7" a="1"/>
  <c r="F10" i="7" s="1"/>
  <c r="G10" i="7" a="1"/>
  <c r="G10" i="7" s="1"/>
  <c r="I9" i="17" l="1" a="1"/>
  <c r="I9" i="17" s="1"/>
  <c r="G22" i="7"/>
  <c r="F22" i="7"/>
  <c r="F21" i="7"/>
  <c r="E22" i="7"/>
  <c r="D22" i="7"/>
  <c r="G21" i="7"/>
  <c r="D16" i="7"/>
  <c r="D17" i="7" s="1"/>
  <c r="D23" i="7" s="1"/>
  <c r="F16" i="7"/>
  <c r="F17" i="7" s="1"/>
  <c r="F23" i="7" s="1"/>
  <c r="G16" i="7"/>
  <c r="G17" i="7" s="1"/>
  <c r="G23" i="7" s="1"/>
  <c r="E16" i="7"/>
  <c r="E17" i="7" s="1"/>
  <c r="E23" i="7" s="1"/>
  <c r="L15" i="7" l="1"/>
  <c r="L19" i="7"/>
  <c r="L11" i="7"/>
  <c r="L12" i="7" l="1"/>
  <c r="H21" i="7" s="1"/>
  <c r="L10" i="7"/>
  <c r="M11" i="7"/>
  <c r="L20" i="7"/>
  <c r="H23" i="7" s="1"/>
  <c r="M19" i="7"/>
  <c r="L18" i="7"/>
  <c r="H10" i="7" l="1"/>
  <c r="H17" i="7" s="1"/>
  <c r="M20" i="7"/>
  <c r="M18" i="7"/>
  <c r="I23" i="7" s="1"/>
  <c r="M12" i="7"/>
  <c r="M10" i="7"/>
  <c r="I21" i="7" s="1"/>
  <c r="L14" i="7"/>
  <c r="H22" i="7" s="1"/>
  <c r="L16" i="7"/>
  <c r="M15" i="7"/>
  <c r="H12" i="7" l="1"/>
  <c r="I10" i="7"/>
  <c r="I17" i="7" s="1"/>
  <c r="M16" i="7"/>
  <c r="I22" i="7" s="1"/>
  <c r="M14" i="7"/>
  <c r="I12" i="7" l="1"/>
  <c r="G9" i="9"/>
  <c r="H11" i="9"/>
  <c r="G11" i="9"/>
  <c r="I9" i="9"/>
  <c r="J9" i="9"/>
  <c r="H9" i="9"/>
  <c r="G13" i="9" a="1"/>
  <c r="G13" i="9" s="1"/>
  <c r="G10" i="5" l="1" a="1"/>
  <c r="G10" i="5" s="1"/>
  <c r="F10" i="5" a="1"/>
  <c r="F10" i="5" s="1"/>
  <c r="H10" i="5" a="1"/>
  <c r="H10" i="5" s="1"/>
  <c r="I10" i="5" a="1"/>
  <c r="I10" i="5" s="1"/>
  <c r="G10" i="9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0" i="15"/>
  <c r="O81" i="15"/>
  <c r="O82" i="15"/>
  <c r="O83" i="15"/>
  <c r="O84" i="15"/>
  <c r="O85" i="15"/>
  <c r="O86" i="15"/>
  <c r="O87" i="15"/>
  <c r="O88" i="15"/>
  <c r="O89" i="15"/>
  <c r="O90" i="15"/>
  <c r="O91" i="15"/>
  <c r="O92" i="15"/>
  <c r="O93" i="15"/>
  <c r="O94" i="15"/>
  <c r="O95" i="15"/>
  <c r="O96" i="15"/>
  <c r="O97" i="15"/>
  <c r="O98" i="15"/>
  <c r="O99" i="15"/>
  <c r="O100" i="15"/>
  <c r="O101" i="15"/>
  <c r="O102" i="15"/>
  <c r="O103" i="15"/>
  <c r="O104" i="15"/>
  <c r="O105" i="15"/>
  <c r="O106" i="15"/>
  <c r="O107" i="15"/>
  <c r="O108" i="15"/>
  <c r="O109" i="15"/>
  <c r="O110" i="15"/>
  <c r="O111" i="15"/>
  <c r="O112" i="15"/>
  <c r="O113" i="15"/>
  <c r="O114" i="15"/>
  <c r="O115" i="15"/>
  <c r="O116" i="15"/>
  <c r="O117" i="15"/>
  <c r="O118" i="15"/>
  <c r="O119" i="15"/>
  <c r="O120" i="15"/>
  <c r="O121" i="15"/>
  <c r="O122" i="15"/>
  <c r="O123" i="15"/>
  <c r="O124" i="15"/>
  <c r="O125" i="15"/>
  <c r="O126" i="15"/>
  <c r="O127" i="15"/>
  <c r="O128" i="15"/>
  <c r="O129" i="15"/>
  <c r="O130" i="15"/>
  <c r="O131" i="15"/>
  <c r="O132" i="15"/>
  <c r="O133" i="15"/>
  <c r="O134" i="15"/>
  <c r="O135" i="15"/>
  <c r="O136" i="15"/>
  <c r="O137" i="15"/>
  <c r="O138" i="15"/>
  <c r="O139" i="15"/>
  <c r="O140" i="15"/>
  <c r="O141" i="15"/>
  <c r="O142" i="15"/>
  <c r="O143" i="15"/>
  <c r="O144" i="15"/>
  <c r="O145" i="15"/>
  <c r="O146" i="15"/>
  <c r="O147" i="15"/>
  <c r="O148" i="15"/>
  <c r="O149" i="15"/>
  <c r="O150" i="15"/>
  <c r="O151" i="15"/>
  <c r="O152" i="15"/>
  <c r="O153" i="15"/>
  <c r="O154" i="15"/>
  <c r="O155" i="15"/>
  <c r="O156" i="15"/>
  <c r="O157" i="15"/>
  <c r="O158" i="15"/>
  <c r="O159" i="15"/>
  <c r="O160" i="15"/>
  <c r="O161" i="15"/>
  <c r="O162" i="15"/>
  <c r="O163" i="15"/>
  <c r="O164" i="15"/>
  <c r="O165" i="15"/>
  <c r="O166" i="15"/>
  <c r="O167" i="15"/>
  <c r="O168" i="15"/>
  <c r="O169" i="15"/>
  <c r="O170" i="15"/>
  <c r="O171" i="15"/>
  <c r="O172" i="15"/>
  <c r="O173" i="15"/>
  <c r="O174" i="15"/>
  <c r="O175" i="15"/>
  <c r="O176" i="15"/>
  <c r="O177" i="15"/>
  <c r="O178" i="15"/>
  <c r="O179" i="15"/>
  <c r="O180" i="15"/>
  <c r="O181" i="15"/>
  <c r="O182" i="15"/>
  <c r="O183" i="15"/>
  <c r="O184" i="15"/>
  <c r="O185" i="15"/>
  <c r="O186" i="15"/>
  <c r="O187" i="15"/>
  <c r="O188" i="15"/>
  <c r="O189" i="15"/>
  <c r="O190" i="15"/>
  <c r="O191" i="15"/>
  <c r="O192" i="15"/>
  <c r="O193" i="15"/>
  <c r="O194" i="15"/>
  <c r="O195" i="15"/>
  <c r="O196" i="15"/>
  <c r="O197" i="15"/>
  <c r="O198" i="15"/>
  <c r="O199" i="15"/>
  <c r="O200" i="15"/>
  <c r="O201" i="15"/>
  <c r="O202" i="15"/>
  <c r="O203" i="15"/>
  <c r="O204" i="15"/>
  <c r="O205" i="15"/>
  <c r="O206" i="15"/>
  <c r="O207" i="15"/>
  <c r="O208" i="15"/>
  <c r="O209" i="15"/>
  <c r="O210" i="15"/>
  <c r="O211" i="15"/>
  <c r="O212" i="15"/>
  <c r="O213" i="15"/>
  <c r="O214" i="15"/>
  <c r="O215" i="15"/>
  <c r="O216" i="15"/>
  <c r="O217" i="15"/>
  <c r="O218" i="15"/>
  <c r="O219" i="15"/>
  <c r="O220" i="15"/>
  <c r="O221" i="15"/>
  <c r="O222" i="15"/>
  <c r="O223" i="15"/>
  <c r="O224" i="15"/>
  <c r="O225" i="15"/>
  <c r="O226" i="15"/>
  <c r="O227" i="15"/>
  <c r="O228" i="15"/>
  <c r="O229" i="15"/>
  <c r="O230" i="15"/>
  <c r="O231" i="15"/>
  <c r="O232" i="15"/>
  <c r="O233" i="15"/>
  <c r="O234" i="15"/>
  <c r="O235" i="15"/>
  <c r="O236" i="15"/>
  <c r="O237" i="15"/>
  <c r="O238" i="15"/>
  <c r="O239" i="15"/>
  <c r="O240" i="15"/>
  <c r="O241" i="15"/>
  <c r="O242" i="15"/>
  <c r="O243" i="15"/>
  <c r="O244" i="15"/>
  <c r="O245" i="15"/>
  <c r="O246" i="15"/>
  <c r="O247" i="15"/>
  <c r="O248" i="15"/>
  <c r="O249" i="15"/>
  <c r="O250" i="15"/>
  <c r="O251" i="15"/>
  <c r="O252" i="15"/>
  <c r="O253" i="15"/>
  <c r="O254" i="15"/>
  <c r="O255" i="15"/>
  <c r="O256" i="15"/>
  <c r="O257" i="15"/>
  <c r="O258" i="15"/>
  <c r="O259" i="15"/>
  <c r="O260" i="15"/>
  <c r="O261" i="15"/>
  <c r="O262" i="15"/>
  <c r="O263" i="15"/>
  <c r="O264" i="15"/>
  <c r="O265" i="15"/>
  <c r="O266" i="15"/>
  <c r="O267" i="15"/>
  <c r="O268" i="15"/>
  <c r="O269" i="15"/>
  <c r="O270" i="15"/>
  <c r="O271" i="15"/>
  <c r="O272" i="15"/>
  <c r="O273" i="15"/>
  <c r="O274" i="15"/>
  <c r="O275" i="15"/>
  <c r="O276" i="15"/>
  <c r="O277" i="15"/>
  <c r="O278" i="15"/>
  <c r="O279" i="15"/>
  <c r="O280" i="15"/>
  <c r="O281" i="15"/>
  <c r="O282" i="15"/>
  <c r="O283" i="15"/>
  <c r="O284" i="15"/>
  <c r="O285" i="15"/>
  <c r="O286" i="15"/>
  <c r="O287" i="15"/>
  <c r="O288" i="15"/>
  <c r="O289" i="15"/>
  <c r="O290" i="15"/>
  <c r="O291" i="15"/>
  <c r="O292" i="15"/>
  <c r="O293" i="15"/>
  <c r="O294" i="15"/>
  <c r="O295" i="15"/>
  <c r="O296" i="15"/>
  <c r="O297" i="15"/>
  <c r="O298" i="15"/>
  <c r="O299" i="15"/>
  <c r="O300" i="15"/>
  <c r="O301" i="15"/>
  <c r="O302" i="15"/>
  <c r="O303" i="15"/>
  <c r="O304" i="15"/>
  <c r="O305" i="15"/>
  <c r="O306" i="15"/>
  <c r="O307" i="15"/>
  <c r="O308" i="15"/>
  <c r="O309" i="15"/>
  <c r="O310" i="15"/>
  <c r="O311" i="15"/>
  <c r="O312" i="15"/>
  <c r="O313" i="15"/>
  <c r="O314" i="15"/>
  <c r="O315" i="15"/>
  <c r="O316" i="15"/>
  <c r="O317" i="15"/>
  <c r="O318" i="15"/>
  <c r="O319" i="15"/>
  <c r="O320" i="15"/>
  <c r="O321" i="15"/>
  <c r="O322" i="15"/>
  <c r="O323" i="15"/>
  <c r="O324" i="15"/>
  <c r="O325" i="15"/>
  <c r="O326" i="15"/>
  <c r="O327" i="15"/>
  <c r="O328" i="15"/>
  <c r="O329" i="15"/>
  <c r="O330" i="15"/>
  <c r="O331" i="15"/>
  <c r="O332" i="15"/>
  <c r="O333" i="15"/>
  <c r="O334" i="15"/>
  <c r="O335" i="15"/>
  <c r="O336" i="15"/>
  <c r="O337" i="15"/>
  <c r="O338" i="15"/>
  <c r="O339" i="15"/>
  <c r="O340" i="15"/>
  <c r="O341" i="15"/>
  <c r="O342" i="15"/>
  <c r="O343" i="15"/>
  <c r="O344" i="15"/>
  <c r="O345" i="15"/>
  <c r="O346" i="15"/>
  <c r="O347" i="15"/>
  <c r="O348" i="15"/>
  <c r="O349" i="15"/>
  <c r="O350" i="15"/>
  <c r="O351" i="15"/>
  <c r="O352" i="15"/>
  <c r="O353" i="15"/>
  <c r="O354" i="15"/>
  <c r="O355" i="15"/>
  <c r="O356" i="15"/>
  <c r="O357" i="15"/>
  <c r="O358" i="15"/>
  <c r="O359" i="15"/>
  <c r="O360" i="15"/>
  <c r="O361" i="15"/>
  <c r="O362" i="15"/>
  <c r="O363" i="15"/>
  <c r="O364" i="15"/>
  <c r="O365" i="15"/>
  <c r="O366" i="15"/>
  <c r="O367" i="15"/>
  <c r="O368" i="15"/>
  <c r="O369" i="15"/>
  <c r="O370" i="15"/>
  <c r="O371" i="15"/>
  <c r="O372" i="15"/>
  <c r="O373" i="15"/>
  <c r="O374" i="15"/>
  <c r="O375" i="15"/>
  <c r="O376" i="15"/>
  <c r="O377" i="15"/>
  <c r="O378" i="15"/>
  <c r="O379" i="15"/>
  <c r="O380" i="15"/>
  <c r="O381" i="15"/>
  <c r="O382" i="15"/>
  <c r="O383" i="15"/>
  <c r="O384" i="15"/>
  <c r="O385" i="15"/>
  <c r="O386" i="15"/>
  <c r="O387" i="15"/>
  <c r="O388" i="15"/>
  <c r="O389" i="15"/>
  <c r="O390" i="15"/>
  <c r="O391" i="15"/>
  <c r="O392" i="15"/>
  <c r="O393" i="15"/>
  <c r="O394" i="15"/>
  <c r="O395" i="15"/>
  <c r="O396" i="15"/>
  <c r="O397" i="15"/>
  <c r="O398" i="15"/>
  <c r="O399" i="15"/>
  <c r="O400" i="15"/>
  <c r="O401" i="15"/>
  <c r="O402" i="15"/>
  <c r="O403" i="15"/>
  <c r="O404" i="15"/>
  <c r="O405" i="15"/>
  <c r="O406" i="15"/>
  <c r="O407" i="15"/>
  <c r="O408" i="15"/>
  <c r="O409" i="15"/>
  <c r="O410" i="15"/>
  <c r="O411" i="15"/>
  <c r="O412" i="15"/>
  <c r="O413" i="15"/>
  <c r="O414" i="15"/>
  <c r="O415" i="15"/>
  <c r="O416" i="15"/>
  <c r="O417" i="15"/>
  <c r="O418" i="15"/>
  <c r="O419" i="15"/>
  <c r="O420" i="15"/>
  <c r="O421" i="15"/>
  <c r="O422" i="15"/>
  <c r="O423" i="15"/>
  <c r="O424" i="15"/>
  <c r="O425" i="15"/>
  <c r="O426" i="15"/>
  <c r="O427" i="15"/>
  <c r="O428" i="15"/>
  <c r="O429" i="15"/>
  <c r="O430" i="15"/>
  <c r="O431" i="15"/>
  <c r="O432" i="15"/>
  <c r="O433" i="15"/>
  <c r="O434" i="15"/>
  <c r="O435" i="15"/>
  <c r="O436" i="15"/>
  <c r="O437" i="15"/>
  <c r="O438" i="15"/>
  <c r="O439" i="15"/>
  <c r="O440" i="15"/>
  <c r="O441" i="15"/>
  <c r="O442" i="15"/>
  <c r="O443" i="15"/>
  <c r="O444" i="15"/>
  <c r="O445" i="15"/>
  <c r="O446" i="15"/>
  <c r="O447" i="15"/>
  <c r="O448" i="15"/>
  <c r="O449" i="15"/>
  <c r="O450" i="15"/>
  <c r="O451" i="15"/>
  <c r="O452" i="15"/>
  <c r="O453" i="15"/>
  <c r="O454" i="15"/>
  <c r="O455" i="15"/>
  <c r="O456" i="15"/>
  <c r="O457" i="15"/>
  <c r="O458" i="15"/>
  <c r="O459" i="15"/>
  <c r="O460" i="15"/>
  <c r="O461" i="15"/>
  <c r="O462" i="15"/>
  <c r="O463" i="15"/>
  <c r="O464" i="15"/>
  <c r="O465" i="15"/>
  <c r="O466" i="15"/>
  <c r="O467" i="15"/>
  <c r="O468" i="15"/>
  <c r="O469" i="15"/>
  <c r="O470" i="15"/>
  <c r="O471" i="15"/>
  <c r="O472" i="15"/>
  <c r="O473" i="15"/>
  <c r="O474" i="15"/>
  <c r="O475" i="15"/>
  <c r="O476" i="15"/>
  <c r="O477" i="15"/>
  <c r="O478" i="15"/>
  <c r="O479" i="15"/>
  <c r="O480" i="15"/>
  <c r="O481" i="15"/>
  <c r="O482" i="15"/>
  <c r="O483" i="15"/>
  <c r="O484" i="15"/>
  <c r="O485" i="15"/>
  <c r="O486" i="15"/>
  <c r="O487" i="15"/>
  <c r="O488" i="15"/>
  <c r="O489" i="15"/>
  <c r="O490" i="15"/>
  <c r="O491" i="15"/>
  <c r="O492" i="15"/>
  <c r="O493" i="15"/>
  <c r="O494" i="15"/>
  <c r="O495" i="15"/>
  <c r="O496" i="15"/>
  <c r="O497" i="15"/>
  <c r="O498" i="15"/>
  <c r="O499" i="15"/>
  <c r="O500" i="15"/>
  <c r="O501" i="15"/>
  <c r="O502" i="15"/>
  <c r="O503" i="15"/>
  <c r="O504" i="15"/>
  <c r="O505" i="15"/>
  <c r="O506" i="15"/>
  <c r="O507" i="15"/>
  <c r="O508" i="15"/>
  <c r="O509" i="15"/>
  <c r="O510" i="15"/>
  <c r="O511" i="15"/>
  <c r="O512" i="15"/>
  <c r="O513" i="15"/>
  <c r="O514" i="15"/>
  <c r="O515" i="15"/>
  <c r="O516" i="15"/>
  <c r="O517" i="15"/>
  <c r="O518" i="15"/>
  <c r="O519" i="15"/>
  <c r="O520" i="15"/>
  <c r="O521" i="15"/>
  <c r="O522" i="15"/>
  <c r="O523" i="15"/>
  <c r="O524" i="15"/>
  <c r="O525" i="15"/>
  <c r="O526" i="15"/>
  <c r="O527" i="15"/>
  <c r="O528" i="15"/>
  <c r="O529" i="15"/>
  <c r="O530" i="15"/>
  <c r="O531" i="15"/>
  <c r="O532" i="15"/>
  <c r="O533" i="15"/>
  <c r="O534" i="15"/>
  <c r="O535" i="15"/>
  <c r="O536" i="15"/>
  <c r="O537" i="15"/>
  <c r="O538" i="15"/>
  <c r="O539" i="15"/>
  <c r="O540" i="15"/>
  <c r="O541" i="15"/>
  <c r="O542" i="15"/>
  <c r="O543" i="15"/>
  <c r="O544" i="15"/>
  <c r="O545" i="15"/>
  <c r="O546" i="15"/>
  <c r="O547" i="15"/>
  <c r="O548" i="15"/>
  <c r="O549" i="15"/>
  <c r="O550" i="15"/>
  <c r="O551" i="15"/>
  <c r="O552" i="15"/>
  <c r="O553" i="15"/>
  <c r="O554" i="15"/>
  <c r="O555" i="15"/>
  <c r="O556" i="15"/>
  <c r="O557" i="15"/>
  <c r="O558" i="15"/>
  <c r="O559" i="15"/>
  <c r="O560" i="15"/>
  <c r="O561" i="15"/>
  <c r="O562" i="15"/>
  <c r="O563" i="15"/>
  <c r="O564" i="15"/>
  <c r="O565" i="15"/>
  <c r="O566" i="15"/>
  <c r="O567" i="15"/>
  <c r="O568" i="15"/>
  <c r="O569" i="15"/>
  <c r="O570" i="15"/>
  <c r="O571" i="15"/>
  <c r="O572" i="15"/>
  <c r="O573" i="15"/>
  <c r="O574" i="15"/>
  <c r="O575" i="15"/>
  <c r="O576" i="15"/>
  <c r="O577" i="15"/>
  <c r="O578" i="15"/>
  <c r="O579" i="15"/>
  <c r="O580" i="15"/>
  <c r="O581" i="15"/>
  <c r="O582" i="15"/>
  <c r="O583" i="15"/>
  <c r="O584" i="15"/>
  <c r="O585" i="15"/>
  <c r="O586" i="15"/>
  <c r="O587" i="15"/>
  <c r="O588" i="15"/>
  <c r="O589" i="15"/>
  <c r="O590" i="15"/>
  <c r="O591" i="15"/>
  <c r="O592" i="15"/>
  <c r="O593" i="15"/>
  <c r="O594" i="15"/>
  <c r="O595" i="15"/>
  <c r="O596" i="15"/>
  <c r="O597" i="15"/>
  <c r="O598" i="15"/>
  <c r="O599" i="15"/>
  <c r="O600" i="15"/>
  <c r="O601" i="15"/>
  <c r="O602" i="15"/>
  <c r="O603" i="15"/>
  <c r="O604" i="15"/>
  <c r="O605" i="15"/>
  <c r="O606" i="15"/>
  <c r="O607" i="15"/>
  <c r="O608" i="15"/>
  <c r="O609" i="15"/>
  <c r="O610" i="15"/>
  <c r="O611" i="15"/>
  <c r="O612" i="15"/>
  <c r="O613" i="15"/>
  <c r="O614" i="15"/>
  <c r="O615" i="15"/>
  <c r="O616" i="15"/>
  <c r="O617" i="15"/>
  <c r="O618" i="15"/>
  <c r="O619" i="15"/>
  <c r="O620" i="15"/>
  <c r="O621" i="15"/>
  <c r="O622" i="15"/>
  <c r="O623" i="15"/>
  <c r="O624" i="15"/>
  <c r="O625" i="15"/>
  <c r="O626" i="15"/>
  <c r="O627" i="15"/>
  <c r="O628" i="15"/>
  <c r="O629" i="15"/>
  <c r="O630" i="15"/>
  <c r="O631" i="15"/>
  <c r="O632" i="15"/>
  <c r="O633" i="15"/>
  <c r="O634" i="15"/>
  <c r="O635" i="15"/>
  <c r="O636" i="15"/>
  <c r="O637" i="15"/>
  <c r="O638" i="15"/>
  <c r="O639" i="15"/>
  <c r="O640" i="15"/>
  <c r="O641" i="15"/>
  <c r="O642" i="15"/>
  <c r="O643" i="15"/>
  <c r="O644" i="15"/>
  <c r="O645" i="15"/>
  <c r="O646" i="15"/>
  <c r="O647" i="15"/>
  <c r="O648" i="15"/>
  <c r="O649" i="15"/>
  <c r="O650" i="15"/>
  <c r="O651" i="15"/>
  <c r="O652" i="15"/>
  <c r="O653" i="15"/>
  <c r="O654" i="15"/>
  <c r="O655" i="15"/>
  <c r="O656" i="15"/>
  <c r="O657" i="15"/>
  <c r="O658" i="15"/>
  <c r="O659" i="15"/>
  <c r="O660" i="15"/>
  <c r="O661" i="15"/>
  <c r="O662" i="15"/>
  <c r="O663" i="15"/>
  <c r="O664" i="15"/>
  <c r="O665" i="15"/>
  <c r="O666" i="15"/>
  <c r="O667" i="15"/>
  <c r="O668" i="15"/>
  <c r="O669" i="15"/>
  <c r="O670" i="15"/>
  <c r="O671" i="15"/>
  <c r="O672" i="15"/>
  <c r="O673" i="15"/>
  <c r="O674" i="15"/>
  <c r="O675" i="15"/>
  <c r="O676" i="15"/>
  <c r="O677" i="15"/>
  <c r="O678" i="15"/>
  <c r="O679" i="15"/>
  <c r="O680" i="15"/>
  <c r="O681" i="15"/>
  <c r="O682" i="15"/>
  <c r="O683" i="15"/>
  <c r="O684" i="15"/>
  <c r="O685" i="15"/>
  <c r="O686" i="15"/>
  <c r="O687" i="15"/>
  <c r="O688" i="15"/>
  <c r="O689" i="15"/>
  <c r="O690" i="15"/>
  <c r="O691" i="15"/>
  <c r="O692" i="15"/>
  <c r="O693" i="15"/>
  <c r="O694" i="15"/>
  <c r="O695" i="15"/>
  <c r="O696" i="15"/>
  <c r="O697" i="15"/>
  <c r="O698" i="15"/>
  <c r="O699" i="15"/>
  <c r="O700" i="15"/>
  <c r="O701" i="15"/>
  <c r="O702" i="15"/>
  <c r="O703" i="15"/>
  <c r="O704" i="15"/>
  <c r="O705" i="15"/>
  <c r="O706" i="15"/>
  <c r="O707" i="15"/>
  <c r="O708" i="15"/>
  <c r="O709" i="15"/>
  <c r="O710" i="15"/>
  <c r="O711" i="15"/>
  <c r="O712" i="15"/>
  <c r="O713" i="15"/>
  <c r="O714" i="15"/>
  <c r="O715" i="15"/>
  <c r="O716" i="15"/>
  <c r="O717" i="15"/>
  <c r="O718" i="15"/>
  <c r="O719" i="15"/>
  <c r="O720" i="15"/>
  <c r="O721" i="15"/>
  <c r="O722" i="15"/>
  <c r="O723" i="15"/>
  <c r="O724" i="15"/>
  <c r="O725" i="15"/>
  <c r="O726" i="15"/>
  <c r="O727" i="15"/>
  <c r="O728" i="15"/>
  <c r="O729" i="15"/>
  <c r="O730" i="15"/>
  <c r="O731" i="15"/>
  <c r="O732" i="15"/>
  <c r="O733" i="15"/>
  <c r="O734" i="15"/>
  <c r="O735" i="15"/>
  <c r="O736" i="15"/>
  <c r="O737" i="15"/>
  <c r="O738" i="15"/>
  <c r="O739" i="15"/>
  <c r="O740" i="15"/>
  <c r="O741" i="15"/>
  <c r="O742" i="15"/>
  <c r="O743" i="15"/>
  <c r="O744" i="15"/>
  <c r="O745" i="15"/>
  <c r="O746" i="15"/>
  <c r="O747" i="15"/>
  <c r="O748" i="15"/>
  <c r="O749" i="15"/>
  <c r="O750" i="15"/>
  <c r="O751" i="15"/>
  <c r="O752" i="15"/>
  <c r="O753" i="15"/>
  <c r="O754" i="15"/>
  <c r="O755" i="15"/>
  <c r="O756" i="15"/>
  <c r="O757" i="15"/>
  <c r="O758" i="15"/>
  <c r="O759" i="15"/>
  <c r="O760" i="15"/>
  <c r="O761" i="15"/>
  <c r="O762" i="15"/>
  <c r="O763" i="15"/>
  <c r="O764" i="15"/>
  <c r="O765" i="15"/>
  <c r="O766" i="15"/>
  <c r="O767" i="15"/>
  <c r="O768" i="15"/>
  <c r="O769" i="15"/>
  <c r="O770" i="15"/>
  <c r="O771" i="15"/>
  <c r="O772" i="15"/>
  <c r="O773" i="15"/>
  <c r="O774" i="15"/>
  <c r="O775" i="15"/>
  <c r="O776" i="15"/>
  <c r="O777" i="15"/>
  <c r="O778" i="15"/>
  <c r="O779" i="15"/>
  <c r="O780" i="15"/>
  <c r="O781" i="15"/>
  <c r="O782" i="15"/>
  <c r="O783" i="15"/>
  <c r="O784" i="15"/>
  <c r="O785" i="15"/>
  <c r="O786" i="15"/>
  <c r="O787" i="15"/>
  <c r="O788" i="15"/>
  <c r="O789" i="15"/>
  <c r="O790" i="15"/>
  <c r="O791" i="15"/>
  <c r="O792" i="15"/>
  <c r="O793" i="15"/>
  <c r="O794" i="15"/>
  <c r="O795" i="15"/>
  <c r="O796" i="15"/>
  <c r="O797" i="15"/>
  <c r="O798" i="15"/>
  <c r="O799" i="15"/>
  <c r="O800" i="15"/>
  <c r="O801" i="15"/>
  <c r="O802" i="15"/>
  <c r="O803" i="15"/>
  <c r="O804" i="15"/>
  <c r="O805" i="15"/>
  <c r="O806" i="15"/>
  <c r="O807" i="15"/>
  <c r="O808" i="15"/>
  <c r="O809" i="15"/>
  <c r="O810" i="15"/>
  <c r="O811" i="15"/>
  <c r="O812" i="15"/>
  <c r="O813" i="15"/>
  <c r="O814" i="15"/>
  <c r="O815" i="15"/>
  <c r="O816" i="15"/>
  <c r="O817" i="15"/>
  <c r="O818" i="15"/>
  <c r="O819" i="15"/>
  <c r="O820" i="15"/>
  <c r="O821" i="15"/>
  <c r="O822" i="15"/>
  <c r="O823" i="15"/>
  <c r="O824" i="15"/>
  <c r="O825" i="15"/>
  <c r="O826" i="15"/>
  <c r="O827" i="15"/>
  <c r="O828" i="15"/>
  <c r="O829" i="15"/>
  <c r="O830" i="15"/>
  <c r="O831" i="15"/>
  <c r="O832" i="15"/>
  <c r="O833" i="15"/>
  <c r="O834" i="15"/>
  <c r="O835" i="15"/>
  <c r="O836" i="15"/>
  <c r="O837" i="15"/>
  <c r="O838" i="15"/>
  <c r="O839" i="15"/>
  <c r="O840" i="15"/>
  <c r="O841" i="15"/>
  <c r="O842" i="15"/>
  <c r="O843" i="15"/>
  <c r="O844" i="15"/>
  <c r="O845" i="15"/>
  <c r="O846" i="15"/>
  <c r="O847" i="15"/>
  <c r="O848" i="15"/>
  <c r="O849" i="15"/>
  <c r="O850" i="15"/>
  <c r="O851" i="15"/>
  <c r="O852" i="15"/>
  <c r="O853" i="15"/>
  <c r="O854" i="15"/>
  <c r="O855" i="15"/>
  <c r="O856" i="15"/>
  <c r="O857" i="15"/>
  <c r="O858" i="15"/>
  <c r="O859" i="15"/>
  <c r="O860" i="15"/>
  <c r="O861" i="15"/>
  <c r="O862" i="15"/>
  <c r="O863" i="15"/>
  <c r="O864" i="15"/>
  <c r="O865" i="15"/>
  <c r="O866" i="15"/>
  <c r="O867" i="15"/>
  <c r="O868" i="15"/>
  <c r="O869" i="15"/>
  <c r="O870" i="15"/>
  <c r="O871" i="15"/>
  <c r="O872" i="15"/>
  <c r="O873" i="15"/>
  <c r="O874" i="15"/>
  <c r="O875" i="15"/>
  <c r="O876" i="15"/>
  <c r="O877" i="15"/>
  <c r="O878" i="15"/>
  <c r="O879" i="15"/>
  <c r="O880" i="15"/>
  <c r="O881" i="15"/>
  <c r="O882" i="15"/>
  <c r="O883" i="15"/>
  <c r="O884" i="15"/>
  <c r="O885" i="15"/>
  <c r="O886" i="15"/>
  <c r="O887" i="15"/>
  <c r="O888" i="15"/>
  <c r="O889" i="15"/>
  <c r="O890" i="15"/>
  <c r="O891" i="15"/>
  <c r="O892" i="15"/>
  <c r="O893" i="15"/>
  <c r="O894" i="15"/>
  <c r="O895" i="15"/>
  <c r="O896" i="15"/>
  <c r="O897" i="15"/>
  <c r="O898" i="15"/>
  <c r="O899" i="15"/>
  <c r="O900" i="15"/>
  <c r="O901" i="15"/>
  <c r="O902" i="15"/>
  <c r="O903" i="15"/>
  <c r="O904" i="15"/>
  <c r="O905" i="15"/>
  <c r="O906" i="15"/>
  <c r="O907" i="15"/>
  <c r="O908" i="15"/>
  <c r="O909" i="15"/>
  <c r="O910" i="15"/>
  <c r="O911" i="15"/>
  <c r="O912" i="15"/>
  <c r="O913" i="15"/>
  <c r="O914" i="15"/>
  <c r="O915" i="15"/>
  <c r="O916" i="15"/>
  <c r="O917" i="15"/>
  <c r="O918" i="15"/>
  <c r="O919" i="15"/>
  <c r="O920" i="15"/>
  <c r="O921" i="15"/>
  <c r="O922" i="15"/>
  <c r="O923" i="15"/>
  <c r="O924" i="15"/>
  <c r="O925" i="15"/>
  <c r="O926" i="15"/>
  <c r="O927" i="15"/>
  <c r="O928" i="15"/>
  <c r="O929" i="15"/>
  <c r="O930" i="15"/>
  <c r="O931" i="15"/>
  <c r="O932" i="15"/>
  <c r="O933" i="15"/>
  <c r="O934" i="15"/>
  <c r="O935" i="15"/>
  <c r="O936" i="15"/>
  <c r="O937" i="15"/>
  <c r="O938" i="15"/>
  <c r="O939" i="15"/>
  <c r="O940" i="15"/>
  <c r="O941" i="15"/>
  <c r="O942" i="15"/>
  <c r="O943" i="15"/>
  <c r="O944" i="15"/>
  <c r="O945" i="15"/>
  <c r="O946" i="15"/>
  <c r="O947" i="15"/>
  <c r="O948" i="15"/>
  <c r="O949" i="15"/>
  <c r="O950" i="15"/>
  <c r="O951" i="15"/>
  <c r="O952" i="15"/>
  <c r="O953" i="15"/>
  <c r="O954" i="15"/>
  <c r="O955" i="15"/>
  <c r="O956" i="15"/>
  <c r="O957" i="15"/>
  <c r="O958" i="15"/>
  <c r="O959" i="15"/>
  <c r="O960" i="15"/>
  <c r="O961" i="15"/>
  <c r="O962" i="15"/>
  <c r="O963" i="15"/>
  <c r="O964" i="15"/>
  <c r="O965" i="15"/>
  <c r="O966" i="15"/>
  <c r="O967" i="15"/>
  <c r="O968" i="15"/>
  <c r="O969" i="15"/>
  <c r="O970" i="15"/>
  <c r="O971" i="15"/>
  <c r="O972" i="15"/>
  <c r="O973" i="15"/>
  <c r="O974" i="15"/>
  <c r="O975" i="15"/>
  <c r="O976" i="15"/>
  <c r="O977" i="15"/>
  <c r="O978" i="15"/>
  <c r="O979" i="15"/>
  <c r="O980" i="15"/>
  <c r="O981" i="15"/>
  <c r="O982" i="15"/>
  <c r="O983" i="15"/>
  <c r="O984" i="15"/>
  <c r="O985" i="15"/>
  <c r="O986" i="15"/>
  <c r="O987" i="15"/>
  <c r="O988" i="15"/>
  <c r="O989" i="15"/>
  <c r="O990" i="15"/>
  <c r="O991" i="15"/>
  <c r="O992" i="15"/>
  <c r="O993" i="15"/>
  <c r="O994" i="15"/>
  <c r="O995" i="15"/>
  <c r="O996" i="15"/>
  <c r="O997" i="15"/>
  <c r="O998" i="15"/>
  <c r="O999" i="15"/>
  <c r="O1000" i="15"/>
  <c r="O1001" i="15"/>
  <c r="O1002" i="15"/>
  <c r="O1003" i="15"/>
  <c r="O1004" i="15"/>
  <c r="O1005" i="15"/>
  <c r="O1006" i="15"/>
  <c r="O1007" i="15"/>
  <c r="O1008" i="15"/>
  <c r="O1009" i="15"/>
  <c r="O1010" i="15"/>
  <c r="O1011" i="15"/>
  <c r="O1012" i="15"/>
  <c r="O1013" i="15"/>
  <c r="O1014" i="15"/>
  <c r="O1015" i="15"/>
  <c r="O1016" i="15"/>
  <c r="O1017" i="15"/>
  <c r="O1018" i="15"/>
  <c r="O1019" i="15"/>
  <c r="O1020" i="15"/>
  <c r="O1021" i="15"/>
  <c r="O1022" i="15"/>
  <c r="O1023" i="15"/>
  <c r="O1024" i="15"/>
  <c r="O1025" i="15"/>
  <c r="O1026" i="15"/>
  <c r="O1027" i="15"/>
  <c r="O1028" i="15"/>
  <c r="O1029" i="15"/>
  <c r="O1030" i="15"/>
  <c r="O1031" i="15"/>
  <c r="O1032" i="15"/>
  <c r="O1033" i="15"/>
  <c r="O1034" i="15"/>
  <c r="O1035" i="15"/>
  <c r="O1036" i="15"/>
  <c r="O1037" i="15"/>
  <c r="O1038" i="15"/>
  <c r="O1039" i="15"/>
  <c r="O1040" i="15"/>
  <c r="O1041" i="15"/>
  <c r="O1042" i="15"/>
  <c r="O1043" i="15"/>
  <c r="O1044" i="15"/>
  <c r="O1045" i="15"/>
  <c r="O1046" i="15"/>
  <c r="O1047" i="15"/>
  <c r="O1048" i="15"/>
  <c r="O1049" i="15"/>
  <c r="O1050" i="15"/>
  <c r="O1051" i="15"/>
  <c r="O1052" i="15"/>
  <c r="O1053" i="15"/>
  <c r="O1054" i="15"/>
  <c r="O1055" i="15"/>
  <c r="O1056" i="15"/>
  <c r="O1057" i="15"/>
  <c r="O1058" i="15"/>
  <c r="O1059" i="15"/>
  <c r="O1060" i="15"/>
  <c r="O1061" i="15"/>
  <c r="O1062" i="15"/>
  <c r="O1063" i="15"/>
  <c r="O1064" i="15"/>
  <c r="O1065" i="15"/>
  <c r="O1066" i="15"/>
  <c r="O1067" i="15"/>
  <c r="O1068" i="15"/>
  <c r="O1069" i="15"/>
  <c r="O1070" i="15"/>
  <c r="O1071" i="15"/>
  <c r="O1072" i="15"/>
  <c r="O1073" i="15"/>
  <c r="O1074" i="15"/>
  <c r="O1075" i="15"/>
  <c r="O1076" i="15"/>
  <c r="O1077" i="15"/>
  <c r="O1078" i="15"/>
  <c r="O1079" i="15"/>
  <c r="O1080" i="15"/>
  <c r="O1081" i="15"/>
  <c r="O1082" i="15"/>
  <c r="O1083" i="15"/>
  <c r="O1084" i="15"/>
  <c r="O1085" i="15"/>
  <c r="O1086" i="15"/>
  <c r="O1087" i="15"/>
  <c r="O1088" i="15"/>
  <c r="O1089" i="15"/>
  <c r="O1090" i="15"/>
  <c r="O1091" i="15"/>
  <c r="O1092" i="15"/>
  <c r="O1093" i="15"/>
  <c r="O1094" i="15"/>
  <c r="O1095" i="15"/>
  <c r="O1096" i="15"/>
  <c r="O1097" i="15"/>
  <c r="O1098" i="15"/>
  <c r="O1099" i="15"/>
  <c r="O1100" i="15"/>
  <c r="O1101" i="15"/>
  <c r="O1102" i="15"/>
  <c r="O1103" i="15"/>
  <c r="O1104" i="15"/>
  <c r="O1105" i="15"/>
  <c r="O1106" i="15"/>
  <c r="O1107" i="15"/>
  <c r="O1108" i="15"/>
  <c r="O1109" i="15"/>
  <c r="O1110" i="15"/>
  <c r="O1111" i="15"/>
  <c r="O1112" i="15"/>
  <c r="O1113" i="15"/>
  <c r="O1114" i="15"/>
  <c r="O1115" i="15"/>
  <c r="O1116" i="15"/>
  <c r="O1117" i="15"/>
  <c r="O1118" i="15"/>
  <c r="O1119" i="15"/>
  <c r="O1120" i="15"/>
  <c r="O1121" i="15"/>
  <c r="O1122" i="15"/>
  <c r="O1123" i="15"/>
  <c r="O1124" i="15"/>
  <c r="O1125" i="15"/>
  <c r="O1126" i="15"/>
  <c r="O1127" i="15"/>
  <c r="O1128" i="15"/>
  <c r="O1129" i="15"/>
  <c r="O1130" i="15"/>
  <c r="O1131" i="15"/>
  <c r="O1132" i="15"/>
  <c r="O1133" i="15"/>
  <c r="O1134" i="15"/>
  <c r="O1135" i="15"/>
  <c r="O1136" i="15"/>
  <c r="O1137" i="15"/>
  <c r="O1138" i="15"/>
  <c r="O1139" i="15"/>
  <c r="O1140" i="15"/>
  <c r="O1141" i="15"/>
  <c r="O1142" i="15"/>
  <c r="O1143" i="15"/>
  <c r="O1144" i="15"/>
  <c r="O1145" i="15"/>
  <c r="O1146" i="15"/>
  <c r="O1147" i="15"/>
  <c r="O1148" i="15"/>
  <c r="O1149" i="15"/>
  <c r="O1150" i="15"/>
  <c r="O1151" i="15"/>
  <c r="O1152" i="15"/>
  <c r="O1153" i="15"/>
  <c r="O1154" i="15"/>
  <c r="O1155" i="15"/>
  <c r="O1156" i="15"/>
  <c r="O1157" i="15"/>
  <c r="O1158" i="15"/>
  <c r="O1159" i="15"/>
  <c r="O1160" i="15"/>
  <c r="O1161" i="15"/>
  <c r="O1162" i="15"/>
  <c r="O1163" i="15"/>
  <c r="O1164" i="15"/>
  <c r="O1165" i="15"/>
  <c r="O1166" i="15"/>
  <c r="O1167" i="15"/>
  <c r="O1168" i="15"/>
  <c r="O1169" i="15"/>
  <c r="O1170" i="15"/>
  <c r="O1171" i="15"/>
  <c r="O1172" i="15"/>
  <c r="O1173" i="15"/>
  <c r="O1174" i="15"/>
  <c r="O1175" i="15"/>
  <c r="O1176" i="15"/>
  <c r="O1177" i="15"/>
  <c r="O1178" i="15"/>
  <c r="O1179" i="15"/>
  <c r="O1180" i="15"/>
  <c r="O1181" i="15"/>
  <c r="O1182" i="15"/>
  <c r="O1183" i="15"/>
  <c r="O1184" i="15"/>
  <c r="O1185" i="15"/>
  <c r="O1186" i="15"/>
  <c r="O1187" i="15"/>
  <c r="O1188" i="15"/>
  <c r="O1189" i="15"/>
  <c r="O1190" i="15"/>
  <c r="O1191" i="15"/>
  <c r="O1192" i="15"/>
  <c r="O1193" i="15"/>
  <c r="O1194" i="15"/>
  <c r="O1195" i="15"/>
  <c r="O1196" i="15"/>
  <c r="O1197" i="15"/>
  <c r="O1198" i="15"/>
  <c r="O1199" i="15"/>
  <c r="O1200" i="15"/>
  <c r="O1201" i="15"/>
  <c r="O1202" i="15"/>
  <c r="O1203" i="15"/>
  <c r="O1204" i="15"/>
  <c r="O1205" i="15"/>
  <c r="O1206" i="15"/>
  <c r="O1207" i="15"/>
  <c r="O1208" i="15"/>
  <c r="O1209" i="15"/>
  <c r="O1210" i="15"/>
  <c r="O1211" i="15"/>
  <c r="O1212" i="15"/>
  <c r="O1213" i="15"/>
  <c r="O1214" i="15"/>
  <c r="O1215" i="15"/>
  <c r="O1216" i="15"/>
  <c r="O1217" i="15"/>
  <c r="O1218" i="15"/>
  <c r="O1219" i="15"/>
  <c r="O1220" i="15"/>
  <c r="O1221" i="15"/>
  <c r="O1222" i="15"/>
  <c r="O1223" i="15"/>
  <c r="O1224" i="15"/>
  <c r="O1225" i="15"/>
  <c r="O1226" i="15"/>
  <c r="O1227" i="15"/>
  <c r="O1228" i="15"/>
  <c r="O1229" i="15"/>
  <c r="O1230" i="15"/>
  <c r="O1231" i="15"/>
  <c r="O1232" i="15"/>
  <c r="O1233" i="15"/>
  <c r="O1234" i="15"/>
  <c r="O1235" i="15"/>
  <c r="O1236" i="15"/>
  <c r="O1237" i="15"/>
  <c r="O1238" i="15"/>
  <c r="O1239" i="15"/>
  <c r="O1240" i="15"/>
  <c r="O1241" i="15"/>
  <c r="O1242" i="15"/>
  <c r="O1243" i="15"/>
  <c r="O1244" i="15"/>
  <c r="O1245" i="15"/>
  <c r="O1246" i="15"/>
  <c r="O1247" i="15"/>
  <c r="O1248" i="15"/>
  <c r="O1249" i="15"/>
  <c r="O1250" i="15"/>
  <c r="O1251" i="15"/>
  <c r="O1252" i="15"/>
  <c r="O1253" i="15"/>
  <c r="O1254" i="15"/>
  <c r="O1255" i="15"/>
  <c r="O1256" i="15"/>
  <c r="O1257" i="15"/>
  <c r="O1258" i="15"/>
  <c r="O1259" i="15"/>
  <c r="O1260" i="15"/>
  <c r="O1261" i="15"/>
  <c r="O1262" i="15"/>
  <c r="O1263" i="15"/>
  <c r="O1264" i="15"/>
  <c r="O1265" i="15"/>
  <c r="O1266" i="15"/>
  <c r="O1267" i="15"/>
  <c r="O1268" i="15"/>
  <c r="O1269" i="15"/>
  <c r="O1270" i="15"/>
  <c r="O1271" i="15"/>
  <c r="O1272" i="15"/>
  <c r="O1273" i="15"/>
  <c r="O1274" i="15"/>
  <c r="O1275" i="15"/>
  <c r="O1276" i="15"/>
  <c r="O1277" i="15"/>
  <c r="O1278" i="15"/>
  <c r="O1279" i="15"/>
  <c r="O1280" i="15"/>
  <c r="O1281" i="15"/>
  <c r="O1282" i="15"/>
  <c r="O1283" i="15"/>
  <c r="O1284" i="15"/>
  <c r="O1285" i="15"/>
  <c r="O1286" i="15"/>
  <c r="O1287" i="15"/>
  <c r="O1288" i="15"/>
  <c r="O1289" i="15"/>
  <c r="O1290" i="15"/>
  <c r="O1291" i="15"/>
  <c r="O1292" i="15"/>
  <c r="O1293" i="15"/>
  <c r="O1294" i="15"/>
  <c r="O1295" i="15"/>
  <c r="O1296" i="15"/>
  <c r="O1297" i="15"/>
  <c r="O1298" i="15"/>
  <c r="O1299" i="15"/>
  <c r="O1300" i="15"/>
  <c r="O1301" i="15"/>
  <c r="O1302" i="15"/>
  <c r="O1303" i="15"/>
  <c r="O1304" i="15"/>
  <c r="O1305" i="15"/>
  <c r="O1306" i="15"/>
  <c r="O1307" i="15"/>
  <c r="O1308" i="15"/>
  <c r="O1309" i="15"/>
  <c r="O1310" i="15"/>
  <c r="O1311" i="15"/>
  <c r="O1312" i="15"/>
  <c r="O1313" i="15"/>
  <c r="O1314" i="15"/>
  <c r="O1315" i="15"/>
  <c r="O1316" i="15"/>
  <c r="O1317" i="15"/>
  <c r="O1318" i="15"/>
  <c r="O1319" i="15"/>
  <c r="O1320" i="15"/>
  <c r="O1321" i="15"/>
  <c r="O1322" i="15"/>
  <c r="O1323" i="15"/>
  <c r="O1324" i="15"/>
  <c r="O1325" i="15"/>
  <c r="O1326" i="15"/>
  <c r="O1327" i="15"/>
  <c r="O1328" i="15"/>
  <c r="O1329" i="15"/>
  <c r="O1330" i="15"/>
  <c r="O1331" i="15"/>
  <c r="O1332" i="15"/>
  <c r="O1333" i="15"/>
  <c r="O1334" i="15"/>
  <c r="O1335" i="15"/>
  <c r="O1336" i="15"/>
  <c r="O1337" i="15"/>
  <c r="O1338" i="15"/>
  <c r="O1339" i="15"/>
  <c r="O1340" i="15"/>
  <c r="O1341" i="15"/>
  <c r="O1342" i="15"/>
  <c r="O1343" i="15"/>
  <c r="O1344" i="15"/>
  <c r="O1345" i="15"/>
  <c r="O1346" i="15"/>
  <c r="O1347" i="15"/>
  <c r="O1348" i="15"/>
  <c r="O1349" i="15"/>
  <c r="O1350" i="15"/>
  <c r="O1351" i="15"/>
  <c r="O1352" i="15"/>
  <c r="O1353" i="15"/>
  <c r="O1354" i="15"/>
  <c r="O1355" i="15"/>
  <c r="O1356" i="15"/>
  <c r="O1357" i="15"/>
  <c r="O1358" i="15"/>
  <c r="O1359" i="15"/>
  <c r="O1360" i="15"/>
  <c r="O1361" i="15"/>
  <c r="O1362" i="15"/>
  <c r="O1363" i="15"/>
  <c r="O1364" i="15"/>
  <c r="O1365" i="15"/>
  <c r="O1366" i="15"/>
  <c r="O1367" i="15"/>
  <c r="O1368" i="15"/>
  <c r="O1369" i="15"/>
  <c r="O1370" i="15"/>
  <c r="O1371" i="15"/>
  <c r="O1372" i="15"/>
  <c r="O1373" i="15"/>
  <c r="O1374" i="15"/>
  <c r="O1375" i="15"/>
  <c r="O1376" i="15"/>
  <c r="O1377" i="15"/>
  <c r="O1378" i="15"/>
  <c r="O1379" i="15"/>
  <c r="O1380" i="15"/>
  <c r="O1381" i="15"/>
  <c r="O1382" i="15"/>
  <c r="O1383" i="15"/>
  <c r="O1384" i="15"/>
  <c r="O1385" i="15"/>
  <c r="O1386" i="15"/>
  <c r="O1387" i="15"/>
  <c r="O1388" i="15"/>
  <c r="O1389" i="15"/>
  <c r="O1390" i="15"/>
  <c r="O1391" i="15"/>
  <c r="O1392" i="15"/>
  <c r="O1393" i="15"/>
  <c r="O1394" i="15"/>
  <c r="O1395" i="15"/>
  <c r="O1396" i="15"/>
  <c r="O1397" i="15"/>
  <c r="O1398" i="15"/>
  <c r="O1399" i="15"/>
  <c r="O1400" i="15"/>
  <c r="O1401" i="15"/>
  <c r="O1402" i="15"/>
  <c r="O1403" i="15"/>
  <c r="O1404" i="15"/>
  <c r="O1405" i="15"/>
  <c r="O1406" i="15"/>
  <c r="O1407" i="15"/>
  <c r="O1408" i="15"/>
  <c r="O1409" i="15"/>
  <c r="O1410" i="15"/>
  <c r="O1411" i="15"/>
  <c r="O1412" i="15"/>
  <c r="O1413" i="15"/>
  <c r="O1414" i="15"/>
  <c r="O1415" i="15"/>
  <c r="O1416" i="15"/>
  <c r="O1417" i="15"/>
  <c r="O1418" i="15"/>
  <c r="O1419" i="15"/>
  <c r="O1420" i="15"/>
  <c r="O1421" i="15"/>
  <c r="O1422" i="15"/>
  <c r="O1423" i="15"/>
  <c r="O1424" i="15"/>
  <c r="O1425" i="15"/>
  <c r="O1426" i="15"/>
  <c r="O1427" i="15"/>
  <c r="O1428" i="15"/>
  <c r="O1429" i="15"/>
  <c r="O1430" i="15"/>
  <c r="O1431" i="15"/>
  <c r="O1432" i="15"/>
  <c r="O1433" i="15"/>
  <c r="O1434" i="15"/>
  <c r="O1435" i="15"/>
  <c r="O1436" i="15"/>
  <c r="O1437" i="15"/>
  <c r="O1438" i="15"/>
  <c r="O1439" i="15"/>
  <c r="O1440" i="15"/>
  <c r="O1441" i="15"/>
  <c r="O1442" i="15"/>
  <c r="O1443" i="15"/>
  <c r="O1444" i="15"/>
  <c r="O1445" i="15"/>
  <c r="O1446" i="15"/>
  <c r="O1447" i="15"/>
  <c r="O1448" i="15"/>
  <c r="O1449" i="15"/>
  <c r="O1450" i="15"/>
  <c r="O1451" i="15"/>
  <c r="O1452" i="15"/>
  <c r="O1453" i="15"/>
  <c r="O1454" i="15"/>
  <c r="O1455" i="15"/>
  <c r="O1456" i="15"/>
  <c r="O1457" i="15"/>
  <c r="O1458" i="15"/>
  <c r="O1459" i="15"/>
  <c r="O1460" i="15"/>
  <c r="O1461" i="15"/>
  <c r="O1462" i="15"/>
  <c r="O1463" i="15"/>
  <c r="O1464" i="15"/>
  <c r="O1465" i="15"/>
  <c r="O1466" i="15"/>
  <c r="O1467" i="15"/>
  <c r="O1468" i="15"/>
  <c r="O1469" i="15"/>
  <c r="O1470" i="15"/>
  <c r="O1471" i="15"/>
  <c r="O1472" i="15"/>
  <c r="O1473" i="15"/>
  <c r="O1474" i="15"/>
  <c r="O1475" i="15"/>
  <c r="O1476" i="15"/>
  <c r="O1477" i="15"/>
  <c r="O1478" i="15"/>
  <c r="O1479" i="15"/>
  <c r="O1480" i="15"/>
  <c r="O1481" i="15"/>
  <c r="O1482" i="15"/>
  <c r="O1483" i="15"/>
  <c r="O1484" i="15"/>
  <c r="O1485" i="15"/>
  <c r="O1486" i="15"/>
  <c r="O1487" i="15"/>
  <c r="O1488" i="15"/>
  <c r="O1489" i="15"/>
  <c r="O1490" i="15"/>
  <c r="O1491" i="15"/>
  <c r="O1492" i="15"/>
  <c r="O1493" i="15"/>
  <c r="O1494" i="15"/>
  <c r="O1495" i="15"/>
  <c r="O1496" i="15"/>
  <c r="O1497" i="15"/>
  <c r="O1498" i="15"/>
  <c r="O1499" i="15"/>
  <c r="O1500" i="15"/>
  <c r="O1501" i="15"/>
  <c r="O1502" i="15"/>
  <c r="O1503" i="15"/>
  <c r="O1504" i="15"/>
  <c r="O1505" i="15"/>
  <c r="O1506" i="15"/>
  <c r="O1507" i="15"/>
  <c r="O1508" i="15"/>
  <c r="O1509" i="15"/>
  <c r="O1510" i="15"/>
  <c r="O1511" i="15"/>
  <c r="O1512" i="15"/>
  <c r="O1513" i="15"/>
  <c r="O1514" i="15"/>
  <c r="O1515" i="15"/>
  <c r="O1516" i="15"/>
  <c r="O1517" i="15"/>
  <c r="O1518" i="15"/>
  <c r="O1519" i="15"/>
  <c r="O1520" i="15"/>
  <c r="O1521" i="15"/>
  <c r="O1522" i="15"/>
  <c r="O1523" i="15"/>
  <c r="O1524" i="15"/>
  <c r="O1525" i="15"/>
  <c r="O1526" i="15"/>
  <c r="O1527" i="15"/>
  <c r="O1528" i="15"/>
  <c r="O1529" i="15"/>
  <c r="O1530" i="15"/>
  <c r="O1531" i="15"/>
  <c r="O1532" i="15"/>
  <c r="O1533" i="15"/>
  <c r="O1534" i="15"/>
  <c r="O1535" i="15"/>
  <c r="O1536" i="15"/>
  <c r="O1537" i="15"/>
  <c r="O1538" i="15"/>
  <c r="O1539" i="15"/>
  <c r="O1540" i="15"/>
  <c r="O1541" i="15"/>
  <c r="O1542" i="15"/>
  <c r="O1543" i="15"/>
  <c r="O1544" i="15"/>
  <c r="O1545" i="15"/>
  <c r="O1546" i="15"/>
  <c r="O1547" i="15"/>
  <c r="O1548" i="15"/>
  <c r="O1549" i="15"/>
  <c r="O1550" i="15"/>
  <c r="O1551" i="15"/>
  <c r="O1552" i="15"/>
  <c r="O1553" i="15"/>
  <c r="O1554" i="15"/>
  <c r="O1555" i="15"/>
  <c r="O1556" i="15"/>
  <c r="O1557" i="15"/>
  <c r="O1558" i="15"/>
  <c r="O1559" i="15"/>
  <c r="O1560" i="15"/>
  <c r="O1561" i="15"/>
  <c r="O1562" i="15"/>
  <c r="O1563" i="15"/>
  <c r="O1564" i="15"/>
  <c r="O1565" i="15"/>
  <c r="O1566" i="15"/>
  <c r="O1567" i="15"/>
  <c r="O1568" i="15"/>
  <c r="O1569" i="15"/>
  <c r="O1570" i="15"/>
  <c r="O1571" i="15"/>
  <c r="O1572" i="15"/>
  <c r="O1573" i="15"/>
  <c r="O1574" i="15"/>
  <c r="O1575" i="15"/>
  <c r="O1576" i="15"/>
  <c r="O1577" i="15"/>
  <c r="O1578" i="15"/>
  <c r="O1579" i="15"/>
  <c r="O1580" i="15"/>
  <c r="O1581" i="15"/>
  <c r="O1582" i="15"/>
  <c r="O1583" i="15"/>
  <c r="O1584" i="15"/>
  <c r="O1585" i="15"/>
  <c r="O1586" i="15"/>
  <c r="O1587" i="15"/>
  <c r="O1588" i="15"/>
  <c r="O1589" i="15"/>
  <c r="O1590" i="15"/>
  <c r="O1591" i="15"/>
  <c r="O1592" i="15"/>
  <c r="O1593" i="15"/>
  <c r="O1594" i="15"/>
  <c r="O1595" i="15"/>
  <c r="O1596" i="15"/>
  <c r="O1597" i="15"/>
  <c r="O1598" i="15"/>
  <c r="O1599" i="15"/>
  <c r="O1600" i="15"/>
  <c r="O1601" i="15"/>
  <c r="O1602" i="15"/>
  <c r="O1603" i="15"/>
  <c r="O1604" i="15"/>
  <c r="O1605" i="15"/>
  <c r="O1606" i="15"/>
  <c r="O1607" i="15"/>
  <c r="O1608" i="15"/>
  <c r="O1609" i="15"/>
  <c r="O1610" i="15"/>
  <c r="O1611" i="15"/>
  <c r="O1612" i="15"/>
  <c r="O1613" i="15"/>
  <c r="O1614" i="15"/>
  <c r="O1615" i="15"/>
  <c r="O1616" i="15"/>
  <c r="O1617" i="15"/>
  <c r="O1618" i="15"/>
  <c r="O1619" i="15"/>
  <c r="O1620" i="15"/>
  <c r="O1621" i="15"/>
  <c r="O1622" i="15"/>
  <c r="O1623" i="15"/>
  <c r="O1624" i="15"/>
  <c r="O1625" i="15"/>
  <c r="O1626" i="15"/>
  <c r="O1627" i="15"/>
  <c r="O1628" i="15"/>
  <c r="O1629" i="15"/>
  <c r="O1630" i="15"/>
  <c r="O1631" i="15"/>
  <c r="O1632" i="15"/>
  <c r="O1633" i="15"/>
  <c r="O1634" i="15"/>
  <c r="O1635" i="15"/>
  <c r="O1636" i="15"/>
  <c r="O1637" i="15"/>
  <c r="O1638" i="15"/>
  <c r="O1639" i="15"/>
  <c r="O1640" i="15"/>
  <c r="O1641" i="15"/>
  <c r="O1642" i="15"/>
  <c r="O1643" i="15"/>
  <c r="O1644" i="15"/>
  <c r="O1645" i="15"/>
  <c r="O1646" i="15"/>
  <c r="O1647" i="15"/>
  <c r="O1648" i="15"/>
  <c r="O1649" i="15"/>
  <c r="O1650" i="15"/>
  <c r="O1651" i="15"/>
  <c r="O1652" i="15"/>
  <c r="O1653" i="15"/>
  <c r="O1654" i="15"/>
  <c r="O1655" i="15"/>
  <c r="O1656" i="15"/>
  <c r="O1657" i="15"/>
  <c r="O1658" i="15"/>
  <c r="O1659" i="15"/>
  <c r="O1660" i="15"/>
  <c r="O1661" i="15"/>
  <c r="O1662" i="15"/>
  <c r="O1663" i="15"/>
  <c r="O1664" i="15"/>
  <c r="O1665" i="15"/>
  <c r="O1666" i="15"/>
  <c r="O1667" i="15"/>
  <c r="O1668" i="15"/>
  <c r="O1669" i="15"/>
  <c r="O1670" i="15"/>
  <c r="O1671" i="15"/>
  <c r="O1672" i="15"/>
  <c r="O1673" i="15"/>
  <c r="O1674" i="15"/>
  <c r="O1675" i="15"/>
  <c r="O1676" i="15"/>
  <c r="O1677" i="15"/>
  <c r="O1678" i="15"/>
  <c r="O1679" i="15"/>
  <c r="O1680" i="15"/>
  <c r="O1681" i="15"/>
  <c r="O1682" i="15"/>
  <c r="O1683" i="15"/>
  <c r="O1684" i="15"/>
  <c r="O1685" i="15"/>
  <c r="O1686" i="15"/>
  <c r="O1687" i="15"/>
  <c r="O1688" i="15"/>
  <c r="O1689" i="15"/>
  <c r="O1690" i="15"/>
  <c r="O1691" i="15"/>
  <c r="O1692" i="15"/>
  <c r="O1693" i="15"/>
  <c r="O1694" i="15"/>
  <c r="O1695" i="15"/>
  <c r="O1696" i="15"/>
  <c r="O1697" i="15"/>
  <c r="O1698" i="15"/>
  <c r="O1699" i="15"/>
  <c r="O1700" i="15"/>
  <c r="O1701" i="15"/>
  <c r="O1702" i="15"/>
  <c r="O1703" i="15"/>
  <c r="O1704" i="15"/>
  <c r="O1705" i="15"/>
  <c r="O1706" i="15"/>
  <c r="O1707" i="15"/>
  <c r="O1708" i="15"/>
  <c r="O1709" i="15"/>
  <c r="O1710" i="15"/>
  <c r="O1711" i="15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" i="15"/>
  <c r="M3" i="15"/>
  <c r="F12" i="5" a="1"/>
  <c r="F12" i="5" s="1"/>
  <c r="G12" i="5" a="1"/>
  <c r="G12" i="5" s="1"/>
  <c r="H12" i="5" a="1"/>
  <c r="H12" i="5" s="1"/>
  <c r="I12" i="5" a="1"/>
  <c r="I12" i="5" s="1"/>
  <c r="G11" i="5" a="1"/>
  <c r="G11" i="5" s="1"/>
  <c r="H11" i="5" a="1"/>
  <c r="H11" i="5" s="1"/>
  <c r="I11" i="5" a="1"/>
  <c r="I11" i="5" s="1"/>
  <c r="F11" i="5" a="1"/>
  <c r="F11" i="5" s="1"/>
  <c r="F8" i="5" a="1"/>
  <c r="F8" i="5" s="1"/>
  <c r="G7" i="5" a="1"/>
  <c r="G7" i="5" s="1"/>
  <c r="I7" i="5" a="1"/>
  <c r="I7" i="5" s="1"/>
  <c r="F7" i="5" a="1"/>
  <c r="F7" i="5" s="1"/>
  <c r="G9" i="5" a="1"/>
  <c r="G9" i="5" s="1"/>
  <c r="H9" i="5" a="1"/>
  <c r="H9" i="5" s="1"/>
  <c r="I9" i="5" a="1"/>
  <c r="I9" i="5" s="1"/>
  <c r="F9" i="5" a="1"/>
  <c r="F9" i="5" s="1"/>
  <c r="G8" i="5" a="1"/>
  <c r="G8" i="5" s="1"/>
  <c r="H8" i="5" a="1"/>
  <c r="H8" i="5" s="1"/>
  <c r="I8" i="5" a="1"/>
  <c r="I8" i="5" s="1"/>
  <c r="N1700" i="15"/>
  <c r="L2" i="15"/>
  <c r="F13" i="5" l="1"/>
  <c r="F14" i="5" s="1"/>
  <c r="I13" i="5"/>
  <c r="I14" i="5" s="1"/>
  <c r="H13" i="5"/>
  <c r="H14" i="5" s="1"/>
  <c r="G13" i="5"/>
  <c r="G14" i="5" s="1"/>
  <c r="L3" i="15" l="1"/>
  <c r="L4" i="15"/>
  <c r="M4" i="15"/>
  <c r="L5" i="15"/>
  <c r="M5" i="15"/>
  <c r="L6" i="15"/>
  <c r="M6" i="15"/>
  <c r="L7" i="15"/>
  <c r="M7" i="15"/>
  <c r="L8" i="15"/>
  <c r="M8" i="15"/>
  <c r="L9" i="15"/>
  <c r="M9" i="15"/>
  <c r="L10" i="15"/>
  <c r="M10" i="15"/>
  <c r="L11" i="15"/>
  <c r="M11" i="15"/>
  <c r="L12" i="15"/>
  <c r="M12" i="15"/>
  <c r="L13" i="15"/>
  <c r="M13" i="15"/>
  <c r="L14" i="15"/>
  <c r="M14" i="15"/>
  <c r="L15" i="15"/>
  <c r="M15" i="15"/>
  <c r="L16" i="15"/>
  <c r="M16" i="15"/>
  <c r="L17" i="15"/>
  <c r="M17" i="15"/>
  <c r="L18" i="15"/>
  <c r="M18" i="15"/>
  <c r="L19" i="15"/>
  <c r="M19" i="15"/>
  <c r="L20" i="15"/>
  <c r="M20" i="15"/>
  <c r="L21" i="15"/>
  <c r="M21" i="15"/>
  <c r="L22" i="15"/>
  <c r="M22" i="15"/>
  <c r="L23" i="15"/>
  <c r="M23" i="15"/>
  <c r="L24" i="15"/>
  <c r="M24" i="15"/>
  <c r="L25" i="15"/>
  <c r="M25" i="15"/>
  <c r="L26" i="15"/>
  <c r="M26" i="15"/>
  <c r="L27" i="15"/>
  <c r="M27" i="15"/>
  <c r="L28" i="15"/>
  <c r="M28" i="15"/>
  <c r="L29" i="15"/>
  <c r="M29" i="15"/>
  <c r="L30" i="15"/>
  <c r="M30" i="15"/>
  <c r="L31" i="15"/>
  <c r="M31" i="15"/>
  <c r="L32" i="15"/>
  <c r="M32" i="15"/>
  <c r="L33" i="15"/>
  <c r="M33" i="15"/>
  <c r="L34" i="15"/>
  <c r="M34" i="15"/>
  <c r="L35" i="15"/>
  <c r="M35" i="15"/>
  <c r="L36" i="15"/>
  <c r="M36" i="15"/>
  <c r="L37" i="15"/>
  <c r="M37" i="15"/>
  <c r="L38" i="15"/>
  <c r="M38" i="15"/>
  <c r="L39" i="15"/>
  <c r="M39" i="15"/>
  <c r="L40" i="15"/>
  <c r="M40" i="15"/>
  <c r="L41" i="15"/>
  <c r="M41" i="15"/>
  <c r="L42" i="15"/>
  <c r="M42" i="15"/>
  <c r="L43" i="15"/>
  <c r="M43" i="15"/>
  <c r="L44" i="15"/>
  <c r="M44" i="15"/>
  <c r="L45" i="15"/>
  <c r="M45" i="15"/>
  <c r="L46" i="15"/>
  <c r="M46" i="15"/>
  <c r="L47" i="15"/>
  <c r="M47" i="15"/>
  <c r="L48" i="15"/>
  <c r="M48" i="15"/>
  <c r="L49" i="15"/>
  <c r="M49" i="15"/>
  <c r="L50" i="15"/>
  <c r="M50" i="15"/>
  <c r="L51" i="15"/>
  <c r="M51" i="15"/>
  <c r="L52" i="15"/>
  <c r="M52" i="15"/>
  <c r="L53" i="15"/>
  <c r="M53" i="15"/>
  <c r="L54" i="15"/>
  <c r="M54" i="15"/>
  <c r="L55" i="15"/>
  <c r="M55" i="15"/>
  <c r="L56" i="15"/>
  <c r="M56" i="15"/>
  <c r="L57" i="15"/>
  <c r="M57" i="15"/>
  <c r="L58" i="15"/>
  <c r="M58" i="15"/>
  <c r="L59" i="15"/>
  <c r="M59" i="15"/>
  <c r="L60" i="15"/>
  <c r="M60" i="15"/>
  <c r="L61" i="15"/>
  <c r="M61" i="15"/>
  <c r="L62" i="15"/>
  <c r="M62" i="15"/>
  <c r="L63" i="15"/>
  <c r="M63" i="15"/>
  <c r="L64" i="15"/>
  <c r="M64" i="15"/>
  <c r="L65" i="15"/>
  <c r="M65" i="15"/>
  <c r="L66" i="15"/>
  <c r="M66" i="15"/>
  <c r="L67" i="15"/>
  <c r="M67" i="15"/>
  <c r="L68" i="15"/>
  <c r="M68" i="15"/>
  <c r="L69" i="15"/>
  <c r="M69" i="15"/>
  <c r="L70" i="15"/>
  <c r="M70" i="15"/>
  <c r="L71" i="15"/>
  <c r="M71" i="15"/>
  <c r="L72" i="15"/>
  <c r="M72" i="15"/>
  <c r="L73" i="15"/>
  <c r="M73" i="15"/>
  <c r="L74" i="15"/>
  <c r="M74" i="15"/>
  <c r="L75" i="15"/>
  <c r="M75" i="15"/>
  <c r="L76" i="15"/>
  <c r="M76" i="15"/>
  <c r="L77" i="15"/>
  <c r="M77" i="15"/>
  <c r="L78" i="15"/>
  <c r="M78" i="15"/>
  <c r="L79" i="15"/>
  <c r="M79" i="15"/>
  <c r="L80" i="15"/>
  <c r="M80" i="15"/>
  <c r="N80" i="15" s="1"/>
  <c r="L81" i="15"/>
  <c r="M81" i="15"/>
  <c r="L82" i="15"/>
  <c r="M82" i="15"/>
  <c r="L83" i="15"/>
  <c r="M83" i="15"/>
  <c r="L84" i="15"/>
  <c r="M84" i="15"/>
  <c r="L85" i="15"/>
  <c r="M85" i="15"/>
  <c r="L86" i="15"/>
  <c r="M86" i="15"/>
  <c r="L87" i="15"/>
  <c r="M87" i="15"/>
  <c r="L88" i="15"/>
  <c r="M88" i="15"/>
  <c r="L89" i="15"/>
  <c r="M89" i="15"/>
  <c r="L90" i="15"/>
  <c r="M90" i="15"/>
  <c r="L91" i="15"/>
  <c r="M91" i="15"/>
  <c r="L92" i="15"/>
  <c r="M92" i="15"/>
  <c r="L93" i="15"/>
  <c r="M93" i="15"/>
  <c r="L94" i="15"/>
  <c r="M94" i="15"/>
  <c r="L95" i="15"/>
  <c r="M95" i="15"/>
  <c r="L96" i="15"/>
  <c r="M96" i="15"/>
  <c r="L97" i="15"/>
  <c r="M97" i="15"/>
  <c r="L98" i="15"/>
  <c r="M98" i="15"/>
  <c r="L99" i="15"/>
  <c r="M99" i="15"/>
  <c r="L100" i="15"/>
  <c r="M100" i="15"/>
  <c r="L101" i="15"/>
  <c r="M101" i="15"/>
  <c r="L102" i="15"/>
  <c r="M102" i="15"/>
  <c r="L103" i="15"/>
  <c r="M103" i="15"/>
  <c r="L104" i="15"/>
  <c r="M104" i="15"/>
  <c r="L105" i="15"/>
  <c r="M105" i="15"/>
  <c r="L106" i="15"/>
  <c r="M106" i="15"/>
  <c r="L107" i="15"/>
  <c r="M107" i="15"/>
  <c r="L108" i="15"/>
  <c r="M108" i="15"/>
  <c r="L109" i="15"/>
  <c r="M109" i="15"/>
  <c r="L110" i="15"/>
  <c r="M110" i="15"/>
  <c r="L111" i="15"/>
  <c r="M111" i="15"/>
  <c r="L112" i="15"/>
  <c r="M112" i="15"/>
  <c r="L113" i="15"/>
  <c r="M113" i="15"/>
  <c r="L114" i="15"/>
  <c r="M114" i="15"/>
  <c r="L115" i="15"/>
  <c r="M115" i="15"/>
  <c r="L116" i="15"/>
  <c r="M116" i="15"/>
  <c r="L117" i="15"/>
  <c r="M117" i="15"/>
  <c r="L118" i="15"/>
  <c r="M118" i="15"/>
  <c r="L119" i="15"/>
  <c r="M119" i="15"/>
  <c r="L120" i="15"/>
  <c r="M120" i="15"/>
  <c r="L121" i="15"/>
  <c r="M121" i="15"/>
  <c r="L122" i="15"/>
  <c r="M122" i="15"/>
  <c r="L123" i="15"/>
  <c r="M123" i="15"/>
  <c r="L124" i="15"/>
  <c r="M124" i="15"/>
  <c r="L125" i="15"/>
  <c r="M125" i="15"/>
  <c r="L126" i="15"/>
  <c r="M126" i="15"/>
  <c r="L127" i="15"/>
  <c r="M127" i="15"/>
  <c r="L128" i="15"/>
  <c r="M128" i="15"/>
  <c r="L129" i="15"/>
  <c r="M129" i="15"/>
  <c r="L130" i="15"/>
  <c r="M130" i="15"/>
  <c r="L131" i="15"/>
  <c r="M131" i="15"/>
  <c r="L132" i="15"/>
  <c r="M132" i="15"/>
  <c r="L133" i="15"/>
  <c r="M133" i="15"/>
  <c r="L134" i="15"/>
  <c r="M134" i="15"/>
  <c r="L135" i="15"/>
  <c r="M135" i="15"/>
  <c r="L136" i="15"/>
  <c r="M136" i="15"/>
  <c r="L137" i="15"/>
  <c r="M137" i="15"/>
  <c r="N137" i="15" s="1"/>
  <c r="L138" i="15"/>
  <c r="M138" i="15"/>
  <c r="L139" i="15"/>
  <c r="M139" i="15"/>
  <c r="L140" i="15"/>
  <c r="M140" i="15"/>
  <c r="L141" i="15"/>
  <c r="M141" i="15"/>
  <c r="L142" i="15"/>
  <c r="M142" i="15"/>
  <c r="L143" i="15"/>
  <c r="M143" i="15"/>
  <c r="L144" i="15"/>
  <c r="M144" i="15"/>
  <c r="L145" i="15"/>
  <c r="M145" i="15"/>
  <c r="L146" i="15"/>
  <c r="M146" i="15"/>
  <c r="L147" i="15"/>
  <c r="M147" i="15"/>
  <c r="L148" i="15"/>
  <c r="M148" i="15"/>
  <c r="L149" i="15"/>
  <c r="M149" i="15"/>
  <c r="N149" i="15" s="1"/>
  <c r="L150" i="15"/>
  <c r="M150" i="15"/>
  <c r="L151" i="15"/>
  <c r="M151" i="15"/>
  <c r="L152" i="15"/>
  <c r="M152" i="15"/>
  <c r="L153" i="15"/>
  <c r="M153" i="15"/>
  <c r="L154" i="15"/>
  <c r="M154" i="15"/>
  <c r="L155" i="15"/>
  <c r="M155" i="15"/>
  <c r="L156" i="15"/>
  <c r="M156" i="15"/>
  <c r="L157" i="15"/>
  <c r="M157" i="15"/>
  <c r="L158" i="15"/>
  <c r="M158" i="15"/>
  <c r="L159" i="15"/>
  <c r="M159" i="15"/>
  <c r="L160" i="15"/>
  <c r="M160" i="15"/>
  <c r="L161" i="15"/>
  <c r="M161" i="15"/>
  <c r="L162" i="15"/>
  <c r="M162" i="15"/>
  <c r="L163" i="15"/>
  <c r="M163" i="15"/>
  <c r="L164" i="15"/>
  <c r="M164" i="15"/>
  <c r="L165" i="15"/>
  <c r="M165" i="15"/>
  <c r="L166" i="15"/>
  <c r="M166" i="15"/>
  <c r="L167" i="15"/>
  <c r="M167" i="15"/>
  <c r="L168" i="15"/>
  <c r="M168" i="15"/>
  <c r="L169" i="15"/>
  <c r="M169" i="15"/>
  <c r="L170" i="15"/>
  <c r="M170" i="15"/>
  <c r="L171" i="15"/>
  <c r="M171" i="15"/>
  <c r="L172" i="15"/>
  <c r="M172" i="15"/>
  <c r="L173" i="15"/>
  <c r="M173" i="15"/>
  <c r="L174" i="15"/>
  <c r="M174" i="15"/>
  <c r="L175" i="15"/>
  <c r="M175" i="15"/>
  <c r="L176" i="15"/>
  <c r="M176" i="15"/>
  <c r="L177" i="15"/>
  <c r="M177" i="15"/>
  <c r="L178" i="15"/>
  <c r="M178" i="15"/>
  <c r="L179" i="15"/>
  <c r="M179" i="15"/>
  <c r="L180" i="15"/>
  <c r="M180" i="15"/>
  <c r="L181" i="15"/>
  <c r="M181" i="15"/>
  <c r="L182" i="15"/>
  <c r="M182" i="15"/>
  <c r="L183" i="15"/>
  <c r="M183" i="15"/>
  <c r="L184" i="15"/>
  <c r="M184" i="15"/>
  <c r="L185" i="15"/>
  <c r="M185" i="15"/>
  <c r="L186" i="15"/>
  <c r="M186" i="15"/>
  <c r="L187" i="15"/>
  <c r="M187" i="15"/>
  <c r="L188" i="15"/>
  <c r="M188" i="15"/>
  <c r="L189" i="15"/>
  <c r="M189" i="15"/>
  <c r="L190" i="15"/>
  <c r="M190" i="15"/>
  <c r="L191" i="15"/>
  <c r="M191" i="15"/>
  <c r="L192" i="15"/>
  <c r="M192" i="15"/>
  <c r="L193" i="15"/>
  <c r="M193" i="15"/>
  <c r="L194" i="15"/>
  <c r="M194" i="15"/>
  <c r="N194" i="15" s="1"/>
  <c r="L195" i="15"/>
  <c r="M195" i="15"/>
  <c r="L196" i="15"/>
  <c r="M196" i="15"/>
  <c r="L197" i="15"/>
  <c r="M197" i="15"/>
  <c r="N197" i="15" s="1"/>
  <c r="L198" i="15"/>
  <c r="M198" i="15"/>
  <c r="L199" i="15"/>
  <c r="M199" i="15"/>
  <c r="L200" i="15"/>
  <c r="M200" i="15"/>
  <c r="N200" i="15" s="1"/>
  <c r="L201" i="15"/>
  <c r="M201" i="15"/>
  <c r="L202" i="15"/>
  <c r="M202" i="15"/>
  <c r="L203" i="15"/>
  <c r="M203" i="15"/>
  <c r="L204" i="15"/>
  <c r="M204" i="15"/>
  <c r="L205" i="15"/>
  <c r="M205" i="15"/>
  <c r="L206" i="15"/>
  <c r="M206" i="15"/>
  <c r="L207" i="15"/>
  <c r="M207" i="15"/>
  <c r="L208" i="15"/>
  <c r="M208" i="15"/>
  <c r="L209" i="15"/>
  <c r="M209" i="15"/>
  <c r="N209" i="15" s="1"/>
  <c r="L210" i="15"/>
  <c r="M210" i="15"/>
  <c r="L211" i="15"/>
  <c r="M211" i="15"/>
  <c r="L212" i="15"/>
  <c r="M212" i="15"/>
  <c r="L213" i="15"/>
  <c r="M213" i="15"/>
  <c r="L214" i="15"/>
  <c r="M214" i="15"/>
  <c r="L215" i="15"/>
  <c r="M215" i="15"/>
  <c r="N215" i="15" s="1"/>
  <c r="L216" i="15"/>
  <c r="M216" i="15"/>
  <c r="L217" i="15"/>
  <c r="M217" i="15"/>
  <c r="L218" i="15"/>
  <c r="M218" i="15"/>
  <c r="L219" i="15"/>
  <c r="M219" i="15"/>
  <c r="L220" i="15"/>
  <c r="M220" i="15"/>
  <c r="L221" i="15"/>
  <c r="M221" i="15"/>
  <c r="L222" i="15"/>
  <c r="M222" i="15"/>
  <c r="L223" i="15"/>
  <c r="M223" i="15"/>
  <c r="L224" i="15"/>
  <c r="M224" i="15"/>
  <c r="L225" i="15"/>
  <c r="M225" i="15"/>
  <c r="L226" i="15"/>
  <c r="M226" i="15"/>
  <c r="L227" i="15"/>
  <c r="M227" i="15"/>
  <c r="L228" i="15"/>
  <c r="M228" i="15"/>
  <c r="L229" i="15"/>
  <c r="M229" i="15"/>
  <c r="L230" i="15"/>
  <c r="M230" i="15"/>
  <c r="L231" i="15"/>
  <c r="M231" i="15"/>
  <c r="L232" i="15"/>
  <c r="M232" i="15"/>
  <c r="L233" i="15"/>
  <c r="M233" i="15"/>
  <c r="L234" i="15"/>
  <c r="M234" i="15"/>
  <c r="L235" i="15"/>
  <c r="M235" i="15"/>
  <c r="L236" i="15"/>
  <c r="M236" i="15"/>
  <c r="L237" i="15"/>
  <c r="M237" i="15"/>
  <c r="L238" i="15"/>
  <c r="M238" i="15"/>
  <c r="L239" i="15"/>
  <c r="M239" i="15"/>
  <c r="L240" i="15"/>
  <c r="M240" i="15"/>
  <c r="L241" i="15"/>
  <c r="M241" i="15"/>
  <c r="L242" i="15"/>
  <c r="M242" i="15"/>
  <c r="L243" i="15"/>
  <c r="M243" i="15"/>
  <c r="L244" i="15"/>
  <c r="M244" i="15"/>
  <c r="L245" i="15"/>
  <c r="M245" i="15"/>
  <c r="L246" i="15"/>
  <c r="M246" i="15"/>
  <c r="L247" i="15"/>
  <c r="M247" i="15"/>
  <c r="L248" i="15"/>
  <c r="M248" i="15"/>
  <c r="L249" i="15"/>
  <c r="M249" i="15"/>
  <c r="L250" i="15"/>
  <c r="M250" i="15"/>
  <c r="L251" i="15"/>
  <c r="M251" i="15"/>
  <c r="L252" i="15"/>
  <c r="M252" i="15"/>
  <c r="L253" i="15"/>
  <c r="M253" i="15"/>
  <c r="L254" i="15"/>
  <c r="M254" i="15"/>
  <c r="L255" i="15"/>
  <c r="M255" i="15"/>
  <c r="L256" i="15"/>
  <c r="M256" i="15"/>
  <c r="L257" i="15"/>
  <c r="M257" i="15"/>
  <c r="L258" i="15"/>
  <c r="M258" i="15"/>
  <c r="L259" i="15"/>
  <c r="M259" i="15"/>
  <c r="L260" i="15"/>
  <c r="M260" i="15"/>
  <c r="L261" i="15"/>
  <c r="M261" i="15"/>
  <c r="L262" i="15"/>
  <c r="M262" i="15"/>
  <c r="L263" i="15"/>
  <c r="M263" i="15"/>
  <c r="L264" i="15"/>
  <c r="M264" i="15"/>
  <c r="L265" i="15"/>
  <c r="M265" i="15"/>
  <c r="L266" i="15"/>
  <c r="M266" i="15"/>
  <c r="L267" i="15"/>
  <c r="M267" i="15"/>
  <c r="L268" i="15"/>
  <c r="M268" i="15"/>
  <c r="L269" i="15"/>
  <c r="M269" i="15"/>
  <c r="L270" i="15"/>
  <c r="M270" i="15"/>
  <c r="L271" i="15"/>
  <c r="M271" i="15"/>
  <c r="L272" i="15"/>
  <c r="M272" i="15"/>
  <c r="L273" i="15"/>
  <c r="M273" i="15"/>
  <c r="L274" i="15"/>
  <c r="M274" i="15"/>
  <c r="L275" i="15"/>
  <c r="M275" i="15"/>
  <c r="L276" i="15"/>
  <c r="M276" i="15"/>
  <c r="L277" i="15"/>
  <c r="M277" i="15"/>
  <c r="L278" i="15"/>
  <c r="M278" i="15"/>
  <c r="N278" i="15" s="1"/>
  <c r="L279" i="15"/>
  <c r="M279" i="15"/>
  <c r="L280" i="15"/>
  <c r="M280" i="15"/>
  <c r="L281" i="15"/>
  <c r="M281" i="15"/>
  <c r="L282" i="15"/>
  <c r="M282" i="15"/>
  <c r="L283" i="15"/>
  <c r="M283" i="15"/>
  <c r="L284" i="15"/>
  <c r="M284" i="15"/>
  <c r="L285" i="15"/>
  <c r="M285" i="15"/>
  <c r="L286" i="15"/>
  <c r="M286" i="15"/>
  <c r="L287" i="15"/>
  <c r="M287" i="15"/>
  <c r="L288" i="15"/>
  <c r="M288" i="15"/>
  <c r="L289" i="15"/>
  <c r="M289" i="15"/>
  <c r="L290" i="15"/>
  <c r="M290" i="15"/>
  <c r="L291" i="15"/>
  <c r="M291" i="15"/>
  <c r="L292" i="15"/>
  <c r="M292" i="15"/>
  <c r="L293" i="15"/>
  <c r="M293" i="15"/>
  <c r="L294" i="15"/>
  <c r="M294" i="15"/>
  <c r="L295" i="15"/>
  <c r="M295" i="15"/>
  <c r="L296" i="15"/>
  <c r="M296" i="15"/>
  <c r="L297" i="15"/>
  <c r="M297" i="15"/>
  <c r="L298" i="15"/>
  <c r="M298" i="15"/>
  <c r="L299" i="15"/>
  <c r="M299" i="15"/>
  <c r="L300" i="15"/>
  <c r="M300" i="15"/>
  <c r="L301" i="15"/>
  <c r="M301" i="15"/>
  <c r="L302" i="15"/>
  <c r="M302" i="15"/>
  <c r="L303" i="15"/>
  <c r="M303" i="15"/>
  <c r="L304" i="15"/>
  <c r="M304" i="15"/>
  <c r="L305" i="15"/>
  <c r="M305" i="15"/>
  <c r="L306" i="15"/>
  <c r="M306" i="15"/>
  <c r="L307" i="15"/>
  <c r="M307" i="15"/>
  <c r="L308" i="15"/>
  <c r="M308" i="15"/>
  <c r="L309" i="15"/>
  <c r="M309" i="15"/>
  <c r="L310" i="15"/>
  <c r="M310" i="15"/>
  <c r="L311" i="15"/>
  <c r="M311" i="15"/>
  <c r="L312" i="15"/>
  <c r="M312" i="15"/>
  <c r="L313" i="15"/>
  <c r="M313" i="15"/>
  <c r="L314" i="15"/>
  <c r="M314" i="15"/>
  <c r="L315" i="15"/>
  <c r="M315" i="15"/>
  <c r="L316" i="15"/>
  <c r="M316" i="15"/>
  <c r="L317" i="15"/>
  <c r="M317" i="15"/>
  <c r="L318" i="15"/>
  <c r="M318" i="15"/>
  <c r="L319" i="15"/>
  <c r="M319" i="15"/>
  <c r="L320" i="15"/>
  <c r="M320" i="15"/>
  <c r="L321" i="15"/>
  <c r="M321" i="15"/>
  <c r="L322" i="15"/>
  <c r="M322" i="15"/>
  <c r="L323" i="15"/>
  <c r="M323" i="15"/>
  <c r="L324" i="15"/>
  <c r="M324" i="15"/>
  <c r="L325" i="15"/>
  <c r="M325" i="15"/>
  <c r="L326" i="15"/>
  <c r="M326" i="15"/>
  <c r="L327" i="15"/>
  <c r="M327" i="15"/>
  <c r="L328" i="15"/>
  <c r="M328" i="15"/>
  <c r="L329" i="15"/>
  <c r="M329" i="15"/>
  <c r="L330" i="15"/>
  <c r="M330" i="15"/>
  <c r="L331" i="15"/>
  <c r="M331" i="15"/>
  <c r="L332" i="15"/>
  <c r="M332" i="15"/>
  <c r="L333" i="15"/>
  <c r="M333" i="15"/>
  <c r="L334" i="15"/>
  <c r="M334" i="15"/>
  <c r="L335" i="15"/>
  <c r="M335" i="15"/>
  <c r="L336" i="15"/>
  <c r="M336" i="15"/>
  <c r="L337" i="15"/>
  <c r="M337" i="15"/>
  <c r="L338" i="15"/>
  <c r="M338" i="15"/>
  <c r="L339" i="15"/>
  <c r="M339" i="15"/>
  <c r="L340" i="15"/>
  <c r="M340" i="15"/>
  <c r="L341" i="15"/>
  <c r="M341" i="15"/>
  <c r="L342" i="15"/>
  <c r="M342" i="15"/>
  <c r="L343" i="15"/>
  <c r="M343" i="15"/>
  <c r="L344" i="15"/>
  <c r="M344" i="15"/>
  <c r="L345" i="15"/>
  <c r="M345" i="15"/>
  <c r="L346" i="15"/>
  <c r="M346" i="15"/>
  <c r="L347" i="15"/>
  <c r="M347" i="15"/>
  <c r="L348" i="15"/>
  <c r="M348" i="15"/>
  <c r="L349" i="15"/>
  <c r="M349" i="15"/>
  <c r="L350" i="15"/>
  <c r="M350" i="15"/>
  <c r="L351" i="15"/>
  <c r="M351" i="15"/>
  <c r="L352" i="15"/>
  <c r="M352" i="15"/>
  <c r="L353" i="15"/>
  <c r="M353" i="15"/>
  <c r="L354" i="15"/>
  <c r="M354" i="15"/>
  <c r="L355" i="15"/>
  <c r="M355" i="15"/>
  <c r="L356" i="15"/>
  <c r="M356" i="15"/>
  <c r="L357" i="15"/>
  <c r="M357" i="15"/>
  <c r="L358" i="15"/>
  <c r="M358" i="15"/>
  <c r="L359" i="15"/>
  <c r="M359" i="15"/>
  <c r="N359" i="15" s="1"/>
  <c r="L360" i="15"/>
  <c r="M360" i="15"/>
  <c r="L361" i="15"/>
  <c r="M361" i="15"/>
  <c r="L362" i="15"/>
  <c r="M362" i="15"/>
  <c r="L363" i="15"/>
  <c r="M363" i="15"/>
  <c r="L364" i="15"/>
  <c r="M364" i="15"/>
  <c r="L365" i="15"/>
  <c r="M365" i="15"/>
  <c r="L366" i="15"/>
  <c r="M366" i="15"/>
  <c r="L367" i="15"/>
  <c r="M367" i="15"/>
  <c r="L368" i="15"/>
  <c r="M368" i="15"/>
  <c r="L369" i="15"/>
  <c r="M369" i="15"/>
  <c r="L370" i="15"/>
  <c r="M370" i="15"/>
  <c r="L371" i="15"/>
  <c r="M371" i="15"/>
  <c r="L372" i="15"/>
  <c r="M372" i="15"/>
  <c r="L373" i="15"/>
  <c r="M373" i="15"/>
  <c r="L374" i="15"/>
  <c r="M374" i="15"/>
  <c r="N374" i="15" s="1"/>
  <c r="L375" i="15"/>
  <c r="M375" i="15"/>
  <c r="L376" i="15"/>
  <c r="M376" i="15"/>
  <c r="L377" i="15"/>
  <c r="M377" i="15"/>
  <c r="L378" i="15"/>
  <c r="M378" i="15"/>
  <c r="L379" i="15"/>
  <c r="M379" i="15"/>
  <c r="L380" i="15"/>
  <c r="M380" i="15"/>
  <c r="L381" i="15"/>
  <c r="M381" i="15"/>
  <c r="L382" i="15"/>
  <c r="M382" i="15"/>
  <c r="L383" i="15"/>
  <c r="M383" i="15"/>
  <c r="L384" i="15"/>
  <c r="M384" i="15"/>
  <c r="L385" i="15"/>
  <c r="M385" i="15"/>
  <c r="L386" i="15"/>
  <c r="M386" i="15"/>
  <c r="L387" i="15"/>
  <c r="M387" i="15"/>
  <c r="L388" i="15"/>
  <c r="M388" i="15"/>
  <c r="L389" i="15"/>
  <c r="M389" i="15"/>
  <c r="L390" i="15"/>
  <c r="M390" i="15"/>
  <c r="L391" i="15"/>
  <c r="M391" i="15"/>
  <c r="L392" i="15"/>
  <c r="M392" i="15"/>
  <c r="L393" i="15"/>
  <c r="M393" i="15"/>
  <c r="L394" i="15"/>
  <c r="M394" i="15"/>
  <c r="L395" i="15"/>
  <c r="M395" i="15"/>
  <c r="L396" i="15"/>
  <c r="M396" i="15"/>
  <c r="L397" i="15"/>
  <c r="M397" i="15"/>
  <c r="L398" i="15"/>
  <c r="M398" i="15"/>
  <c r="L399" i="15"/>
  <c r="M399" i="15"/>
  <c r="L400" i="15"/>
  <c r="M400" i="15"/>
  <c r="L401" i="15"/>
  <c r="M401" i="15"/>
  <c r="L402" i="15"/>
  <c r="M402" i="15"/>
  <c r="L403" i="15"/>
  <c r="M403" i="15"/>
  <c r="L404" i="15"/>
  <c r="M404" i="15"/>
  <c r="L405" i="15"/>
  <c r="M405" i="15"/>
  <c r="L406" i="15"/>
  <c r="M406" i="15"/>
  <c r="L407" i="15"/>
  <c r="M407" i="15"/>
  <c r="L408" i="15"/>
  <c r="M408" i="15"/>
  <c r="L409" i="15"/>
  <c r="M409" i="15"/>
  <c r="L410" i="15"/>
  <c r="M410" i="15"/>
  <c r="L411" i="15"/>
  <c r="M411" i="15"/>
  <c r="L412" i="15"/>
  <c r="M412" i="15"/>
  <c r="L413" i="15"/>
  <c r="M413" i="15"/>
  <c r="L414" i="15"/>
  <c r="M414" i="15"/>
  <c r="L415" i="15"/>
  <c r="M415" i="15"/>
  <c r="L416" i="15"/>
  <c r="M416" i="15"/>
  <c r="L417" i="15"/>
  <c r="M417" i="15"/>
  <c r="L418" i="15"/>
  <c r="M418" i="15"/>
  <c r="L419" i="15"/>
  <c r="M419" i="15"/>
  <c r="L420" i="15"/>
  <c r="M420" i="15"/>
  <c r="L421" i="15"/>
  <c r="M421" i="15"/>
  <c r="L422" i="15"/>
  <c r="M422" i="15"/>
  <c r="L423" i="15"/>
  <c r="M423" i="15"/>
  <c r="L424" i="15"/>
  <c r="M424" i="15"/>
  <c r="L425" i="15"/>
  <c r="M425" i="15"/>
  <c r="L426" i="15"/>
  <c r="M426" i="15"/>
  <c r="L427" i="15"/>
  <c r="M427" i="15"/>
  <c r="L428" i="15"/>
  <c r="M428" i="15"/>
  <c r="L429" i="15"/>
  <c r="M429" i="15"/>
  <c r="L430" i="15"/>
  <c r="M430" i="15"/>
  <c r="L431" i="15"/>
  <c r="M431" i="15"/>
  <c r="L432" i="15"/>
  <c r="M432" i="15"/>
  <c r="L433" i="15"/>
  <c r="M433" i="15"/>
  <c r="L434" i="15"/>
  <c r="M434" i="15"/>
  <c r="L435" i="15"/>
  <c r="M435" i="15"/>
  <c r="L436" i="15"/>
  <c r="M436" i="15"/>
  <c r="L437" i="15"/>
  <c r="M437" i="15"/>
  <c r="L438" i="15"/>
  <c r="M438" i="15"/>
  <c r="L439" i="15"/>
  <c r="M439" i="15"/>
  <c r="L440" i="15"/>
  <c r="M440" i="15"/>
  <c r="L441" i="15"/>
  <c r="M441" i="15"/>
  <c r="L442" i="15"/>
  <c r="M442" i="15"/>
  <c r="L443" i="15"/>
  <c r="M443" i="15"/>
  <c r="L444" i="15"/>
  <c r="M444" i="15"/>
  <c r="L445" i="15"/>
  <c r="M445" i="15"/>
  <c r="L446" i="15"/>
  <c r="M446" i="15"/>
  <c r="L447" i="15"/>
  <c r="M447" i="15"/>
  <c r="L448" i="15"/>
  <c r="M448" i="15"/>
  <c r="L449" i="15"/>
  <c r="M449" i="15"/>
  <c r="L450" i="15"/>
  <c r="M450" i="15"/>
  <c r="L451" i="15"/>
  <c r="M451" i="15"/>
  <c r="L452" i="15"/>
  <c r="M452" i="15"/>
  <c r="L453" i="15"/>
  <c r="M453" i="15"/>
  <c r="L454" i="15"/>
  <c r="M454" i="15"/>
  <c r="L455" i="15"/>
  <c r="M455" i="15"/>
  <c r="L456" i="15"/>
  <c r="M456" i="15"/>
  <c r="L457" i="15"/>
  <c r="M457" i="15"/>
  <c r="L458" i="15"/>
  <c r="M458" i="15"/>
  <c r="L459" i="15"/>
  <c r="M459" i="15"/>
  <c r="L460" i="15"/>
  <c r="M460" i="15"/>
  <c r="L461" i="15"/>
  <c r="M461" i="15"/>
  <c r="L462" i="15"/>
  <c r="M462" i="15"/>
  <c r="L463" i="15"/>
  <c r="M463" i="15"/>
  <c r="L464" i="15"/>
  <c r="M464" i="15"/>
  <c r="L465" i="15"/>
  <c r="M465" i="15"/>
  <c r="L466" i="15"/>
  <c r="M466" i="15"/>
  <c r="L467" i="15"/>
  <c r="M467" i="15"/>
  <c r="L468" i="15"/>
  <c r="M468" i="15"/>
  <c r="L469" i="15"/>
  <c r="M469" i="15"/>
  <c r="L470" i="15"/>
  <c r="M470" i="15"/>
  <c r="L471" i="15"/>
  <c r="M471" i="15"/>
  <c r="L472" i="15"/>
  <c r="M472" i="15"/>
  <c r="L473" i="15"/>
  <c r="M473" i="15"/>
  <c r="L474" i="15"/>
  <c r="M474" i="15"/>
  <c r="L475" i="15"/>
  <c r="M475" i="15"/>
  <c r="L476" i="15"/>
  <c r="M476" i="15"/>
  <c r="L477" i="15"/>
  <c r="M477" i="15"/>
  <c r="L478" i="15"/>
  <c r="M478" i="15"/>
  <c r="L479" i="15"/>
  <c r="M479" i="15"/>
  <c r="L480" i="15"/>
  <c r="M480" i="15"/>
  <c r="L481" i="15"/>
  <c r="M481" i="15"/>
  <c r="L482" i="15"/>
  <c r="M482" i="15"/>
  <c r="L483" i="15"/>
  <c r="M483" i="15"/>
  <c r="L484" i="15"/>
  <c r="M484" i="15"/>
  <c r="L485" i="15"/>
  <c r="M485" i="15"/>
  <c r="L486" i="15"/>
  <c r="M486" i="15"/>
  <c r="L487" i="15"/>
  <c r="M487" i="15"/>
  <c r="L488" i="15"/>
  <c r="M488" i="15"/>
  <c r="L489" i="15"/>
  <c r="M489" i="15"/>
  <c r="L490" i="15"/>
  <c r="M490" i="15"/>
  <c r="L491" i="15"/>
  <c r="M491" i="15"/>
  <c r="L492" i="15"/>
  <c r="M492" i="15"/>
  <c r="L493" i="15"/>
  <c r="M493" i="15"/>
  <c r="L494" i="15"/>
  <c r="M494" i="15"/>
  <c r="L495" i="15"/>
  <c r="M495" i="15"/>
  <c r="L496" i="15"/>
  <c r="M496" i="15"/>
  <c r="L497" i="15"/>
  <c r="M497" i="15"/>
  <c r="L498" i="15"/>
  <c r="M498" i="15"/>
  <c r="L499" i="15"/>
  <c r="M499" i="15"/>
  <c r="L500" i="15"/>
  <c r="M500" i="15"/>
  <c r="L501" i="15"/>
  <c r="M501" i="15"/>
  <c r="L502" i="15"/>
  <c r="M502" i="15"/>
  <c r="L503" i="15"/>
  <c r="M503" i="15"/>
  <c r="L504" i="15"/>
  <c r="M504" i="15"/>
  <c r="L505" i="15"/>
  <c r="M505" i="15"/>
  <c r="L506" i="15"/>
  <c r="M506" i="15"/>
  <c r="L507" i="15"/>
  <c r="M507" i="15"/>
  <c r="L508" i="15"/>
  <c r="M508" i="15"/>
  <c r="L509" i="15"/>
  <c r="M509" i="15"/>
  <c r="L510" i="15"/>
  <c r="M510" i="15"/>
  <c r="L511" i="15"/>
  <c r="M511" i="15"/>
  <c r="L512" i="15"/>
  <c r="M512" i="15"/>
  <c r="L513" i="15"/>
  <c r="M513" i="15"/>
  <c r="L514" i="15"/>
  <c r="M514" i="15"/>
  <c r="L515" i="15"/>
  <c r="M515" i="15"/>
  <c r="L516" i="15"/>
  <c r="M516" i="15"/>
  <c r="L517" i="15"/>
  <c r="M517" i="15"/>
  <c r="L518" i="15"/>
  <c r="M518" i="15"/>
  <c r="L519" i="15"/>
  <c r="M519" i="15"/>
  <c r="L520" i="15"/>
  <c r="M520" i="15"/>
  <c r="L521" i="15"/>
  <c r="M521" i="15"/>
  <c r="L522" i="15"/>
  <c r="M522" i="15"/>
  <c r="L523" i="15"/>
  <c r="M523" i="15"/>
  <c r="L524" i="15"/>
  <c r="M524" i="15"/>
  <c r="L525" i="15"/>
  <c r="M525" i="15"/>
  <c r="L526" i="15"/>
  <c r="M526" i="15"/>
  <c r="L527" i="15"/>
  <c r="M527" i="15"/>
  <c r="L528" i="15"/>
  <c r="M528" i="15"/>
  <c r="L529" i="15"/>
  <c r="M529" i="15"/>
  <c r="L530" i="15"/>
  <c r="M530" i="15"/>
  <c r="L531" i="15"/>
  <c r="M531" i="15"/>
  <c r="L532" i="15"/>
  <c r="M532" i="15"/>
  <c r="L533" i="15"/>
  <c r="M533" i="15"/>
  <c r="L534" i="15"/>
  <c r="M534" i="15"/>
  <c r="L535" i="15"/>
  <c r="M535" i="15"/>
  <c r="L536" i="15"/>
  <c r="M536" i="15"/>
  <c r="L537" i="15"/>
  <c r="M537" i="15"/>
  <c r="L538" i="15"/>
  <c r="M538" i="15"/>
  <c r="L539" i="15"/>
  <c r="M539" i="15"/>
  <c r="L540" i="15"/>
  <c r="M540" i="15"/>
  <c r="L541" i="15"/>
  <c r="M541" i="15"/>
  <c r="L542" i="15"/>
  <c r="M542" i="15"/>
  <c r="L543" i="15"/>
  <c r="M543" i="15"/>
  <c r="L544" i="15"/>
  <c r="M544" i="15"/>
  <c r="L545" i="15"/>
  <c r="M545" i="15"/>
  <c r="L546" i="15"/>
  <c r="M546" i="15"/>
  <c r="L547" i="15"/>
  <c r="M547" i="15"/>
  <c r="L548" i="15"/>
  <c r="M548" i="15"/>
  <c r="L549" i="15"/>
  <c r="M549" i="15"/>
  <c r="L550" i="15"/>
  <c r="M550" i="15"/>
  <c r="L551" i="15"/>
  <c r="M551" i="15"/>
  <c r="L552" i="15"/>
  <c r="M552" i="15"/>
  <c r="L553" i="15"/>
  <c r="M553" i="15"/>
  <c r="L554" i="15"/>
  <c r="M554" i="15"/>
  <c r="L555" i="15"/>
  <c r="M555" i="15"/>
  <c r="L556" i="15"/>
  <c r="M556" i="15"/>
  <c r="L557" i="15"/>
  <c r="M557" i="15"/>
  <c r="L558" i="15"/>
  <c r="M558" i="15"/>
  <c r="L559" i="15"/>
  <c r="M559" i="15"/>
  <c r="L560" i="15"/>
  <c r="M560" i="15"/>
  <c r="L561" i="15"/>
  <c r="M561" i="15"/>
  <c r="L562" i="15"/>
  <c r="M562" i="15"/>
  <c r="L563" i="15"/>
  <c r="M563" i="15"/>
  <c r="L564" i="15"/>
  <c r="M564" i="15"/>
  <c r="L565" i="15"/>
  <c r="M565" i="15"/>
  <c r="L566" i="15"/>
  <c r="M566" i="15"/>
  <c r="L567" i="15"/>
  <c r="M567" i="15"/>
  <c r="L568" i="15"/>
  <c r="M568" i="15"/>
  <c r="L569" i="15"/>
  <c r="M569" i="15"/>
  <c r="L570" i="15"/>
  <c r="M570" i="15"/>
  <c r="L571" i="15"/>
  <c r="M571" i="15"/>
  <c r="L572" i="15"/>
  <c r="M572" i="15"/>
  <c r="L573" i="15"/>
  <c r="M573" i="15"/>
  <c r="L574" i="15"/>
  <c r="M574" i="15"/>
  <c r="L575" i="15"/>
  <c r="M575" i="15"/>
  <c r="L576" i="15"/>
  <c r="M576" i="15"/>
  <c r="L577" i="15"/>
  <c r="M577" i="15"/>
  <c r="L578" i="15"/>
  <c r="M578" i="15"/>
  <c r="L579" i="15"/>
  <c r="M579" i="15"/>
  <c r="L580" i="15"/>
  <c r="M580" i="15"/>
  <c r="L581" i="15"/>
  <c r="M581" i="15"/>
  <c r="L582" i="15"/>
  <c r="M582" i="15"/>
  <c r="L583" i="15"/>
  <c r="M583" i="15"/>
  <c r="L584" i="15"/>
  <c r="M584" i="15"/>
  <c r="L585" i="15"/>
  <c r="M585" i="15"/>
  <c r="L586" i="15"/>
  <c r="M586" i="15"/>
  <c r="L587" i="15"/>
  <c r="M587" i="15"/>
  <c r="L588" i="15"/>
  <c r="M588" i="15"/>
  <c r="L589" i="15"/>
  <c r="M589" i="15"/>
  <c r="L590" i="15"/>
  <c r="M590" i="15"/>
  <c r="L591" i="15"/>
  <c r="M591" i="15"/>
  <c r="L592" i="15"/>
  <c r="M592" i="15"/>
  <c r="L593" i="15"/>
  <c r="M593" i="15"/>
  <c r="L594" i="15"/>
  <c r="M594" i="15"/>
  <c r="L595" i="15"/>
  <c r="M595" i="15"/>
  <c r="L596" i="15"/>
  <c r="M596" i="15"/>
  <c r="L597" i="15"/>
  <c r="M597" i="15"/>
  <c r="L598" i="15"/>
  <c r="M598" i="15"/>
  <c r="L599" i="15"/>
  <c r="M599" i="15"/>
  <c r="L600" i="15"/>
  <c r="M600" i="15"/>
  <c r="L601" i="15"/>
  <c r="M601" i="15"/>
  <c r="L602" i="15"/>
  <c r="M602" i="15"/>
  <c r="L603" i="15"/>
  <c r="M603" i="15"/>
  <c r="L604" i="15"/>
  <c r="M604" i="15"/>
  <c r="L605" i="15"/>
  <c r="M605" i="15"/>
  <c r="L606" i="15"/>
  <c r="M606" i="15"/>
  <c r="L607" i="15"/>
  <c r="M607" i="15"/>
  <c r="L608" i="15"/>
  <c r="M608" i="15"/>
  <c r="L609" i="15"/>
  <c r="M609" i="15"/>
  <c r="L610" i="15"/>
  <c r="M610" i="15"/>
  <c r="L611" i="15"/>
  <c r="M611" i="15"/>
  <c r="L612" i="15"/>
  <c r="M612" i="15"/>
  <c r="L613" i="15"/>
  <c r="M613" i="15"/>
  <c r="L614" i="15"/>
  <c r="M614" i="15"/>
  <c r="L615" i="15"/>
  <c r="M615" i="15"/>
  <c r="L616" i="15"/>
  <c r="M616" i="15"/>
  <c r="L617" i="15"/>
  <c r="M617" i="15"/>
  <c r="L618" i="15"/>
  <c r="M618" i="15"/>
  <c r="L619" i="15"/>
  <c r="M619" i="15"/>
  <c r="L620" i="15"/>
  <c r="M620" i="15"/>
  <c r="L621" i="15"/>
  <c r="M621" i="15"/>
  <c r="L622" i="15"/>
  <c r="M622" i="15"/>
  <c r="L623" i="15"/>
  <c r="M623" i="15"/>
  <c r="L624" i="15"/>
  <c r="M624" i="15"/>
  <c r="L625" i="15"/>
  <c r="M625" i="15"/>
  <c r="L626" i="15"/>
  <c r="M626" i="15"/>
  <c r="L627" i="15"/>
  <c r="M627" i="15"/>
  <c r="L628" i="15"/>
  <c r="M628" i="15"/>
  <c r="L629" i="15"/>
  <c r="M629" i="15"/>
  <c r="L630" i="15"/>
  <c r="M630" i="15"/>
  <c r="L631" i="15"/>
  <c r="M631" i="15"/>
  <c r="L632" i="15"/>
  <c r="M632" i="15"/>
  <c r="L633" i="15"/>
  <c r="M633" i="15"/>
  <c r="L634" i="15"/>
  <c r="M634" i="15"/>
  <c r="L635" i="15"/>
  <c r="M635" i="15"/>
  <c r="L636" i="15"/>
  <c r="M636" i="15"/>
  <c r="L637" i="15"/>
  <c r="M637" i="15"/>
  <c r="L638" i="15"/>
  <c r="M638" i="15"/>
  <c r="L639" i="15"/>
  <c r="M639" i="15"/>
  <c r="L640" i="15"/>
  <c r="M640" i="15"/>
  <c r="L641" i="15"/>
  <c r="M641" i="15"/>
  <c r="L642" i="15"/>
  <c r="M642" i="15"/>
  <c r="L643" i="15"/>
  <c r="M643" i="15"/>
  <c r="L644" i="15"/>
  <c r="M644" i="15"/>
  <c r="L645" i="15"/>
  <c r="M645" i="15"/>
  <c r="L646" i="15"/>
  <c r="M646" i="15"/>
  <c r="L647" i="15"/>
  <c r="M647" i="15"/>
  <c r="L648" i="15"/>
  <c r="M648" i="15"/>
  <c r="L649" i="15"/>
  <c r="M649" i="15"/>
  <c r="L650" i="15"/>
  <c r="M650" i="15"/>
  <c r="L651" i="15"/>
  <c r="M651" i="15"/>
  <c r="L652" i="15"/>
  <c r="M652" i="15"/>
  <c r="L653" i="15"/>
  <c r="M653" i="15"/>
  <c r="L654" i="15"/>
  <c r="M654" i="15"/>
  <c r="L655" i="15"/>
  <c r="M655" i="15"/>
  <c r="L656" i="15"/>
  <c r="M656" i="15"/>
  <c r="L657" i="15"/>
  <c r="M657" i="15"/>
  <c r="L658" i="15"/>
  <c r="M658" i="15"/>
  <c r="L659" i="15"/>
  <c r="M659" i="15"/>
  <c r="L660" i="15"/>
  <c r="M660" i="15"/>
  <c r="L661" i="15"/>
  <c r="M661" i="15"/>
  <c r="L662" i="15"/>
  <c r="M662" i="15"/>
  <c r="L663" i="15"/>
  <c r="M663" i="15"/>
  <c r="L664" i="15"/>
  <c r="M664" i="15"/>
  <c r="L665" i="15"/>
  <c r="M665" i="15"/>
  <c r="L666" i="15"/>
  <c r="M666" i="15"/>
  <c r="L667" i="15"/>
  <c r="M667" i="15"/>
  <c r="L668" i="15"/>
  <c r="M668" i="15"/>
  <c r="L669" i="15"/>
  <c r="M669" i="15"/>
  <c r="L670" i="15"/>
  <c r="M670" i="15"/>
  <c r="L671" i="15"/>
  <c r="M671" i="15"/>
  <c r="L672" i="15"/>
  <c r="M672" i="15"/>
  <c r="L673" i="15"/>
  <c r="M673" i="15"/>
  <c r="L674" i="15"/>
  <c r="M674" i="15"/>
  <c r="L675" i="15"/>
  <c r="M675" i="15"/>
  <c r="L676" i="15"/>
  <c r="M676" i="15"/>
  <c r="L677" i="15"/>
  <c r="M677" i="15"/>
  <c r="L678" i="15"/>
  <c r="M678" i="15"/>
  <c r="L679" i="15"/>
  <c r="M679" i="15"/>
  <c r="L680" i="15"/>
  <c r="M680" i="15"/>
  <c r="L681" i="15"/>
  <c r="M681" i="15"/>
  <c r="L682" i="15"/>
  <c r="M682" i="15"/>
  <c r="L683" i="15"/>
  <c r="M683" i="15"/>
  <c r="L684" i="15"/>
  <c r="M684" i="15"/>
  <c r="L685" i="15"/>
  <c r="M685" i="15"/>
  <c r="L686" i="15"/>
  <c r="M686" i="15"/>
  <c r="L687" i="15"/>
  <c r="M687" i="15"/>
  <c r="L688" i="15"/>
  <c r="M688" i="15"/>
  <c r="L689" i="15"/>
  <c r="M689" i="15"/>
  <c r="L690" i="15"/>
  <c r="M690" i="15"/>
  <c r="L691" i="15"/>
  <c r="M691" i="15"/>
  <c r="L692" i="15"/>
  <c r="M692" i="15"/>
  <c r="L693" i="15"/>
  <c r="M693" i="15"/>
  <c r="L694" i="15"/>
  <c r="M694" i="15"/>
  <c r="L695" i="15"/>
  <c r="M695" i="15"/>
  <c r="L696" i="15"/>
  <c r="M696" i="15"/>
  <c r="L697" i="15"/>
  <c r="M697" i="15"/>
  <c r="L698" i="15"/>
  <c r="M698" i="15"/>
  <c r="L699" i="15"/>
  <c r="M699" i="15"/>
  <c r="L700" i="15"/>
  <c r="M700" i="15"/>
  <c r="L701" i="15"/>
  <c r="M701" i="15"/>
  <c r="L702" i="15"/>
  <c r="M702" i="15"/>
  <c r="L703" i="15"/>
  <c r="M703" i="15"/>
  <c r="L704" i="15"/>
  <c r="M704" i="15"/>
  <c r="L705" i="15"/>
  <c r="M705" i="15"/>
  <c r="L706" i="15"/>
  <c r="M706" i="15"/>
  <c r="L707" i="15"/>
  <c r="M707" i="15"/>
  <c r="L708" i="15"/>
  <c r="M708" i="15"/>
  <c r="L709" i="15"/>
  <c r="M709" i="15"/>
  <c r="L710" i="15"/>
  <c r="M710" i="15"/>
  <c r="L711" i="15"/>
  <c r="M711" i="15"/>
  <c r="L712" i="15"/>
  <c r="M712" i="15"/>
  <c r="L713" i="15"/>
  <c r="M713" i="15"/>
  <c r="L714" i="15"/>
  <c r="M714" i="15"/>
  <c r="L715" i="15"/>
  <c r="M715" i="15"/>
  <c r="L716" i="15"/>
  <c r="M716" i="15"/>
  <c r="L717" i="15"/>
  <c r="M717" i="15"/>
  <c r="L718" i="15"/>
  <c r="M718" i="15"/>
  <c r="L719" i="15"/>
  <c r="M719" i="15"/>
  <c r="L720" i="15"/>
  <c r="M720" i="15"/>
  <c r="L721" i="15"/>
  <c r="M721" i="15"/>
  <c r="L722" i="15"/>
  <c r="M722" i="15"/>
  <c r="L723" i="15"/>
  <c r="M723" i="15"/>
  <c r="L724" i="15"/>
  <c r="M724" i="15"/>
  <c r="L725" i="15"/>
  <c r="M725" i="15"/>
  <c r="L726" i="15"/>
  <c r="M726" i="15"/>
  <c r="L727" i="15"/>
  <c r="M727" i="15"/>
  <c r="L728" i="15"/>
  <c r="M728" i="15"/>
  <c r="L729" i="15"/>
  <c r="M729" i="15"/>
  <c r="L730" i="15"/>
  <c r="M730" i="15"/>
  <c r="L731" i="15"/>
  <c r="M731" i="15"/>
  <c r="L732" i="15"/>
  <c r="M732" i="15"/>
  <c r="L733" i="15"/>
  <c r="M733" i="15"/>
  <c r="L734" i="15"/>
  <c r="M734" i="15"/>
  <c r="L735" i="15"/>
  <c r="M735" i="15"/>
  <c r="L736" i="15"/>
  <c r="M736" i="15"/>
  <c r="L737" i="15"/>
  <c r="M737" i="15"/>
  <c r="L738" i="15"/>
  <c r="M738" i="15"/>
  <c r="L739" i="15"/>
  <c r="M739" i="15"/>
  <c r="L740" i="15"/>
  <c r="M740" i="15"/>
  <c r="L741" i="15"/>
  <c r="M741" i="15"/>
  <c r="L742" i="15"/>
  <c r="M742" i="15"/>
  <c r="L743" i="15"/>
  <c r="M743" i="15"/>
  <c r="L744" i="15"/>
  <c r="M744" i="15"/>
  <c r="L745" i="15"/>
  <c r="M745" i="15"/>
  <c r="L746" i="15"/>
  <c r="M746" i="15"/>
  <c r="L747" i="15"/>
  <c r="M747" i="15"/>
  <c r="L748" i="15"/>
  <c r="M748" i="15"/>
  <c r="L749" i="15"/>
  <c r="M749" i="15"/>
  <c r="L750" i="15"/>
  <c r="M750" i="15"/>
  <c r="L751" i="15"/>
  <c r="M751" i="15"/>
  <c r="L752" i="15"/>
  <c r="M752" i="15"/>
  <c r="L753" i="15"/>
  <c r="M753" i="15"/>
  <c r="L754" i="15"/>
  <c r="M754" i="15"/>
  <c r="L755" i="15"/>
  <c r="M755" i="15"/>
  <c r="L756" i="15"/>
  <c r="M756" i="15"/>
  <c r="L757" i="15"/>
  <c r="M757" i="15"/>
  <c r="L758" i="15"/>
  <c r="M758" i="15"/>
  <c r="L759" i="15"/>
  <c r="M759" i="15"/>
  <c r="L760" i="15"/>
  <c r="M760" i="15"/>
  <c r="L761" i="15"/>
  <c r="M761" i="15"/>
  <c r="L762" i="15"/>
  <c r="M762" i="15"/>
  <c r="L763" i="15"/>
  <c r="M763" i="15"/>
  <c r="L764" i="15"/>
  <c r="M764" i="15"/>
  <c r="L765" i="15"/>
  <c r="M765" i="15"/>
  <c r="L766" i="15"/>
  <c r="M766" i="15"/>
  <c r="L767" i="15"/>
  <c r="M767" i="15"/>
  <c r="L768" i="15"/>
  <c r="M768" i="15"/>
  <c r="L769" i="15"/>
  <c r="M769" i="15"/>
  <c r="L770" i="15"/>
  <c r="M770" i="15"/>
  <c r="L771" i="15"/>
  <c r="M771" i="15"/>
  <c r="L772" i="15"/>
  <c r="M772" i="15"/>
  <c r="L773" i="15"/>
  <c r="M773" i="15"/>
  <c r="L774" i="15"/>
  <c r="M774" i="15"/>
  <c r="L775" i="15"/>
  <c r="M775" i="15"/>
  <c r="L776" i="15"/>
  <c r="M776" i="15"/>
  <c r="L777" i="15"/>
  <c r="M777" i="15"/>
  <c r="L778" i="15"/>
  <c r="M778" i="15"/>
  <c r="L779" i="15"/>
  <c r="M779" i="15"/>
  <c r="L780" i="15"/>
  <c r="M780" i="15"/>
  <c r="L781" i="15"/>
  <c r="M781" i="15"/>
  <c r="L782" i="15"/>
  <c r="M782" i="15"/>
  <c r="L783" i="15"/>
  <c r="M783" i="15"/>
  <c r="L784" i="15"/>
  <c r="M784" i="15"/>
  <c r="L785" i="15"/>
  <c r="M785" i="15"/>
  <c r="L786" i="15"/>
  <c r="M786" i="15"/>
  <c r="L787" i="15"/>
  <c r="M787" i="15"/>
  <c r="L788" i="15"/>
  <c r="M788" i="15"/>
  <c r="L789" i="15"/>
  <c r="M789" i="15"/>
  <c r="L790" i="15"/>
  <c r="M790" i="15"/>
  <c r="L791" i="15"/>
  <c r="M791" i="15"/>
  <c r="L792" i="15"/>
  <c r="M792" i="15"/>
  <c r="L793" i="15"/>
  <c r="M793" i="15"/>
  <c r="L794" i="15"/>
  <c r="M794" i="15"/>
  <c r="L795" i="15"/>
  <c r="M795" i="15"/>
  <c r="L796" i="15"/>
  <c r="M796" i="15"/>
  <c r="L797" i="15"/>
  <c r="M797" i="15"/>
  <c r="L798" i="15"/>
  <c r="M798" i="15"/>
  <c r="L799" i="15"/>
  <c r="M799" i="15"/>
  <c r="L800" i="15"/>
  <c r="M800" i="15"/>
  <c r="L801" i="15"/>
  <c r="M801" i="15"/>
  <c r="L802" i="15"/>
  <c r="M802" i="15"/>
  <c r="L803" i="15"/>
  <c r="M803" i="15"/>
  <c r="L804" i="15"/>
  <c r="M804" i="15"/>
  <c r="L805" i="15"/>
  <c r="M805" i="15"/>
  <c r="L806" i="15"/>
  <c r="M806" i="15"/>
  <c r="L807" i="15"/>
  <c r="M807" i="15"/>
  <c r="L808" i="15"/>
  <c r="M808" i="15"/>
  <c r="L809" i="15"/>
  <c r="M809" i="15"/>
  <c r="L810" i="15"/>
  <c r="M810" i="15"/>
  <c r="L811" i="15"/>
  <c r="M811" i="15"/>
  <c r="L812" i="15"/>
  <c r="M812" i="15"/>
  <c r="L813" i="15"/>
  <c r="M813" i="15"/>
  <c r="L814" i="15"/>
  <c r="M814" i="15"/>
  <c r="L815" i="15"/>
  <c r="M815" i="15"/>
  <c r="L816" i="15"/>
  <c r="M816" i="15"/>
  <c r="L817" i="15"/>
  <c r="M817" i="15"/>
  <c r="L818" i="15"/>
  <c r="M818" i="15"/>
  <c r="L819" i="15"/>
  <c r="M819" i="15"/>
  <c r="L820" i="15"/>
  <c r="M820" i="15"/>
  <c r="L821" i="15"/>
  <c r="M821" i="15"/>
  <c r="L822" i="15"/>
  <c r="M822" i="15"/>
  <c r="L823" i="15"/>
  <c r="M823" i="15"/>
  <c r="L824" i="15"/>
  <c r="M824" i="15"/>
  <c r="L825" i="15"/>
  <c r="M825" i="15"/>
  <c r="L826" i="15"/>
  <c r="M826" i="15"/>
  <c r="L827" i="15"/>
  <c r="M827" i="15"/>
  <c r="L828" i="15"/>
  <c r="M828" i="15"/>
  <c r="L829" i="15"/>
  <c r="M829" i="15"/>
  <c r="L830" i="15"/>
  <c r="M830" i="15"/>
  <c r="L831" i="15"/>
  <c r="M831" i="15"/>
  <c r="L832" i="15"/>
  <c r="M832" i="15"/>
  <c r="L833" i="15"/>
  <c r="M833" i="15"/>
  <c r="L834" i="15"/>
  <c r="M834" i="15"/>
  <c r="L835" i="15"/>
  <c r="M835" i="15"/>
  <c r="L836" i="15"/>
  <c r="M836" i="15"/>
  <c r="L837" i="15"/>
  <c r="M837" i="15"/>
  <c r="L838" i="15"/>
  <c r="M838" i="15"/>
  <c r="L839" i="15"/>
  <c r="M839" i="15"/>
  <c r="L840" i="15"/>
  <c r="M840" i="15"/>
  <c r="L841" i="15"/>
  <c r="M841" i="15"/>
  <c r="L842" i="15"/>
  <c r="M842" i="15"/>
  <c r="L843" i="15"/>
  <c r="M843" i="15"/>
  <c r="L844" i="15"/>
  <c r="M844" i="15"/>
  <c r="L845" i="15"/>
  <c r="M845" i="15"/>
  <c r="L846" i="15"/>
  <c r="M846" i="15"/>
  <c r="L847" i="15"/>
  <c r="M847" i="15"/>
  <c r="L848" i="15"/>
  <c r="M848" i="15"/>
  <c r="L849" i="15"/>
  <c r="M849" i="15"/>
  <c r="L850" i="15"/>
  <c r="M850" i="15"/>
  <c r="L851" i="15"/>
  <c r="M851" i="15"/>
  <c r="L852" i="15"/>
  <c r="M852" i="15"/>
  <c r="L853" i="15"/>
  <c r="M853" i="15"/>
  <c r="L854" i="15"/>
  <c r="M854" i="15"/>
  <c r="L855" i="15"/>
  <c r="M855" i="15"/>
  <c r="L856" i="15"/>
  <c r="M856" i="15"/>
  <c r="L857" i="15"/>
  <c r="M857" i="15"/>
  <c r="L858" i="15"/>
  <c r="M858" i="15"/>
  <c r="L859" i="15"/>
  <c r="M859" i="15"/>
  <c r="L860" i="15"/>
  <c r="M860" i="15"/>
  <c r="L861" i="15"/>
  <c r="M861" i="15"/>
  <c r="L862" i="15"/>
  <c r="M862" i="15"/>
  <c r="L863" i="15"/>
  <c r="M863" i="15"/>
  <c r="L864" i="15"/>
  <c r="M864" i="15"/>
  <c r="L865" i="15"/>
  <c r="M865" i="15"/>
  <c r="L866" i="15"/>
  <c r="M866" i="15"/>
  <c r="L867" i="15"/>
  <c r="M867" i="15"/>
  <c r="L868" i="15"/>
  <c r="M868" i="15"/>
  <c r="L869" i="15"/>
  <c r="M869" i="15"/>
  <c r="L870" i="15"/>
  <c r="M870" i="15"/>
  <c r="L871" i="15"/>
  <c r="M871" i="15"/>
  <c r="L872" i="15"/>
  <c r="M872" i="15"/>
  <c r="L873" i="15"/>
  <c r="M873" i="15"/>
  <c r="L874" i="15"/>
  <c r="M874" i="15"/>
  <c r="L875" i="15"/>
  <c r="M875" i="15"/>
  <c r="L876" i="15"/>
  <c r="M876" i="15"/>
  <c r="L877" i="15"/>
  <c r="M877" i="15"/>
  <c r="L878" i="15"/>
  <c r="M878" i="15"/>
  <c r="L879" i="15"/>
  <c r="M879" i="15"/>
  <c r="L880" i="15"/>
  <c r="M880" i="15"/>
  <c r="L881" i="15"/>
  <c r="M881" i="15"/>
  <c r="L882" i="15"/>
  <c r="M882" i="15"/>
  <c r="L883" i="15"/>
  <c r="M883" i="15"/>
  <c r="L884" i="15"/>
  <c r="M884" i="15"/>
  <c r="L885" i="15"/>
  <c r="M885" i="15"/>
  <c r="L886" i="15"/>
  <c r="M886" i="15"/>
  <c r="L887" i="15"/>
  <c r="M887" i="15"/>
  <c r="L888" i="15"/>
  <c r="M888" i="15"/>
  <c r="L889" i="15"/>
  <c r="M889" i="15"/>
  <c r="L890" i="15"/>
  <c r="M890" i="15"/>
  <c r="L891" i="15"/>
  <c r="M891" i="15"/>
  <c r="L892" i="15"/>
  <c r="M892" i="15"/>
  <c r="L893" i="15"/>
  <c r="M893" i="15"/>
  <c r="L894" i="15"/>
  <c r="M894" i="15"/>
  <c r="L895" i="15"/>
  <c r="M895" i="15"/>
  <c r="L896" i="15"/>
  <c r="M896" i="15"/>
  <c r="L897" i="15"/>
  <c r="M897" i="15"/>
  <c r="L898" i="15"/>
  <c r="M898" i="15"/>
  <c r="L899" i="15"/>
  <c r="M899" i="15"/>
  <c r="L900" i="15"/>
  <c r="M900" i="15"/>
  <c r="L901" i="15"/>
  <c r="M901" i="15"/>
  <c r="L902" i="15"/>
  <c r="M902" i="15"/>
  <c r="L903" i="15"/>
  <c r="M903" i="15"/>
  <c r="L904" i="15"/>
  <c r="M904" i="15"/>
  <c r="L905" i="15"/>
  <c r="M905" i="15"/>
  <c r="L906" i="15"/>
  <c r="M906" i="15"/>
  <c r="L907" i="15"/>
  <c r="M907" i="15"/>
  <c r="L908" i="15"/>
  <c r="M908" i="15"/>
  <c r="L909" i="15"/>
  <c r="M909" i="15"/>
  <c r="L910" i="15"/>
  <c r="M910" i="15"/>
  <c r="L911" i="15"/>
  <c r="M911" i="15"/>
  <c r="L912" i="15"/>
  <c r="M912" i="15"/>
  <c r="L913" i="15"/>
  <c r="M913" i="15"/>
  <c r="L914" i="15"/>
  <c r="M914" i="15"/>
  <c r="L915" i="15"/>
  <c r="M915" i="15"/>
  <c r="L916" i="15"/>
  <c r="M916" i="15"/>
  <c r="L917" i="15"/>
  <c r="M917" i="15"/>
  <c r="L918" i="15"/>
  <c r="M918" i="15"/>
  <c r="L919" i="15"/>
  <c r="M919" i="15"/>
  <c r="L920" i="15"/>
  <c r="M920" i="15"/>
  <c r="L921" i="15"/>
  <c r="M921" i="15"/>
  <c r="L922" i="15"/>
  <c r="M922" i="15"/>
  <c r="L923" i="15"/>
  <c r="M923" i="15"/>
  <c r="L924" i="15"/>
  <c r="M924" i="15"/>
  <c r="L925" i="15"/>
  <c r="M925" i="15"/>
  <c r="L926" i="15"/>
  <c r="M926" i="15"/>
  <c r="L927" i="15"/>
  <c r="M927" i="15"/>
  <c r="L928" i="15"/>
  <c r="M928" i="15"/>
  <c r="L929" i="15"/>
  <c r="M929" i="15"/>
  <c r="L930" i="15"/>
  <c r="M930" i="15"/>
  <c r="L931" i="15"/>
  <c r="M931" i="15"/>
  <c r="L932" i="15"/>
  <c r="M932" i="15"/>
  <c r="L933" i="15"/>
  <c r="M933" i="15"/>
  <c r="L934" i="15"/>
  <c r="M934" i="15"/>
  <c r="L935" i="15"/>
  <c r="M935" i="15"/>
  <c r="L936" i="15"/>
  <c r="M936" i="15"/>
  <c r="L937" i="15"/>
  <c r="M937" i="15"/>
  <c r="L938" i="15"/>
  <c r="M938" i="15"/>
  <c r="L939" i="15"/>
  <c r="M939" i="15"/>
  <c r="L940" i="15"/>
  <c r="M940" i="15"/>
  <c r="L941" i="15"/>
  <c r="M941" i="15"/>
  <c r="L942" i="15"/>
  <c r="M942" i="15"/>
  <c r="L943" i="15"/>
  <c r="M943" i="15"/>
  <c r="L944" i="15"/>
  <c r="M944" i="15"/>
  <c r="L945" i="15"/>
  <c r="M945" i="15"/>
  <c r="L946" i="15"/>
  <c r="M946" i="15"/>
  <c r="L947" i="15"/>
  <c r="M947" i="15"/>
  <c r="L948" i="15"/>
  <c r="M948" i="15"/>
  <c r="L949" i="15"/>
  <c r="M949" i="15"/>
  <c r="L950" i="15"/>
  <c r="M950" i="15"/>
  <c r="L951" i="15"/>
  <c r="M951" i="15"/>
  <c r="L952" i="15"/>
  <c r="M952" i="15"/>
  <c r="L953" i="15"/>
  <c r="M953" i="15"/>
  <c r="L954" i="15"/>
  <c r="M954" i="15"/>
  <c r="L955" i="15"/>
  <c r="M955" i="15"/>
  <c r="L956" i="15"/>
  <c r="M956" i="15"/>
  <c r="L957" i="15"/>
  <c r="M957" i="15"/>
  <c r="L958" i="15"/>
  <c r="M958" i="15"/>
  <c r="L959" i="15"/>
  <c r="M959" i="15"/>
  <c r="L960" i="15"/>
  <c r="M960" i="15"/>
  <c r="L961" i="15"/>
  <c r="M961" i="15"/>
  <c r="L962" i="15"/>
  <c r="M962" i="15"/>
  <c r="L963" i="15"/>
  <c r="M963" i="15"/>
  <c r="L964" i="15"/>
  <c r="M964" i="15"/>
  <c r="L965" i="15"/>
  <c r="M965" i="15"/>
  <c r="L966" i="15"/>
  <c r="M966" i="15"/>
  <c r="L967" i="15"/>
  <c r="M967" i="15"/>
  <c r="L968" i="15"/>
  <c r="M968" i="15"/>
  <c r="L969" i="15"/>
  <c r="M969" i="15"/>
  <c r="L970" i="15"/>
  <c r="M970" i="15"/>
  <c r="L971" i="15"/>
  <c r="M971" i="15"/>
  <c r="L972" i="15"/>
  <c r="M972" i="15"/>
  <c r="L973" i="15"/>
  <c r="M973" i="15"/>
  <c r="L974" i="15"/>
  <c r="M974" i="15"/>
  <c r="L975" i="15"/>
  <c r="M975" i="15"/>
  <c r="L976" i="15"/>
  <c r="M976" i="15"/>
  <c r="L977" i="15"/>
  <c r="M977" i="15"/>
  <c r="L978" i="15"/>
  <c r="M978" i="15"/>
  <c r="L979" i="15"/>
  <c r="M979" i="15"/>
  <c r="L980" i="15"/>
  <c r="M980" i="15"/>
  <c r="L981" i="15"/>
  <c r="M981" i="15"/>
  <c r="L982" i="15"/>
  <c r="M982" i="15"/>
  <c r="L983" i="15"/>
  <c r="M983" i="15"/>
  <c r="L984" i="15"/>
  <c r="M984" i="15"/>
  <c r="L985" i="15"/>
  <c r="M985" i="15"/>
  <c r="L986" i="15"/>
  <c r="M986" i="15"/>
  <c r="L987" i="15"/>
  <c r="M987" i="15"/>
  <c r="L988" i="15"/>
  <c r="M988" i="15"/>
  <c r="L989" i="15"/>
  <c r="M989" i="15"/>
  <c r="L990" i="15"/>
  <c r="M990" i="15"/>
  <c r="L991" i="15"/>
  <c r="M991" i="15"/>
  <c r="L992" i="15"/>
  <c r="M992" i="15"/>
  <c r="L993" i="15"/>
  <c r="M993" i="15"/>
  <c r="L994" i="15"/>
  <c r="M994" i="15"/>
  <c r="L995" i="15"/>
  <c r="M995" i="15"/>
  <c r="L996" i="15"/>
  <c r="M996" i="15"/>
  <c r="L997" i="15"/>
  <c r="M997" i="15"/>
  <c r="L998" i="15"/>
  <c r="M998" i="15"/>
  <c r="L999" i="15"/>
  <c r="M999" i="15"/>
  <c r="L1000" i="15"/>
  <c r="M1000" i="15"/>
  <c r="L1001" i="15"/>
  <c r="M1001" i="15"/>
  <c r="L1002" i="15"/>
  <c r="M1002" i="15"/>
  <c r="L1003" i="15"/>
  <c r="M1003" i="15"/>
  <c r="L1004" i="15"/>
  <c r="M1004" i="15"/>
  <c r="L1005" i="15"/>
  <c r="M1005" i="15"/>
  <c r="L1006" i="15"/>
  <c r="M1006" i="15"/>
  <c r="L1007" i="15"/>
  <c r="M1007" i="15"/>
  <c r="L1008" i="15"/>
  <c r="M1008" i="15"/>
  <c r="L1009" i="15"/>
  <c r="M1009" i="15"/>
  <c r="L1010" i="15"/>
  <c r="M1010" i="15"/>
  <c r="L1011" i="15"/>
  <c r="M1011" i="15"/>
  <c r="L1012" i="15"/>
  <c r="M1012" i="15"/>
  <c r="L1013" i="15"/>
  <c r="M1013" i="15"/>
  <c r="L1014" i="15"/>
  <c r="M1014" i="15"/>
  <c r="L1015" i="15"/>
  <c r="M1015" i="15"/>
  <c r="L1016" i="15"/>
  <c r="M1016" i="15"/>
  <c r="L1017" i="15"/>
  <c r="M1017" i="15"/>
  <c r="L1018" i="15"/>
  <c r="M1018" i="15"/>
  <c r="L1019" i="15"/>
  <c r="M1019" i="15"/>
  <c r="L1020" i="15"/>
  <c r="M1020" i="15"/>
  <c r="L1021" i="15"/>
  <c r="M1021" i="15"/>
  <c r="L1022" i="15"/>
  <c r="M1022" i="15"/>
  <c r="L1023" i="15"/>
  <c r="M1023" i="15"/>
  <c r="L1024" i="15"/>
  <c r="M1024" i="15"/>
  <c r="L1025" i="15"/>
  <c r="M1025" i="15"/>
  <c r="L1026" i="15"/>
  <c r="M1026" i="15"/>
  <c r="L1027" i="15"/>
  <c r="M1027" i="15"/>
  <c r="L1028" i="15"/>
  <c r="M1028" i="15"/>
  <c r="L1029" i="15"/>
  <c r="M1029" i="15"/>
  <c r="L1030" i="15"/>
  <c r="M1030" i="15"/>
  <c r="L1031" i="15"/>
  <c r="M1031" i="15"/>
  <c r="L1032" i="15"/>
  <c r="M1032" i="15"/>
  <c r="L1033" i="15"/>
  <c r="M1033" i="15"/>
  <c r="L1034" i="15"/>
  <c r="M1034" i="15"/>
  <c r="L1035" i="15"/>
  <c r="M1035" i="15"/>
  <c r="L1036" i="15"/>
  <c r="M1036" i="15"/>
  <c r="L1037" i="15"/>
  <c r="M1037" i="15"/>
  <c r="L1038" i="15"/>
  <c r="M1038" i="15"/>
  <c r="L1039" i="15"/>
  <c r="M1039" i="15"/>
  <c r="L1040" i="15"/>
  <c r="M1040" i="15"/>
  <c r="L1041" i="15"/>
  <c r="M1041" i="15"/>
  <c r="L1042" i="15"/>
  <c r="M1042" i="15"/>
  <c r="L1043" i="15"/>
  <c r="M1043" i="15"/>
  <c r="L1044" i="15"/>
  <c r="M1044" i="15"/>
  <c r="L1045" i="15"/>
  <c r="M1045" i="15"/>
  <c r="L1046" i="15"/>
  <c r="M1046" i="15"/>
  <c r="L1047" i="15"/>
  <c r="M1047" i="15"/>
  <c r="L1048" i="15"/>
  <c r="M1048" i="15"/>
  <c r="L1049" i="15"/>
  <c r="M1049" i="15"/>
  <c r="L1050" i="15"/>
  <c r="M1050" i="15"/>
  <c r="L1051" i="15"/>
  <c r="M1051" i="15"/>
  <c r="L1052" i="15"/>
  <c r="M1052" i="15"/>
  <c r="L1053" i="15"/>
  <c r="M1053" i="15"/>
  <c r="L1054" i="15"/>
  <c r="M1054" i="15"/>
  <c r="L1055" i="15"/>
  <c r="M1055" i="15"/>
  <c r="L1056" i="15"/>
  <c r="M1056" i="15"/>
  <c r="L1057" i="15"/>
  <c r="M1057" i="15"/>
  <c r="L1058" i="15"/>
  <c r="M1058" i="15"/>
  <c r="L1059" i="15"/>
  <c r="M1059" i="15"/>
  <c r="L1060" i="15"/>
  <c r="M1060" i="15"/>
  <c r="L1061" i="15"/>
  <c r="M1061" i="15"/>
  <c r="L1062" i="15"/>
  <c r="M1062" i="15"/>
  <c r="L1063" i="15"/>
  <c r="M1063" i="15"/>
  <c r="L1064" i="15"/>
  <c r="M1064" i="15"/>
  <c r="L1065" i="15"/>
  <c r="M1065" i="15"/>
  <c r="L1066" i="15"/>
  <c r="M1066" i="15"/>
  <c r="L1067" i="15"/>
  <c r="M1067" i="15"/>
  <c r="L1068" i="15"/>
  <c r="M1068" i="15"/>
  <c r="L1069" i="15"/>
  <c r="M1069" i="15"/>
  <c r="L1070" i="15"/>
  <c r="M1070" i="15"/>
  <c r="N1070" i="15" s="1"/>
  <c r="L1071" i="15"/>
  <c r="M1071" i="15"/>
  <c r="L1072" i="15"/>
  <c r="M1072" i="15"/>
  <c r="L1073" i="15"/>
  <c r="M1073" i="15"/>
  <c r="L1074" i="15"/>
  <c r="M1074" i="15"/>
  <c r="L1075" i="15"/>
  <c r="M1075" i="15"/>
  <c r="L1076" i="15"/>
  <c r="M1076" i="15"/>
  <c r="L1077" i="15"/>
  <c r="M1077" i="15"/>
  <c r="L1078" i="15"/>
  <c r="M1078" i="15"/>
  <c r="L1079" i="15"/>
  <c r="M1079" i="15"/>
  <c r="L1080" i="15"/>
  <c r="M1080" i="15"/>
  <c r="L1081" i="15"/>
  <c r="M1081" i="15"/>
  <c r="L1082" i="15"/>
  <c r="M1082" i="15"/>
  <c r="L1083" i="15"/>
  <c r="M1083" i="15"/>
  <c r="L1084" i="15"/>
  <c r="M1084" i="15"/>
  <c r="L1085" i="15"/>
  <c r="M1085" i="15"/>
  <c r="L1086" i="15"/>
  <c r="M1086" i="15"/>
  <c r="L1087" i="15"/>
  <c r="M1087" i="15"/>
  <c r="L1088" i="15"/>
  <c r="M1088" i="15"/>
  <c r="L1089" i="15"/>
  <c r="M1089" i="15"/>
  <c r="L1090" i="15"/>
  <c r="M1090" i="15"/>
  <c r="L1091" i="15"/>
  <c r="M1091" i="15"/>
  <c r="L1092" i="15"/>
  <c r="M1092" i="15"/>
  <c r="L1093" i="15"/>
  <c r="M1093" i="15"/>
  <c r="L1094" i="15"/>
  <c r="M1094" i="15"/>
  <c r="L1095" i="15"/>
  <c r="M1095" i="15"/>
  <c r="L1096" i="15"/>
  <c r="M1096" i="15"/>
  <c r="L1097" i="15"/>
  <c r="M1097" i="15"/>
  <c r="L1098" i="15"/>
  <c r="M1098" i="15"/>
  <c r="L1099" i="15"/>
  <c r="M1099" i="15"/>
  <c r="L1100" i="15"/>
  <c r="M1100" i="15"/>
  <c r="L1101" i="15"/>
  <c r="M1101" i="15"/>
  <c r="L1102" i="15"/>
  <c r="M1102" i="15"/>
  <c r="L1103" i="15"/>
  <c r="M1103" i="15"/>
  <c r="L1104" i="15"/>
  <c r="M1104" i="15"/>
  <c r="L1105" i="15"/>
  <c r="M1105" i="15"/>
  <c r="L1106" i="15"/>
  <c r="M1106" i="15"/>
  <c r="L1107" i="15"/>
  <c r="M1107" i="15"/>
  <c r="L1108" i="15"/>
  <c r="M1108" i="15"/>
  <c r="L1109" i="15"/>
  <c r="M1109" i="15"/>
  <c r="L1110" i="15"/>
  <c r="M1110" i="15"/>
  <c r="L1111" i="15"/>
  <c r="M1111" i="15"/>
  <c r="L1112" i="15"/>
  <c r="M1112" i="15"/>
  <c r="L1113" i="15"/>
  <c r="M1113" i="15"/>
  <c r="L1114" i="15"/>
  <c r="M1114" i="15"/>
  <c r="L1115" i="15"/>
  <c r="M1115" i="15"/>
  <c r="L1116" i="15"/>
  <c r="M1116" i="15"/>
  <c r="L1117" i="15"/>
  <c r="M1117" i="15"/>
  <c r="L1118" i="15"/>
  <c r="M1118" i="15"/>
  <c r="L1119" i="15"/>
  <c r="M1119" i="15"/>
  <c r="L1120" i="15"/>
  <c r="M1120" i="15"/>
  <c r="L1121" i="15"/>
  <c r="M1121" i="15"/>
  <c r="L1122" i="15"/>
  <c r="M1122" i="15"/>
  <c r="L1123" i="15"/>
  <c r="M1123" i="15"/>
  <c r="L1124" i="15"/>
  <c r="M1124" i="15"/>
  <c r="L1125" i="15"/>
  <c r="M1125" i="15"/>
  <c r="L1126" i="15"/>
  <c r="M1126" i="15"/>
  <c r="L1127" i="15"/>
  <c r="M1127" i="15"/>
  <c r="L1128" i="15"/>
  <c r="M1128" i="15"/>
  <c r="L1129" i="15"/>
  <c r="M1129" i="15"/>
  <c r="L1130" i="15"/>
  <c r="M1130" i="15"/>
  <c r="L1131" i="15"/>
  <c r="M1131" i="15"/>
  <c r="L1132" i="15"/>
  <c r="M1132" i="15"/>
  <c r="L1133" i="15"/>
  <c r="M1133" i="15"/>
  <c r="L1134" i="15"/>
  <c r="M1134" i="15"/>
  <c r="L1135" i="15"/>
  <c r="M1135" i="15"/>
  <c r="L1136" i="15"/>
  <c r="M1136" i="15"/>
  <c r="L1137" i="15"/>
  <c r="M1137" i="15"/>
  <c r="L1138" i="15"/>
  <c r="M1138" i="15"/>
  <c r="L1139" i="15"/>
  <c r="M1139" i="15"/>
  <c r="L1140" i="15"/>
  <c r="M1140" i="15"/>
  <c r="L1141" i="15"/>
  <c r="M1141" i="15"/>
  <c r="L1142" i="15"/>
  <c r="M1142" i="15"/>
  <c r="N1142" i="15" s="1"/>
  <c r="L1143" i="15"/>
  <c r="M1143" i="15"/>
  <c r="L1144" i="15"/>
  <c r="M1144" i="15"/>
  <c r="L1145" i="15"/>
  <c r="M1145" i="15"/>
  <c r="L1146" i="15"/>
  <c r="M1146" i="15"/>
  <c r="L1147" i="15"/>
  <c r="M1147" i="15"/>
  <c r="L1148" i="15"/>
  <c r="M1148" i="15"/>
  <c r="L1149" i="15"/>
  <c r="M1149" i="15"/>
  <c r="L1150" i="15"/>
  <c r="M1150" i="15"/>
  <c r="L1151" i="15"/>
  <c r="M1151" i="15"/>
  <c r="L1152" i="15"/>
  <c r="M1152" i="15"/>
  <c r="L1153" i="15"/>
  <c r="M1153" i="15"/>
  <c r="L1154" i="15"/>
  <c r="M1154" i="15"/>
  <c r="L1155" i="15"/>
  <c r="M1155" i="15"/>
  <c r="L1156" i="15"/>
  <c r="M1156" i="15"/>
  <c r="L1157" i="15"/>
  <c r="M1157" i="15"/>
  <c r="L1158" i="15"/>
  <c r="M1158" i="15"/>
  <c r="L1159" i="15"/>
  <c r="M1159" i="15"/>
  <c r="L1160" i="15"/>
  <c r="M1160" i="15"/>
  <c r="L1161" i="15"/>
  <c r="M1161" i="15"/>
  <c r="L1162" i="15"/>
  <c r="M1162" i="15"/>
  <c r="L1163" i="15"/>
  <c r="M1163" i="15"/>
  <c r="L1164" i="15"/>
  <c r="M1164" i="15"/>
  <c r="L1165" i="15"/>
  <c r="M1165" i="15"/>
  <c r="L1166" i="15"/>
  <c r="M1166" i="15"/>
  <c r="L1167" i="15"/>
  <c r="M1167" i="15"/>
  <c r="L1168" i="15"/>
  <c r="M1168" i="15"/>
  <c r="L1169" i="15"/>
  <c r="M1169" i="15"/>
  <c r="L1170" i="15"/>
  <c r="M1170" i="15"/>
  <c r="L1171" i="15"/>
  <c r="M1171" i="15"/>
  <c r="L1172" i="15"/>
  <c r="M1172" i="15"/>
  <c r="L1173" i="15"/>
  <c r="M1173" i="15"/>
  <c r="L1174" i="15"/>
  <c r="M1174" i="15"/>
  <c r="L1175" i="15"/>
  <c r="M1175" i="15"/>
  <c r="L1176" i="15"/>
  <c r="M1176" i="15"/>
  <c r="L1177" i="15"/>
  <c r="M1177" i="15"/>
  <c r="L1178" i="15"/>
  <c r="M1178" i="15"/>
  <c r="L1179" i="15"/>
  <c r="M1179" i="15"/>
  <c r="L1180" i="15"/>
  <c r="M1180" i="15"/>
  <c r="L1181" i="15"/>
  <c r="M1181" i="15"/>
  <c r="L1182" i="15"/>
  <c r="M1182" i="15"/>
  <c r="L1183" i="15"/>
  <c r="M1183" i="15"/>
  <c r="L1184" i="15"/>
  <c r="M1184" i="15"/>
  <c r="L1185" i="15"/>
  <c r="M1185" i="15"/>
  <c r="L1186" i="15"/>
  <c r="M1186" i="15"/>
  <c r="L1187" i="15"/>
  <c r="M1187" i="15"/>
  <c r="L1188" i="15"/>
  <c r="M1188" i="15"/>
  <c r="L1189" i="15"/>
  <c r="M1189" i="15"/>
  <c r="L1190" i="15"/>
  <c r="M1190" i="15"/>
  <c r="L1191" i="15"/>
  <c r="M1191" i="15"/>
  <c r="L1192" i="15"/>
  <c r="M1192" i="15"/>
  <c r="L1193" i="15"/>
  <c r="M1193" i="15"/>
  <c r="L1194" i="15"/>
  <c r="M1194" i="15"/>
  <c r="L1195" i="15"/>
  <c r="M1195" i="15"/>
  <c r="L1196" i="15"/>
  <c r="M1196" i="15"/>
  <c r="L1197" i="15"/>
  <c r="M1197" i="15"/>
  <c r="L1198" i="15"/>
  <c r="M1198" i="15"/>
  <c r="L1199" i="15"/>
  <c r="M1199" i="15"/>
  <c r="L1200" i="15"/>
  <c r="M1200" i="15"/>
  <c r="L1201" i="15"/>
  <c r="M1201" i="15"/>
  <c r="L1202" i="15"/>
  <c r="M1202" i="15"/>
  <c r="L1203" i="15"/>
  <c r="M1203" i="15"/>
  <c r="L1204" i="15"/>
  <c r="M1204" i="15"/>
  <c r="L1205" i="15"/>
  <c r="M1205" i="15"/>
  <c r="L1206" i="15"/>
  <c r="M1206" i="15"/>
  <c r="L1207" i="15"/>
  <c r="M1207" i="15"/>
  <c r="L1208" i="15"/>
  <c r="M1208" i="15"/>
  <c r="L1209" i="15"/>
  <c r="M1209" i="15"/>
  <c r="L1210" i="15"/>
  <c r="M1210" i="15"/>
  <c r="L1211" i="15"/>
  <c r="M1211" i="15"/>
  <c r="L1212" i="15"/>
  <c r="M1212" i="15"/>
  <c r="L1213" i="15"/>
  <c r="M1213" i="15"/>
  <c r="L1214" i="15"/>
  <c r="M1214" i="15"/>
  <c r="L1215" i="15"/>
  <c r="M1215" i="15"/>
  <c r="L1216" i="15"/>
  <c r="M1216" i="15"/>
  <c r="L1217" i="15"/>
  <c r="M1217" i="15"/>
  <c r="L1218" i="15"/>
  <c r="M1218" i="15"/>
  <c r="L1219" i="15"/>
  <c r="M1219" i="15"/>
  <c r="L1220" i="15"/>
  <c r="M1220" i="15"/>
  <c r="L1221" i="15"/>
  <c r="M1221" i="15"/>
  <c r="L1222" i="15"/>
  <c r="M1222" i="15"/>
  <c r="L1223" i="15"/>
  <c r="M1223" i="15"/>
  <c r="L1224" i="15"/>
  <c r="M1224" i="15"/>
  <c r="L1225" i="15"/>
  <c r="M1225" i="15"/>
  <c r="L1226" i="15"/>
  <c r="M1226" i="15"/>
  <c r="L1227" i="15"/>
  <c r="M1227" i="15"/>
  <c r="L1228" i="15"/>
  <c r="M1228" i="15"/>
  <c r="L1229" i="15"/>
  <c r="M1229" i="15"/>
  <c r="L1230" i="15"/>
  <c r="M1230" i="15"/>
  <c r="L1231" i="15"/>
  <c r="M1231" i="15"/>
  <c r="L1232" i="15"/>
  <c r="M1232" i="15"/>
  <c r="L1233" i="15"/>
  <c r="M1233" i="15"/>
  <c r="L1234" i="15"/>
  <c r="M1234" i="15"/>
  <c r="L1235" i="15"/>
  <c r="M1235" i="15"/>
  <c r="L1236" i="15"/>
  <c r="M1236" i="15"/>
  <c r="L1237" i="15"/>
  <c r="M1237" i="15"/>
  <c r="L1238" i="15"/>
  <c r="M1238" i="15"/>
  <c r="L1239" i="15"/>
  <c r="M1239" i="15"/>
  <c r="L1240" i="15"/>
  <c r="M1240" i="15"/>
  <c r="L1241" i="15"/>
  <c r="M1241" i="15"/>
  <c r="L1242" i="15"/>
  <c r="M1242" i="15"/>
  <c r="L1243" i="15"/>
  <c r="M1243" i="15"/>
  <c r="L1244" i="15"/>
  <c r="M1244" i="15"/>
  <c r="L1245" i="15"/>
  <c r="M1245" i="15"/>
  <c r="L1246" i="15"/>
  <c r="M1246" i="15"/>
  <c r="L1247" i="15"/>
  <c r="M1247" i="15"/>
  <c r="L1248" i="15"/>
  <c r="M1248" i="15"/>
  <c r="L1249" i="15"/>
  <c r="M1249" i="15"/>
  <c r="L1250" i="15"/>
  <c r="M1250" i="15"/>
  <c r="L1251" i="15"/>
  <c r="M1251" i="15"/>
  <c r="L1252" i="15"/>
  <c r="M1252" i="15"/>
  <c r="L1253" i="15"/>
  <c r="M1253" i="15"/>
  <c r="L1254" i="15"/>
  <c r="M1254" i="15"/>
  <c r="L1255" i="15"/>
  <c r="M1255" i="15"/>
  <c r="L1256" i="15"/>
  <c r="M1256" i="15"/>
  <c r="L1257" i="15"/>
  <c r="M1257" i="15"/>
  <c r="L1258" i="15"/>
  <c r="M1258" i="15"/>
  <c r="L1259" i="15"/>
  <c r="M1259" i="15"/>
  <c r="L1260" i="15"/>
  <c r="M1260" i="15"/>
  <c r="L1261" i="15"/>
  <c r="M1261" i="15"/>
  <c r="L1262" i="15"/>
  <c r="M1262" i="15"/>
  <c r="L1263" i="15"/>
  <c r="M1263" i="15"/>
  <c r="L1264" i="15"/>
  <c r="M1264" i="15"/>
  <c r="L1265" i="15"/>
  <c r="M1265" i="15"/>
  <c r="L1266" i="15"/>
  <c r="M1266" i="15"/>
  <c r="L1267" i="15"/>
  <c r="M1267" i="15"/>
  <c r="L1268" i="15"/>
  <c r="M1268" i="15"/>
  <c r="L1269" i="15"/>
  <c r="M1269" i="15"/>
  <c r="L1270" i="15"/>
  <c r="M1270" i="15"/>
  <c r="L1271" i="15"/>
  <c r="M1271" i="15"/>
  <c r="L1272" i="15"/>
  <c r="M1272" i="15"/>
  <c r="L1273" i="15"/>
  <c r="M1273" i="15"/>
  <c r="L1274" i="15"/>
  <c r="M1274" i="15"/>
  <c r="L1275" i="15"/>
  <c r="M1275" i="15"/>
  <c r="L1276" i="15"/>
  <c r="M1276" i="15"/>
  <c r="L1277" i="15"/>
  <c r="M1277" i="15"/>
  <c r="L1278" i="15"/>
  <c r="M1278" i="15"/>
  <c r="L1279" i="15"/>
  <c r="M1279" i="15"/>
  <c r="L1280" i="15"/>
  <c r="M1280" i="15"/>
  <c r="L1281" i="15"/>
  <c r="M1281" i="15"/>
  <c r="L1282" i="15"/>
  <c r="M1282" i="15"/>
  <c r="L1283" i="15"/>
  <c r="M1283" i="15"/>
  <c r="L1284" i="15"/>
  <c r="M1284" i="15"/>
  <c r="L1285" i="15"/>
  <c r="M1285" i="15"/>
  <c r="L1286" i="15"/>
  <c r="M1286" i="15"/>
  <c r="L1287" i="15"/>
  <c r="M1287" i="15"/>
  <c r="L1288" i="15"/>
  <c r="M1288" i="15"/>
  <c r="L1289" i="15"/>
  <c r="M1289" i="15"/>
  <c r="L1290" i="15"/>
  <c r="M1290" i="15"/>
  <c r="L1291" i="15"/>
  <c r="M1291" i="15"/>
  <c r="L1292" i="15"/>
  <c r="M1292" i="15"/>
  <c r="L1293" i="15"/>
  <c r="M1293" i="15"/>
  <c r="L1294" i="15"/>
  <c r="M1294" i="15"/>
  <c r="L1295" i="15"/>
  <c r="M1295" i="15"/>
  <c r="L1296" i="15"/>
  <c r="M1296" i="15"/>
  <c r="L1297" i="15"/>
  <c r="M1297" i="15"/>
  <c r="L1298" i="15"/>
  <c r="M1298" i="15"/>
  <c r="L1299" i="15"/>
  <c r="M1299" i="15"/>
  <c r="L1300" i="15"/>
  <c r="M1300" i="15"/>
  <c r="L1301" i="15"/>
  <c r="M1301" i="15"/>
  <c r="L1302" i="15"/>
  <c r="M1302" i="15"/>
  <c r="L1303" i="15"/>
  <c r="M1303" i="15"/>
  <c r="L1304" i="15"/>
  <c r="M1304" i="15"/>
  <c r="L1305" i="15"/>
  <c r="M1305" i="15"/>
  <c r="L1306" i="15"/>
  <c r="M1306" i="15"/>
  <c r="L1307" i="15"/>
  <c r="M1307" i="15"/>
  <c r="L1308" i="15"/>
  <c r="M1308" i="15"/>
  <c r="L1309" i="15"/>
  <c r="M1309" i="15"/>
  <c r="L1310" i="15"/>
  <c r="M1310" i="15"/>
  <c r="L1311" i="15"/>
  <c r="M1311" i="15"/>
  <c r="L1312" i="15"/>
  <c r="M1312" i="15"/>
  <c r="L1313" i="15"/>
  <c r="M1313" i="15"/>
  <c r="L1314" i="15"/>
  <c r="M1314" i="15"/>
  <c r="L1315" i="15"/>
  <c r="M1315" i="15"/>
  <c r="L1316" i="15"/>
  <c r="M1316" i="15"/>
  <c r="L1317" i="15"/>
  <c r="M1317" i="15"/>
  <c r="L1318" i="15"/>
  <c r="M1318" i="15"/>
  <c r="L1319" i="15"/>
  <c r="M1319" i="15"/>
  <c r="L1320" i="15"/>
  <c r="M1320" i="15"/>
  <c r="L1321" i="15"/>
  <c r="M1321" i="15"/>
  <c r="L1322" i="15"/>
  <c r="M1322" i="15"/>
  <c r="L1323" i="15"/>
  <c r="M1323" i="15"/>
  <c r="L1324" i="15"/>
  <c r="M1324" i="15"/>
  <c r="L1325" i="15"/>
  <c r="M1325" i="15"/>
  <c r="L1326" i="15"/>
  <c r="M1326" i="15"/>
  <c r="L1327" i="15"/>
  <c r="M1327" i="15"/>
  <c r="L1328" i="15"/>
  <c r="M1328" i="15"/>
  <c r="L1329" i="15"/>
  <c r="M1329" i="15"/>
  <c r="L1330" i="15"/>
  <c r="M1330" i="15"/>
  <c r="L1331" i="15"/>
  <c r="M1331" i="15"/>
  <c r="L1332" i="15"/>
  <c r="M1332" i="15"/>
  <c r="L1333" i="15"/>
  <c r="M1333" i="15"/>
  <c r="L1334" i="15"/>
  <c r="M1334" i="15"/>
  <c r="L1335" i="15"/>
  <c r="M1335" i="15"/>
  <c r="L1336" i="15"/>
  <c r="M1336" i="15"/>
  <c r="L1337" i="15"/>
  <c r="M1337" i="15"/>
  <c r="L1338" i="15"/>
  <c r="M1338" i="15"/>
  <c r="L1339" i="15"/>
  <c r="M1339" i="15"/>
  <c r="L1340" i="15"/>
  <c r="M1340" i="15"/>
  <c r="L1341" i="15"/>
  <c r="M1341" i="15"/>
  <c r="L1342" i="15"/>
  <c r="M1342" i="15"/>
  <c r="L1343" i="15"/>
  <c r="M1343" i="15"/>
  <c r="L1344" i="15"/>
  <c r="M1344" i="15"/>
  <c r="L1345" i="15"/>
  <c r="M1345" i="15"/>
  <c r="L1346" i="15"/>
  <c r="M1346" i="15"/>
  <c r="L1347" i="15"/>
  <c r="M1347" i="15"/>
  <c r="L1348" i="15"/>
  <c r="M1348" i="15"/>
  <c r="L1349" i="15"/>
  <c r="M1349" i="15"/>
  <c r="L1350" i="15"/>
  <c r="M1350" i="15"/>
  <c r="L1351" i="15"/>
  <c r="M1351" i="15"/>
  <c r="L1352" i="15"/>
  <c r="M1352" i="15"/>
  <c r="L1353" i="15"/>
  <c r="M1353" i="15"/>
  <c r="L1354" i="15"/>
  <c r="M1354" i="15"/>
  <c r="L1355" i="15"/>
  <c r="M1355" i="15"/>
  <c r="L1356" i="15"/>
  <c r="M1356" i="15"/>
  <c r="L1357" i="15"/>
  <c r="M1357" i="15"/>
  <c r="L1358" i="15"/>
  <c r="M1358" i="15"/>
  <c r="L1359" i="15"/>
  <c r="M1359" i="15"/>
  <c r="L1360" i="15"/>
  <c r="M1360" i="15"/>
  <c r="L1361" i="15"/>
  <c r="M1361" i="15"/>
  <c r="L1362" i="15"/>
  <c r="M1362" i="15"/>
  <c r="L1363" i="15"/>
  <c r="M1363" i="15"/>
  <c r="L1364" i="15"/>
  <c r="M1364" i="15"/>
  <c r="L1365" i="15"/>
  <c r="M1365" i="15"/>
  <c r="L1366" i="15"/>
  <c r="M1366" i="15"/>
  <c r="L1367" i="15"/>
  <c r="M1367" i="15"/>
  <c r="L1368" i="15"/>
  <c r="M1368" i="15"/>
  <c r="L1369" i="15"/>
  <c r="M1369" i="15"/>
  <c r="L1370" i="15"/>
  <c r="M1370" i="15"/>
  <c r="L1371" i="15"/>
  <c r="M1371" i="15"/>
  <c r="L1372" i="15"/>
  <c r="M1372" i="15"/>
  <c r="L1373" i="15"/>
  <c r="M1373" i="15"/>
  <c r="L1374" i="15"/>
  <c r="M1374" i="15"/>
  <c r="L1375" i="15"/>
  <c r="M1375" i="15"/>
  <c r="L1376" i="15"/>
  <c r="M1376" i="15"/>
  <c r="L1377" i="15"/>
  <c r="M1377" i="15"/>
  <c r="L1378" i="15"/>
  <c r="M1378" i="15"/>
  <c r="L1379" i="15"/>
  <c r="M1379" i="15"/>
  <c r="L1380" i="15"/>
  <c r="M1380" i="15"/>
  <c r="L1381" i="15"/>
  <c r="M1381" i="15"/>
  <c r="L1382" i="15"/>
  <c r="M1382" i="15"/>
  <c r="L1383" i="15"/>
  <c r="M1383" i="15"/>
  <c r="L1384" i="15"/>
  <c r="M1384" i="15"/>
  <c r="L1385" i="15"/>
  <c r="M1385" i="15"/>
  <c r="L1386" i="15"/>
  <c r="M1386" i="15"/>
  <c r="L1387" i="15"/>
  <c r="M1387" i="15"/>
  <c r="L1388" i="15"/>
  <c r="M1388" i="15"/>
  <c r="L1389" i="15"/>
  <c r="M1389" i="15"/>
  <c r="L1390" i="15"/>
  <c r="M1390" i="15"/>
  <c r="L1391" i="15"/>
  <c r="M1391" i="15"/>
  <c r="L1392" i="15"/>
  <c r="M1392" i="15"/>
  <c r="L1393" i="15"/>
  <c r="M1393" i="15"/>
  <c r="L1394" i="15"/>
  <c r="M1394" i="15"/>
  <c r="L1395" i="15"/>
  <c r="M1395" i="15"/>
  <c r="L1396" i="15"/>
  <c r="M1396" i="15"/>
  <c r="L1397" i="15"/>
  <c r="M1397" i="15"/>
  <c r="L1398" i="15"/>
  <c r="M1398" i="15"/>
  <c r="L1399" i="15"/>
  <c r="M1399" i="15"/>
  <c r="L1400" i="15"/>
  <c r="M1400" i="15"/>
  <c r="L1401" i="15"/>
  <c r="M1401" i="15"/>
  <c r="L1402" i="15"/>
  <c r="M1402" i="15"/>
  <c r="L1403" i="15"/>
  <c r="M1403" i="15"/>
  <c r="L1404" i="15"/>
  <c r="M1404" i="15"/>
  <c r="L1405" i="15"/>
  <c r="M1405" i="15"/>
  <c r="L1406" i="15"/>
  <c r="M1406" i="15"/>
  <c r="L1407" i="15"/>
  <c r="M1407" i="15"/>
  <c r="L1408" i="15"/>
  <c r="M1408" i="15"/>
  <c r="L1409" i="15"/>
  <c r="M1409" i="15"/>
  <c r="L1410" i="15"/>
  <c r="M1410" i="15"/>
  <c r="L1411" i="15"/>
  <c r="M1411" i="15"/>
  <c r="L1412" i="15"/>
  <c r="M1412" i="15"/>
  <c r="L1413" i="15"/>
  <c r="M1413" i="15"/>
  <c r="L1414" i="15"/>
  <c r="M1414" i="15"/>
  <c r="L1415" i="15"/>
  <c r="M1415" i="15"/>
  <c r="L1416" i="15"/>
  <c r="M1416" i="15"/>
  <c r="L1417" i="15"/>
  <c r="M1417" i="15"/>
  <c r="L1418" i="15"/>
  <c r="M1418" i="15"/>
  <c r="L1419" i="15"/>
  <c r="M1419" i="15"/>
  <c r="L1420" i="15"/>
  <c r="M1420" i="15"/>
  <c r="L1421" i="15"/>
  <c r="M1421" i="15"/>
  <c r="L1422" i="15"/>
  <c r="M1422" i="15"/>
  <c r="L1423" i="15"/>
  <c r="M1423" i="15"/>
  <c r="L1424" i="15"/>
  <c r="M1424" i="15"/>
  <c r="L1425" i="15"/>
  <c r="M1425" i="15"/>
  <c r="L1426" i="15"/>
  <c r="M1426" i="15"/>
  <c r="L1427" i="15"/>
  <c r="M1427" i="15"/>
  <c r="L1428" i="15"/>
  <c r="M1428" i="15"/>
  <c r="L1429" i="15"/>
  <c r="M1429" i="15"/>
  <c r="L1430" i="15"/>
  <c r="M1430" i="15"/>
  <c r="L1431" i="15"/>
  <c r="M1431" i="15"/>
  <c r="L1432" i="15"/>
  <c r="M1432" i="15"/>
  <c r="L1433" i="15"/>
  <c r="M1433" i="15"/>
  <c r="L1434" i="15"/>
  <c r="M1434" i="15"/>
  <c r="L1435" i="15"/>
  <c r="M1435" i="15"/>
  <c r="L1436" i="15"/>
  <c r="M1436" i="15"/>
  <c r="L1437" i="15"/>
  <c r="M1437" i="15"/>
  <c r="L1438" i="15"/>
  <c r="M1438" i="15"/>
  <c r="L1439" i="15"/>
  <c r="M1439" i="15"/>
  <c r="L1440" i="15"/>
  <c r="M1440" i="15"/>
  <c r="L1441" i="15"/>
  <c r="M1441" i="15"/>
  <c r="L1442" i="15"/>
  <c r="M1442" i="15"/>
  <c r="L1443" i="15"/>
  <c r="M1443" i="15"/>
  <c r="L1444" i="15"/>
  <c r="M1444" i="15"/>
  <c r="L1445" i="15"/>
  <c r="M1445" i="15"/>
  <c r="L1446" i="15"/>
  <c r="M1446" i="15"/>
  <c r="L1447" i="15"/>
  <c r="M1447" i="15"/>
  <c r="L1448" i="15"/>
  <c r="M1448" i="15"/>
  <c r="L1449" i="15"/>
  <c r="M1449" i="15"/>
  <c r="L1450" i="15"/>
  <c r="M1450" i="15"/>
  <c r="L1451" i="15"/>
  <c r="M1451" i="15"/>
  <c r="L1452" i="15"/>
  <c r="M1452" i="15"/>
  <c r="L1453" i="15"/>
  <c r="M1453" i="15"/>
  <c r="L1454" i="15"/>
  <c r="M1454" i="15"/>
  <c r="L1455" i="15"/>
  <c r="M1455" i="15"/>
  <c r="L1456" i="15"/>
  <c r="M1456" i="15"/>
  <c r="L1457" i="15"/>
  <c r="M1457" i="15"/>
  <c r="L1458" i="15"/>
  <c r="M1458" i="15"/>
  <c r="L1459" i="15"/>
  <c r="M1459" i="15"/>
  <c r="L1460" i="15"/>
  <c r="M1460" i="15"/>
  <c r="L1461" i="15"/>
  <c r="M1461" i="15"/>
  <c r="L1462" i="15"/>
  <c r="M1462" i="15"/>
  <c r="L1463" i="15"/>
  <c r="M1463" i="15"/>
  <c r="L1464" i="15"/>
  <c r="M1464" i="15"/>
  <c r="L1465" i="15"/>
  <c r="M1465" i="15"/>
  <c r="L1466" i="15"/>
  <c r="M1466" i="15"/>
  <c r="L1467" i="15"/>
  <c r="M1467" i="15"/>
  <c r="L1468" i="15"/>
  <c r="M1468" i="15"/>
  <c r="L1469" i="15"/>
  <c r="M1469" i="15"/>
  <c r="L1470" i="15"/>
  <c r="M1470" i="15"/>
  <c r="L1471" i="15"/>
  <c r="M1471" i="15"/>
  <c r="L1472" i="15"/>
  <c r="M1472" i="15"/>
  <c r="L1473" i="15"/>
  <c r="M1473" i="15"/>
  <c r="L1474" i="15"/>
  <c r="M1474" i="15"/>
  <c r="L1475" i="15"/>
  <c r="M1475" i="15"/>
  <c r="L1476" i="15"/>
  <c r="M1476" i="15"/>
  <c r="L1477" i="15"/>
  <c r="M1477" i="15"/>
  <c r="L1478" i="15"/>
  <c r="M1478" i="15"/>
  <c r="L1479" i="15"/>
  <c r="M1479" i="15"/>
  <c r="L1480" i="15"/>
  <c r="M1480" i="15"/>
  <c r="L1481" i="15"/>
  <c r="M1481" i="15"/>
  <c r="L1482" i="15"/>
  <c r="M1482" i="15"/>
  <c r="L1483" i="15"/>
  <c r="M1483" i="15"/>
  <c r="L1484" i="15"/>
  <c r="M1484" i="15"/>
  <c r="L1485" i="15"/>
  <c r="M1485" i="15"/>
  <c r="L1486" i="15"/>
  <c r="M1486" i="15"/>
  <c r="L1487" i="15"/>
  <c r="M1487" i="15"/>
  <c r="L1488" i="15"/>
  <c r="M1488" i="15"/>
  <c r="L1489" i="15"/>
  <c r="M1489" i="15"/>
  <c r="L1490" i="15"/>
  <c r="M1490" i="15"/>
  <c r="L1491" i="15"/>
  <c r="M1491" i="15"/>
  <c r="L1492" i="15"/>
  <c r="M1492" i="15"/>
  <c r="L1493" i="15"/>
  <c r="M1493" i="15"/>
  <c r="L1494" i="15"/>
  <c r="M1494" i="15"/>
  <c r="L1495" i="15"/>
  <c r="M1495" i="15"/>
  <c r="L1496" i="15"/>
  <c r="M1496" i="15"/>
  <c r="L1497" i="15"/>
  <c r="M1497" i="15"/>
  <c r="L1498" i="15"/>
  <c r="M1498" i="15"/>
  <c r="L1499" i="15"/>
  <c r="M1499" i="15"/>
  <c r="L1500" i="15"/>
  <c r="M1500" i="15"/>
  <c r="L1501" i="15"/>
  <c r="M1501" i="15"/>
  <c r="L1502" i="15"/>
  <c r="M1502" i="15"/>
  <c r="L1503" i="15"/>
  <c r="M1503" i="15"/>
  <c r="L1504" i="15"/>
  <c r="M1504" i="15"/>
  <c r="L1505" i="15"/>
  <c r="M1505" i="15"/>
  <c r="L1506" i="15"/>
  <c r="M1506" i="15"/>
  <c r="L1507" i="15"/>
  <c r="M1507" i="15"/>
  <c r="L1508" i="15"/>
  <c r="M1508" i="15"/>
  <c r="L1509" i="15"/>
  <c r="M1509" i="15"/>
  <c r="L1510" i="15"/>
  <c r="M1510" i="15"/>
  <c r="L1511" i="15"/>
  <c r="M1511" i="15"/>
  <c r="L1512" i="15"/>
  <c r="M1512" i="15"/>
  <c r="L1513" i="15"/>
  <c r="M1513" i="15"/>
  <c r="L1514" i="15"/>
  <c r="M1514" i="15"/>
  <c r="L1515" i="15"/>
  <c r="M1515" i="15"/>
  <c r="L1516" i="15"/>
  <c r="M1516" i="15"/>
  <c r="L1517" i="15"/>
  <c r="M1517" i="15"/>
  <c r="L1518" i="15"/>
  <c r="M1518" i="15"/>
  <c r="L1519" i="15"/>
  <c r="M1519" i="15"/>
  <c r="L1520" i="15"/>
  <c r="M1520" i="15"/>
  <c r="L1521" i="15"/>
  <c r="M1521" i="15"/>
  <c r="L1522" i="15"/>
  <c r="M1522" i="15"/>
  <c r="L1523" i="15"/>
  <c r="M1523" i="15"/>
  <c r="L1524" i="15"/>
  <c r="M1524" i="15"/>
  <c r="L1525" i="15"/>
  <c r="M1525" i="15"/>
  <c r="L1526" i="15"/>
  <c r="M1526" i="15"/>
  <c r="L1527" i="15"/>
  <c r="M1527" i="15"/>
  <c r="L1528" i="15"/>
  <c r="M1528" i="15"/>
  <c r="L1529" i="15"/>
  <c r="M1529" i="15"/>
  <c r="L1530" i="15"/>
  <c r="M1530" i="15"/>
  <c r="L1531" i="15"/>
  <c r="M1531" i="15"/>
  <c r="L1532" i="15"/>
  <c r="M1532" i="15"/>
  <c r="L1533" i="15"/>
  <c r="M1533" i="15"/>
  <c r="L1534" i="15"/>
  <c r="M1534" i="15"/>
  <c r="L1535" i="15"/>
  <c r="M1535" i="15"/>
  <c r="L1536" i="15"/>
  <c r="M1536" i="15"/>
  <c r="L1537" i="15"/>
  <c r="M1537" i="15"/>
  <c r="L1538" i="15"/>
  <c r="M1538" i="15"/>
  <c r="L1539" i="15"/>
  <c r="M1539" i="15"/>
  <c r="L1540" i="15"/>
  <c r="M1540" i="15"/>
  <c r="L1541" i="15"/>
  <c r="M1541" i="15"/>
  <c r="L1542" i="15"/>
  <c r="M1542" i="15"/>
  <c r="L1543" i="15"/>
  <c r="M1543" i="15"/>
  <c r="L1544" i="15"/>
  <c r="M1544" i="15"/>
  <c r="L1545" i="15"/>
  <c r="M1545" i="15"/>
  <c r="L1546" i="15"/>
  <c r="M1546" i="15"/>
  <c r="L1547" i="15"/>
  <c r="M1547" i="15"/>
  <c r="L1548" i="15"/>
  <c r="M1548" i="15"/>
  <c r="L1549" i="15"/>
  <c r="M1549" i="15"/>
  <c r="L1550" i="15"/>
  <c r="M1550" i="15"/>
  <c r="L1551" i="15"/>
  <c r="M1551" i="15"/>
  <c r="L1552" i="15"/>
  <c r="M1552" i="15"/>
  <c r="L1553" i="15"/>
  <c r="M1553" i="15"/>
  <c r="L1554" i="15"/>
  <c r="M1554" i="15"/>
  <c r="L1555" i="15"/>
  <c r="M1555" i="15"/>
  <c r="L1556" i="15"/>
  <c r="M1556" i="15"/>
  <c r="L1557" i="15"/>
  <c r="M1557" i="15"/>
  <c r="L1558" i="15"/>
  <c r="M1558" i="15"/>
  <c r="L1559" i="15"/>
  <c r="M1559" i="15"/>
  <c r="L1560" i="15"/>
  <c r="M1560" i="15"/>
  <c r="L1561" i="15"/>
  <c r="M1561" i="15"/>
  <c r="L1562" i="15"/>
  <c r="M1562" i="15"/>
  <c r="L1563" i="15"/>
  <c r="M1563" i="15"/>
  <c r="L1564" i="15"/>
  <c r="M1564" i="15"/>
  <c r="L1565" i="15"/>
  <c r="M1565" i="15"/>
  <c r="L1566" i="15"/>
  <c r="M1566" i="15"/>
  <c r="L1567" i="15"/>
  <c r="M1567" i="15"/>
  <c r="L1568" i="15"/>
  <c r="M1568" i="15"/>
  <c r="L1569" i="15"/>
  <c r="M1569" i="15"/>
  <c r="L1570" i="15"/>
  <c r="M1570" i="15"/>
  <c r="L1571" i="15"/>
  <c r="M1571" i="15"/>
  <c r="L1572" i="15"/>
  <c r="M1572" i="15"/>
  <c r="L1573" i="15"/>
  <c r="M1573" i="15"/>
  <c r="L1574" i="15"/>
  <c r="M1574" i="15"/>
  <c r="L1575" i="15"/>
  <c r="M1575" i="15"/>
  <c r="L1576" i="15"/>
  <c r="M1576" i="15"/>
  <c r="L1577" i="15"/>
  <c r="M1577" i="15"/>
  <c r="L1578" i="15"/>
  <c r="M1578" i="15"/>
  <c r="L1579" i="15"/>
  <c r="M1579" i="15"/>
  <c r="L1580" i="15"/>
  <c r="M1580" i="15"/>
  <c r="L1581" i="15"/>
  <c r="M1581" i="15"/>
  <c r="L1582" i="15"/>
  <c r="M1582" i="15"/>
  <c r="L1583" i="15"/>
  <c r="M1583" i="15"/>
  <c r="L1584" i="15"/>
  <c r="M1584" i="15"/>
  <c r="L1585" i="15"/>
  <c r="M1585" i="15"/>
  <c r="L1586" i="15"/>
  <c r="M1586" i="15"/>
  <c r="L1587" i="15"/>
  <c r="M1587" i="15"/>
  <c r="L1588" i="15"/>
  <c r="M1588" i="15"/>
  <c r="L1589" i="15"/>
  <c r="M1589" i="15"/>
  <c r="L1590" i="15"/>
  <c r="M1590" i="15"/>
  <c r="L1591" i="15"/>
  <c r="M1591" i="15"/>
  <c r="L1592" i="15"/>
  <c r="M1592" i="15"/>
  <c r="L1593" i="15"/>
  <c r="M1593" i="15"/>
  <c r="L1594" i="15"/>
  <c r="M1594" i="15"/>
  <c r="L1595" i="15"/>
  <c r="M1595" i="15"/>
  <c r="L1596" i="15"/>
  <c r="M1596" i="15"/>
  <c r="L1597" i="15"/>
  <c r="M1597" i="15"/>
  <c r="L1598" i="15"/>
  <c r="M1598" i="15"/>
  <c r="L1599" i="15"/>
  <c r="M1599" i="15"/>
  <c r="L1600" i="15"/>
  <c r="M1600" i="15"/>
  <c r="L1601" i="15"/>
  <c r="M1601" i="15"/>
  <c r="L1602" i="15"/>
  <c r="M1602" i="15"/>
  <c r="L1603" i="15"/>
  <c r="M1603" i="15"/>
  <c r="L1604" i="15"/>
  <c r="M1604" i="15"/>
  <c r="L1605" i="15"/>
  <c r="M1605" i="15"/>
  <c r="L1606" i="15"/>
  <c r="M1606" i="15"/>
  <c r="L1607" i="15"/>
  <c r="M1607" i="15"/>
  <c r="L1608" i="15"/>
  <c r="M1608" i="15"/>
  <c r="L1609" i="15"/>
  <c r="M1609" i="15"/>
  <c r="L1610" i="15"/>
  <c r="M1610" i="15"/>
  <c r="L1611" i="15"/>
  <c r="M1611" i="15"/>
  <c r="L1612" i="15"/>
  <c r="M1612" i="15"/>
  <c r="L1613" i="15"/>
  <c r="M1613" i="15"/>
  <c r="L1614" i="15"/>
  <c r="M1614" i="15"/>
  <c r="L1615" i="15"/>
  <c r="M1615" i="15"/>
  <c r="L1616" i="15"/>
  <c r="M1616" i="15"/>
  <c r="L1617" i="15"/>
  <c r="M1617" i="15"/>
  <c r="L1618" i="15"/>
  <c r="M1618" i="15"/>
  <c r="L1619" i="15"/>
  <c r="M1619" i="15"/>
  <c r="L1620" i="15"/>
  <c r="M1620" i="15"/>
  <c r="L1621" i="15"/>
  <c r="M1621" i="15"/>
  <c r="L1622" i="15"/>
  <c r="M1622" i="15"/>
  <c r="L1623" i="15"/>
  <c r="M1623" i="15"/>
  <c r="L1624" i="15"/>
  <c r="M1624" i="15"/>
  <c r="L1625" i="15"/>
  <c r="M1625" i="15"/>
  <c r="L1626" i="15"/>
  <c r="M1626" i="15"/>
  <c r="L1627" i="15"/>
  <c r="M1627" i="15"/>
  <c r="L1628" i="15"/>
  <c r="M1628" i="15"/>
  <c r="L1629" i="15"/>
  <c r="M1629" i="15"/>
  <c r="L1630" i="15"/>
  <c r="M1630" i="15"/>
  <c r="L1631" i="15"/>
  <c r="M1631" i="15"/>
  <c r="L1632" i="15"/>
  <c r="M1632" i="15"/>
  <c r="L1633" i="15"/>
  <c r="M1633" i="15"/>
  <c r="L1634" i="15"/>
  <c r="M1634" i="15"/>
  <c r="L1635" i="15"/>
  <c r="M1635" i="15"/>
  <c r="L1636" i="15"/>
  <c r="M1636" i="15"/>
  <c r="L1637" i="15"/>
  <c r="M1637" i="15"/>
  <c r="L1638" i="15"/>
  <c r="M1638" i="15"/>
  <c r="L1639" i="15"/>
  <c r="M1639" i="15"/>
  <c r="L1640" i="15"/>
  <c r="M1640" i="15"/>
  <c r="L1641" i="15"/>
  <c r="M1641" i="15"/>
  <c r="L1642" i="15"/>
  <c r="M1642" i="15"/>
  <c r="L1643" i="15"/>
  <c r="M1643" i="15"/>
  <c r="L1644" i="15"/>
  <c r="M1644" i="15"/>
  <c r="L1645" i="15"/>
  <c r="M1645" i="15"/>
  <c r="L1646" i="15"/>
  <c r="M1646" i="15"/>
  <c r="L1647" i="15"/>
  <c r="M1647" i="15"/>
  <c r="L1648" i="15"/>
  <c r="M1648" i="15"/>
  <c r="L1649" i="15"/>
  <c r="M1649" i="15"/>
  <c r="L1650" i="15"/>
  <c r="M1650" i="15"/>
  <c r="L1651" i="15"/>
  <c r="M1651" i="15"/>
  <c r="L1652" i="15"/>
  <c r="M1652" i="15"/>
  <c r="L1653" i="15"/>
  <c r="M1653" i="15"/>
  <c r="L1654" i="15"/>
  <c r="M1654" i="15"/>
  <c r="L1655" i="15"/>
  <c r="M1655" i="15"/>
  <c r="L1656" i="15"/>
  <c r="M1656" i="15"/>
  <c r="L1657" i="15"/>
  <c r="M1657" i="15"/>
  <c r="L1658" i="15"/>
  <c r="M1658" i="15"/>
  <c r="L1659" i="15"/>
  <c r="M1659" i="15"/>
  <c r="L1660" i="15"/>
  <c r="M1660" i="15"/>
  <c r="L1661" i="15"/>
  <c r="M1661" i="15"/>
  <c r="L1662" i="15"/>
  <c r="M1662" i="15"/>
  <c r="L1663" i="15"/>
  <c r="M1663" i="15"/>
  <c r="L1664" i="15"/>
  <c r="M1664" i="15"/>
  <c r="L1665" i="15"/>
  <c r="M1665" i="15"/>
  <c r="L1666" i="15"/>
  <c r="M1666" i="15"/>
  <c r="L1667" i="15"/>
  <c r="M1667" i="15"/>
  <c r="L1668" i="15"/>
  <c r="M1668" i="15"/>
  <c r="L1669" i="15"/>
  <c r="M1669" i="15"/>
  <c r="L1670" i="15"/>
  <c r="M1670" i="15"/>
  <c r="L1671" i="15"/>
  <c r="M1671" i="15"/>
  <c r="L1672" i="15"/>
  <c r="M1672" i="15"/>
  <c r="L1673" i="15"/>
  <c r="M1673" i="15"/>
  <c r="L1674" i="15"/>
  <c r="M1674" i="15"/>
  <c r="L1675" i="15"/>
  <c r="M1675" i="15"/>
  <c r="L1676" i="15"/>
  <c r="M1676" i="15"/>
  <c r="L1677" i="15"/>
  <c r="M1677" i="15"/>
  <c r="L1678" i="15"/>
  <c r="M1678" i="15"/>
  <c r="L1679" i="15"/>
  <c r="M1679" i="15"/>
  <c r="L1680" i="15"/>
  <c r="M1680" i="15"/>
  <c r="L1681" i="15"/>
  <c r="M1681" i="15"/>
  <c r="L1682" i="15"/>
  <c r="M1682" i="15"/>
  <c r="L1683" i="15"/>
  <c r="M1683" i="15"/>
  <c r="L1684" i="15"/>
  <c r="M1684" i="15"/>
  <c r="L1685" i="15"/>
  <c r="M1685" i="15"/>
  <c r="L1686" i="15"/>
  <c r="M1686" i="15"/>
  <c r="L1687" i="15"/>
  <c r="M1687" i="15"/>
  <c r="L1688" i="15"/>
  <c r="M1688" i="15"/>
  <c r="L1689" i="15"/>
  <c r="M1689" i="15"/>
  <c r="L1690" i="15"/>
  <c r="M1690" i="15"/>
  <c r="L1691" i="15"/>
  <c r="M1691" i="15"/>
  <c r="L1692" i="15"/>
  <c r="M1692" i="15"/>
  <c r="L1693" i="15"/>
  <c r="M1693" i="15"/>
  <c r="L1694" i="15"/>
  <c r="M1694" i="15"/>
  <c r="L1695" i="15"/>
  <c r="M1695" i="15"/>
  <c r="L1696" i="15"/>
  <c r="M1696" i="15"/>
  <c r="L1697" i="15"/>
  <c r="M1697" i="15"/>
  <c r="L1698" i="15"/>
  <c r="M1698" i="15"/>
  <c r="L1699" i="15"/>
  <c r="M1699" i="15"/>
  <c r="M1700" i="15"/>
  <c r="L1701" i="15"/>
  <c r="M1701" i="15"/>
  <c r="L1702" i="15"/>
  <c r="M1702" i="15"/>
  <c r="L1703" i="15"/>
  <c r="M1703" i="15"/>
  <c r="L1704" i="15"/>
  <c r="M1704" i="15"/>
  <c r="L1705" i="15"/>
  <c r="M1705" i="15"/>
  <c r="L1706" i="15"/>
  <c r="M1706" i="15"/>
  <c r="L1707" i="15"/>
  <c r="M1707" i="15"/>
  <c r="L1708" i="15"/>
  <c r="M1708" i="15"/>
  <c r="L1709" i="15"/>
  <c r="M1709" i="15"/>
  <c r="L1710" i="15"/>
  <c r="M1710" i="15"/>
  <c r="L1711" i="15"/>
  <c r="M1711" i="15"/>
  <c r="G12" i="9"/>
  <c r="N8" i="15" l="1"/>
  <c r="N1518" i="15"/>
  <c r="N1482" i="15"/>
  <c r="N1278" i="15"/>
  <c r="N1266" i="15"/>
  <c r="N17" i="15"/>
  <c r="N1520" i="15"/>
  <c r="N1508" i="15"/>
  <c r="N1502" i="15"/>
  <c r="N368" i="15"/>
  <c r="N188" i="15"/>
  <c r="N176" i="15"/>
  <c r="N104" i="15"/>
  <c r="N68" i="15"/>
  <c r="N1686" i="15"/>
  <c r="N1470" i="15"/>
  <c r="N1499" i="15"/>
  <c r="N1457" i="15"/>
  <c r="N1415" i="15"/>
  <c r="N1367" i="15"/>
  <c r="N1289" i="15"/>
  <c r="N784" i="15"/>
  <c r="N796" i="15"/>
  <c r="N736" i="15"/>
  <c r="N1533" i="15"/>
  <c r="N1377" i="15"/>
  <c r="N1251" i="15"/>
  <c r="N1149" i="15"/>
  <c r="N1053" i="15"/>
  <c r="N423" i="15"/>
  <c r="N1387" i="15"/>
  <c r="N1363" i="15"/>
  <c r="N1357" i="15"/>
  <c r="N1333" i="15"/>
  <c r="N1327" i="15"/>
  <c r="N1321" i="15"/>
  <c r="N1315" i="15"/>
  <c r="N1309" i="15"/>
  <c r="N1297" i="15"/>
  <c r="N1285" i="15"/>
  <c r="N1279" i="15"/>
  <c r="N1021" i="15"/>
  <c r="N973" i="15"/>
  <c r="N949" i="15"/>
  <c r="N871" i="15"/>
  <c r="N859" i="15"/>
  <c r="N853" i="15"/>
  <c r="N811" i="15"/>
  <c r="N1501" i="15"/>
  <c r="N569" i="15"/>
  <c r="N1631" i="15"/>
  <c r="N1594" i="15"/>
  <c r="N1372" i="15"/>
  <c r="N1336" i="15"/>
  <c r="N1659" i="15"/>
  <c r="N1694" i="15"/>
  <c r="N1688" i="15"/>
  <c r="N1556" i="15"/>
  <c r="N1550" i="15"/>
  <c r="N1040" i="15"/>
  <c r="N1034" i="15"/>
  <c r="N1028" i="15"/>
  <c r="N968" i="15"/>
  <c r="N962" i="15"/>
  <c r="N896" i="15"/>
  <c r="N872" i="15"/>
  <c r="N776" i="15"/>
  <c r="N470" i="15"/>
  <c r="N1543" i="15"/>
  <c r="N1159" i="15"/>
  <c r="N1123" i="15"/>
  <c r="N1111" i="15"/>
  <c r="N1081" i="15"/>
  <c r="N1069" i="15"/>
  <c r="N805" i="15"/>
  <c r="N799" i="15"/>
  <c r="N793" i="15"/>
  <c r="N775" i="15"/>
  <c r="N769" i="15"/>
  <c r="N739" i="15"/>
  <c r="N211" i="15"/>
  <c r="N187" i="15"/>
  <c r="N175" i="15"/>
  <c r="N19" i="15"/>
  <c r="N1536" i="15"/>
  <c r="N1182" i="15"/>
  <c r="N678" i="15"/>
  <c r="N474" i="15"/>
  <c r="N174" i="15"/>
  <c r="N162" i="15"/>
  <c r="N150" i="15"/>
  <c r="N138" i="15"/>
  <c r="N126" i="15"/>
  <c r="N114" i="15"/>
  <c r="N102" i="15"/>
  <c r="N1547" i="15"/>
  <c r="N1625" i="15"/>
  <c r="N1259" i="15"/>
  <c r="N1073" i="15"/>
  <c r="N1346" i="15"/>
  <c r="N1310" i="15"/>
  <c r="N1298" i="15"/>
  <c r="N1262" i="15"/>
  <c r="N1041" i="15"/>
  <c r="N1017" i="15"/>
  <c r="N1005" i="15"/>
  <c r="N981" i="15"/>
  <c r="N969" i="15"/>
  <c r="N495" i="15"/>
  <c r="N406" i="15"/>
  <c r="N400" i="15"/>
  <c r="N394" i="15"/>
  <c r="N388" i="15"/>
  <c r="N370" i="15"/>
  <c r="N346" i="15"/>
  <c r="N250" i="15"/>
  <c r="N82" i="15"/>
  <c r="N22" i="15"/>
  <c r="N4" i="15"/>
  <c r="N1657" i="15"/>
  <c r="N650" i="15"/>
  <c r="N638" i="15"/>
  <c r="N578" i="15"/>
  <c r="N530" i="15"/>
  <c r="N518" i="15"/>
  <c r="N351" i="15"/>
  <c r="N339" i="15"/>
  <c r="N333" i="15"/>
  <c r="N303" i="15"/>
  <c r="N297" i="15"/>
  <c r="N249" i="15"/>
  <c r="N237" i="15"/>
  <c r="N225" i="15"/>
  <c r="N21" i="15"/>
  <c r="N1602" i="15"/>
  <c r="N1596" i="15"/>
  <c r="N428" i="15"/>
  <c r="N1535" i="15"/>
  <c r="N541" i="15"/>
  <c r="N475" i="15"/>
  <c r="N254" i="15"/>
  <c r="N1619" i="15"/>
  <c r="N1613" i="15"/>
  <c r="N1158" i="15"/>
  <c r="N990" i="15"/>
  <c r="N966" i="15"/>
  <c r="N894" i="15"/>
  <c r="N780" i="15"/>
  <c r="N774" i="15"/>
  <c r="N672" i="15"/>
  <c r="N546" i="15"/>
  <c r="N534" i="15"/>
  <c r="N1403" i="15"/>
  <c r="N1349" i="15"/>
  <c r="N1510" i="15"/>
  <c r="N1438" i="15"/>
  <c r="N1402" i="15"/>
  <c r="N1390" i="15"/>
  <c r="N1001" i="15"/>
  <c r="N366" i="15"/>
  <c r="N294" i="15"/>
  <c r="N54" i="15"/>
  <c r="N1635" i="15"/>
  <c r="N1479" i="15"/>
  <c r="N1473" i="15"/>
  <c r="N1449" i="15"/>
  <c r="N1443" i="15"/>
  <c r="N1311" i="15"/>
  <c r="N1174" i="15"/>
  <c r="N694" i="15"/>
  <c r="N652" i="15"/>
  <c r="N628" i="15"/>
  <c r="N622" i="15"/>
  <c r="N562" i="15"/>
  <c r="N1227" i="15"/>
  <c r="N1095" i="15"/>
  <c r="N424" i="15"/>
  <c r="N311" i="15"/>
  <c r="N299" i="15"/>
  <c r="N251" i="15"/>
  <c r="N107" i="15"/>
  <c r="N95" i="15"/>
  <c r="N1116" i="15"/>
  <c r="N1609" i="15"/>
  <c r="N1695" i="15"/>
  <c r="N1546" i="15"/>
  <c r="N1534" i="15"/>
  <c r="N1492" i="15"/>
  <c r="N1486" i="15"/>
  <c r="N1468" i="15"/>
  <c r="N1385" i="15"/>
  <c r="N1379" i="15"/>
  <c r="N1230" i="15"/>
  <c r="N1218" i="15"/>
  <c r="N1057" i="15"/>
  <c r="N943" i="15"/>
  <c r="N931" i="15"/>
  <c r="N669" i="15"/>
  <c r="N663" i="15"/>
  <c r="N525" i="15"/>
  <c r="N436" i="15"/>
  <c r="N376" i="15"/>
  <c r="N352" i="15"/>
  <c r="N304" i="15"/>
  <c r="N292" i="15"/>
  <c r="N280" i="15"/>
  <c r="N208" i="15"/>
  <c r="N184" i="15"/>
  <c r="N172" i="15"/>
  <c r="N160" i="15"/>
  <c r="N136" i="15"/>
  <c r="N124" i="15"/>
  <c r="N112" i="15"/>
  <c r="N76" i="15"/>
  <c r="N70" i="15"/>
  <c r="N52" i="15"/>
  <c r="N40" i="15"/>
  <c r="N1575" i="15"/>
  <c r="N1705" i="15"/>
  <c r="N1699" i="15"/>
  <c r="N1527" i="15"/>
  <c r="N1515" i="15"/>
  <c r="N1467" i="15"/>
  <c r="N1461" i="15"/>
  <c r="N1455" i="15"/>
  <c r="N1419" i="15"/>
  <c r="N1401" i="15"/>
  <c r="N1395" i="15"/>
  <c r="N1306" i="15"/>
  <c r="N1300" i="15"/>
  <c r="N1264" i="15"/>
  <c r="N1258" i="15"/>
  <c r="N1252" i="15"/>
  <c r="N1097" i="15"/>
  <c r="N870" i="15"/>
  <c r="N864" i="15"/>
  <c r="N840" i="15"/>
  <c r="N810" i="15"/>
  <c r="N804" i="15"/>
  <c r="N762" i="15"/>
  <c r="N738" i="15"/>
  <c r="N702" i="15"/>
  <c r="N499" i="15"/>
  <c r="N446" i="15"/>
  <c r="N363" i="15"/>
  <c r="N345" i="15"/>
  <c r="N1092" i="15"/>
  <c r="N572" i="15"/>
  <c r="N1049" i="15"/>
  <c r="N1019" i="15"/>
  <c r="N869" i="15"/>
  <c r="N857" i="15"/>
  <c r="N821" i="15"/>
  <c r="N356" i="15"/>
  <c r="N332" i="15"/>
  <c r="N308" i="15"/>
  <c r="N272" i="15"/>
  <c r="N38" i="15"/>
  <c r="N1621" i="15"/>
  <c r="N1442" i="15"/>
  <c r="N1359" i="15"/>
  <c r="N1323" i="15"/>
  <c r="N1299" i="15"/>
  <c r="N380" i="15"/>
  <c r="N290" i="15"/>
  <c r="N218" i="15"/>
  <c r="N26" i="15"/>
  <c r="N459" i="15"/>
  <c r="N1478" i="15"/>
  <c r="N1454" i="15"/>
  <c r="N1305" i="15"/>
  <c r="N1293" i="15"/>
  <c r="N1591" i="15"/>
  <c r="N1573" i="15"/>
  <c r="N1561" i="15"/>
  <c r="N1393" i="15"/>
  <c r="N1376" i="15"/>
  <c r="N1239" i="15"/>
  <c r="N1233" i="15"/>
  <c r="N1215" i="15"/>
  <c r="N1203" i="15"/>
  <c r="N1197" i="15"/>
  <c r="N1185" i="15"/>
  <c r="N1173" i="15"/>
  <c r="N1167" i="15"/>
  <c r="N1126" i="15"/>
  <c r="N1096" i="15"/>
  <c r="N1090" i="15"/>
  <c r="N1084" i="15"/>
  <c r="N1030" i="15"/>
  <c r="N808" i="15"/>
  <c r="N778" i="15"/>
  <c r="N766" i="15"/>
  <c r="N648" i="15"/>
  <c r="N636" i="15"/>
  <c r="N624" i="15"/>
  <c r="N612" i="15"/>
  <c r="N576" i="15"/>
  <c r="N558" i="15"/>
  <c r="N522" i="15"/>
  <c r="N480" i="15"/>
  <c r="N427" i="15"/>
  <c r="N421" i="15"/>
  <c r="N409" i="15"/>
  <c r="N397" i="15"/>
  <c r="N391" i="15"/>
  <c r="N379" i="15"/>
  <c r="N373" i="15"/>
  <c r="N355" i="15"/>
  <c r="N277" i="15"/>
  <c r="N259" i="15"/>
  <c r="N169" i="15"/>
  <c r="N157" i="15"/>
  <c r="N145" i="15"/>
  <c r="N133" i="15"/>
  <c r="N73" i="15"/>
  <c r="N1569" i="15"/>
  <c r="N435" i="15"/>
  <c r="N1597" i="15"/>
  <c r="N1670" i="15"/>
  <c r="N1673" i="15"/>
  <c r="N1601" i="15"/>
  <c r="N1512" i="15"/>
  <c r="N1452" i="15"/>
  <c r="N1404" i="15"/>
  <c r="N1339" i="15"/>
  <c r="N730" i="15"/>
  <c r="N724" i="15"/>
  <c r="N718" i="15"/>
  <c r="N682" i="15"/>
  <c r="N671" i="15"/>
  <c r="N641" i="15"/>
  <c r="N635" i="15"/>
  <c r="N629" i="15"/>
  <c r="N557" i="15"/>
  <c r="N509" i="15"/>
  <c r="N503" i="15"/>
  <c r="N444" i="15"/>
  <c r="N354" i="15"/>
  <c r="N234" i="15"/>
  <c r="N210" i="15"/>
  <c r="N204" i="15"/>
  <c r="N192" i="15"/>
  <c r="N186" i="15"/>
  <c r="N90" i="15"/>
  <c r="N24" i="15"/>
  <c r="N441" i="15"/>
  <c r="N1651" i="15"/>
  <c r="N897" i="15"/>
  <c r="N1110" i="15"/>
  <c r="N560" i="15"/>
  <c r="N447" i="15"/>
  <c r="N1678" i="15"/>
  <c r="N1577" i="15"/>
  <c r="N1505" i="15"/>
  <c r="N1249" i="15"/>
  <c r="N1243" i="15"/>
  <c r="N1231" i="15"/>
  <c r="N1189" i="15"/>
  <c r="N1183" i="15"/>
  <c r="N1147" i="15"/>
  <c r="N1100" i="15"/>
  <c r="N1058" i="15"/>
  <c r="N926" i="15"/>
  <c r="N914" i="15"/>
  <c r="N830" i="15"/>
  <c r="N794" i="15"/>
  <c r="N711" i="15"/>
  <c r="N670" i="15"/>
  <c r="N610" i="15"/>
  <c r="N604" i="15"/>
  <c r="N598" i="15"/>
  <c r="N592" i="15"/>
  <c r="N586" i="15"/>
  <c r="N544" i="15"/>
  <c r="N538" i="15"/>
  <c r="N520" i="15"/>
  <c r="N467" i="15"/>
  <c r="N341" i="15"/>
  <c r="N317" i="15"/>
  <c r="N257" i="15"/>
  <c r="N125" i="15"/>
  <c r="N1378" i="15"/>
  <c r="N1134" i="15"/>
  <c r="N620" i="15"/>
  <c r="N1615" i="15"/>
  <c r="N1701" i="15"/>
  <c r="N227" i="15"/>
  <c r="N59" i="15"/>
  <c r="N1483" i="15"/>
  <c r="N785" i="15"/>
  <c r="N554" i="15"/>
  <c r="N1682" i="15"/>
  <c r="N1524" i="15"/>
  <c r="N1489" i="15"/>
  <c r="N1191" i="15"/>
  <c r="N1161" i="15"/>
  <c r="N971" i="15"/>
  <c r="N923" i="15"/>
  <c r="N911" i="15"/>
  <c r="N905" i="15"/>
  <c r="N390" i="15"/>
  <c r="N384" i="15"/>
  <c r="N378" i="15"/>
  <c r="N343" i="15"/>
  <c r="N248" i="15"/>
  <c r="N224" i="15"/>
  <c r="N165" i="15"/>
  <c r="N129" i="15"/>
  <c r="N117" i="15"/>
  <c r="N105" i="15"/>
  <c r="N542" i="15"/>
  <c r="N1710" i="15"/>
  <c r="N1523" i="15"/>
  <c r="N1494" i="15"/>
  <c r="N1324" i="15"/>
  <c r="N1082" i="15"/>
  <c r="N994" i="15"/>
  <c r="N970" i="15"/>
  <c r="N946" i="15"/>
  <c r="N928" i="15"/>
  <c r="N916" i="15"/>
  <c r="N755" i="15"/>
  <c r="N749" i="15"/>
  <c r="N571" i="15"/>
  <c r="N489" i="15"/>
  <c r="N483" i="15"/>
  <c r="N477" i="15"/>
  <c r="N342" i="15"/>
  <c r="N300" i="15"/>
  <c r="N223" i="15"/>
  <c r="N158" i="15"/>
  <c r="N146" i="15"/>
  <c r="N86" i="15"/>
  <c r="N696" i="15"/>
  <c r="N1201" i="15"/>
  <c r="N121" i="15"/>
  <c r="N1471" i="15"/>
  <c r="N1226" i="15"/>
  <c r="N1587" i="15"/>
  <c r="N1581" i="15"/>
  <c r="N1254" i="15"/>
  <c r="N305" i="15"/>
  <c r="N809" i="15"/>
  <c r="N307" i="15"/>
  <c r="N1603" i="15"/>
  <c r="N1352" i="15"/>
  <c r="N1317" i="15"/>
  <c r="N1172" i="15"/>
  <c r="N1667" i="15"/>
  <c r="N1661" i="15"/>
  <c r="N1650" i="15"/>
  <c r="N1334" i="15"/>
  <c r="N1282" i="15"/>
  <c r="N239" i="15"/>
  <c r="N839" i="15"/>
  <c r="N1655" i="15"/>
  <c r="N1287" i="15"/>
  <c r="N1122" i="15"/>
  <c r="N1104" i="15"/>
  <c r="N735" i="15"/>
  <c r="N334" i="15"/>
  <c r="N328" i="15"/>
  <c r="N310" i="15"/>
  <c r="N274" i="15"/>
  <c r="N262" i="15"/>
  <c r="N1178" i="15"/>
  <c r="N619" i="15"/>
  <c r="N437" i="15"/>
  <c r="N1555" i="15"/>
  <c r="N692" i="15"/>
  <c r="N6" i="15"/>
  <c r="N1137" i="15"/>
  <c r="N1654" i="15"/>
  <c r="N1567" i="15"/>
  <c r="N847" i="15"/>
  <c r="N841" i="15"/>
  <c r="N704" i="15"/>
  <c r="N267" i="15"/>
  <c r="N255" i="15"/>
  <c r="N893" i="15"/>
  <c r="N1350" i="15"/>
  <c r="N1320" i="15"/>
  <c r="N1179" i="15"/>
  <c r="N561" i="15"/>
  <c r="N526" i="15"/>
  <c r="N94" i="15"/>
  <c r="N64" i="15"/>
  <c r="N1590" i="15"/>
  <c r="N1537" i="15"/>
  <c r="N1406" i="15"/>
  <c r="N1234" i="15"/>
  <c r="N1113" i="15"/>
  <c r="N1002" i="15"/>
  <c r="N901" i="15"/>
  <c r="N1629" i="15"/>
  <c r="N1514" i="15"/>
  <c r="N1693" i="15"/>
  <c r="N1195" i="15"/>
  <c r="N1166" i="15"/>
  <c r="N1038" i="15"/>
  <c r="N991" i="15"/>
  <c r="N985" i="15"/>
  <c r="N944" i="15"/>
  <c r="N878" i="15"/>
  <c r="N837" i="15"/>
  <c r="N825" i="15"/>
  <c r="N813" i="15"/>
  <c r="N802" i="15"/>
  <c r="N732" i="15"/>
  <c r="N714" i="15"/>
  <c r="N685" i="15"/>
  <c r="N662" i="15"/>
  <c r="N651" i="15"/>
  <c r="N616" i="15"/>
  <c r="N580" i="15"/>
  <c r="N552" i="15"/>
  <c r="N529" i="15"/>
  <c r="N471" i="15"/>
  <c r="N425" i="15"/>
  <c r="N316" i="15"/>
  <c r="N287" i="15"/>
  <c r="N281" i="15"/>
  <c r="N252" i="15"/>
  <c r="N134" i="15"/>
  <c r="N122" i="15"/>
  <c r="N110" i="15"/>
  <c r="N92" i="15"/>
  <c r="N81" i="15"/>
  <c r="N69" i="15"/>
  <c r="N1280" i="15"/>
  <c r="N1194" i="15"/>
  <c r="N1171" i="15"/>
  <c r="N1077" i="15"/>
  <c r="N1054" i="15"/>
  <c r="N1037" i="15"/>
  <c r="N1025" i="15"/>
  <c r="N984" i="15"/>
  <c r="N895" i="15"/>
  <c r="N801" i="15"/>
  <c r="N789" i="15"/>
  <c r="N783" i="15"/>
  <c r="N760" i="15"/>
  <c r="N754" i="15"/>
  <c r="N748" i="15"/>
  <c r="N695" i="15"/>
  <c r="N667" i="15"/>
  <c r="N661" i="15"/>
  <c r="N614" i="15"/>
  <c r="N573" i="15"/>
  <c r="N550" i="15"/>
  <c r="N498" i="15"/>
  <c r="N487" i="15"/>
  <c r="N458" i="15"/>
  <c r="N382" i="15"/>
  <c r="N371" i="15"/>
  <c r="N360" i="15"/>
  <c r="N349" i="15"/>
  <c r="N315" i="15"/>
  <c r="N298" i="15"/>
  <c r="N233" i="15"/>
  <c r="N91" i="15"/>
  <c r="N3" i="15"/>
  <c r="N1212" i="15"/>
  <c r="N1583" i="15"/>
  <c r="N1405" i="15"/>
  <c r="N1291" i="15"/>
  <c r="N1211" i="15"/>
  <c r="N1130" i="15"/>
  <c r="N1124" i="15"/>
  <c r="N1118" i="15"/>
  <c r="N1065" i="15"/>
  <c r="N1042" i="15"/>
  <c r="N942" i="15"/>
  <c r="N936" i="15"/>
  <c r="N912" i="15"/>
  <c r="N906" i="15"/>
  <c r="N900" i="15"/>
  <c r="N1641" i="15"/>
  <c r="N1487" i="15"/>
  <c r="N690" i="15"/>
  <c r="N627" i="15"/>
  <c r="N568" i="15"/>
  <c r="N1618" i="15"/>
  <c r="N1417" i="15"/>
  <c r="N1331" i="15"/>
  <c r="N1680" i="15"/>
  <c r="N1589" i="15"/>
  <c r="N1434" i="15"/>
  <c r="N1365" i="15"/>
  <c r="N1691" i="15"/>
  <c r="N1634" i="15"/>
  <c r="N1622" i="15"/>
  <c r="N1617" i="15"/>
  <c r="N1611" i="15"/>
  <c r="N1571" i="15"/>
  <c r="N1565" i="15"/>
  <c r="N1530" i="15"/>
  <c r="N1513" i="15"/>
  <c r="N1507" i="15"/>
  <c r="N1497" i="15"/>
  <c r="N1491" i="15"/>
  <c r="N1474" i="15"/>
  <c r="N1382" i="15"/>
  <c r="N1353" i="15"/>
  <c r="N1330" i="15"/>
  <c r="N1302" i="15"/>
  <c r="N1199" i="15"/>
  <c r="N1193" i="15"/>
  <c r="N1164" i="15"/>
  <c r="N1141" i="15"/>
  <c r="N1076" i="15"/>
  <c r="N1047" i="15"/>
  <c r="N989" i="15"/>
  <c r="N953" i="15"/>
  <c r="N888" i="15"/>
  <c r="N882" i="15"/>
  <c r="N876" i="15"/>
  <c r="N753" i="15"/>
  <c r="N747" i="15"/>
  <c r="N688" i="15"/>
  <c r="N666" i="15"/>
  <c r="N654" i="15"/>
  <c r="N642" i="15"/>
  <c r="N608" i="15"/>
  <c r="N596" i="15"/>
  <c r="N584" i="15"/>
  <c r="N566" i="15"/>
  <c r="N463" i="15"/>
  <c r="N457" i="15"/>
  <c r="N451" i="15"/>
  <c r="N445" i="15"/>
  <c r="N417" i="15"/>
  <c r="N399" i="15"/>
  <c r="N393" i="15"/>
  <c r="N381" i="15"/>
  <c r="N326" i="15"/>
  <c r="N314" i="15"/>
  <c r="N232" i="15"/>
  <c r="N226" i="15"/>
  <c r="N220" i="15"/>
  <c r="N191" i="15"/>
  <c r="N113" i="15"/>
  <c r="N37" i="15"/>
  <c r="N1503" i="15"/>
  <c r="N836" i="15"/>
  <c r="N644" i="15"/>
  <c r="N222" i="15"/>
  <c r="N1623" i="15"/>
  <c r="N1697" i="15"/>
  <c r="N1371" i="15"/>
  <c r="N1245" i="15"/>
  <c r="N1639" i="15"/>
  <c r="N1599" i="15"/>
  <c r="N1553" i="15"/>
  <c r="N1541" i="15"/>
  <c r="N1445" i="15"/>
  <c r="N1433" i="15"/>
  <c r="N1347" i="15"/>
  <c r="N1318" i="15"/>
  <c r="N1267" i="15"/>
  <c r="N1250" i="15"/>
  <c r="N1221" i="15"/>
  <c r="N1175" i="15"/>
  <c r="N1146" i="15"/>
  <c r="N1018" i="15"/>
  <c r="N1012" i="15"/>
  <c r="N958" i="15"/>
  <c r="N941" i="15"/>
  <c r="N929" i="15"/>
  <c r="N764" i="15"/>
  <c r="N462" i="15"/>
  <c r="N375" i="15"/>
  <c r="N358" i="15"/>
  <c r="N353" i="15"/>
  <c r="N337" i="15"/>
  <c r="N325" i="15"/>
  <c r="N313" i="15"/>
  <c r="N167" i="15"/>
  <c r="N72" i="15"/>
  <c r="N1269" i="15"/>
  <c r="N1223" i="15"/>
  <c r="N701" i="15"/>
  <c r="N413" i="15"/>
  <c r="N350" i="15"/>
  <c r="N27" i="15"/>
  <c r="N1394" i="15"/>
  <c r="N1446" i="15"/>
  <c r="N1325" i="15"/>
  <c r="N1645" i="15"/>
  <c r="N1638" i="15"/>
  <c r="N1633" i="15"/>
  <c r="N1627" i="15"/>
  <c r="N1604" i="15"/>
  <c r="N1598" i="15"/>
  <c r="N1540" i="15"/>
  <c r="N1432" i="15"/>
  <c r="N1398" i="15"/>
  <c r="N1358" i="15"/>
  <c r="N1329" i="15"/>
  <c r="N1261" i="15"/>
  <c r="N1255" i="15"/>
  <c r="N1186" i="15"/>
  <c r="N1163" i="15"/>
  <c r="N1151" i="15"/>
  <c r="N1145" i="15"/>
  <c r="N1029" i="15"/>
  <c r="N934" i="15"/>
  <c r="N845" i="15"/>
  <c r="N787" i="15"/>
  <c r="N758" i="15"/>
  <c r="N740" i="15"/>
  <c r="N618" i="15"/>
  <c r="N607" i="15"/>
  <c r="N601" i="15"/>
  <c r="N595" i="15"/>
  <c r="N589" i="15"/>
  <c r="N491" i="15"/>
  <c r="N479" i="15"/>
  <c r="N416" i="15"/>
  <c r="N347" i="15"/>
  <c r="N42" i="15"/>
  <c r="N1664" i="15"/>
  <c r="N1343" i="15"/>
  <c r="N812" i="15"/>
  <c r="N684" i="15"/>
  <c r="N545" i="15"/>
  <c r="N407" i="15"/>
  <c r="N1542" i="15"/>
  <c r="N1397" i="15"/>
  <c r="N1380" i="15"/>
  <c r="N1139" i="15"/>
  <c r="N1086" i="15"/>
  <c r="N999" i="15"/>
  <c r="N987" i="15"/>
  <c r="N951" i="15"/>
  <c r="N904" i="15"/>
  <c r="N886" i="15"/>
  <c r="N874" i="15"/>
  <c r="N786" i="15"/>
  <c r="N658" i="15"/>
  <c r="N606" i="15"/>
  <c r="N490" i="15"/>
  <c r="N484" i="15"/>
  <c r="N478" i="15"/>
  <c r="N438" i="15"/>
  <c r="N330" i="15"/>
  <c r="N318" i="15"/>
  <c r="N312" i="15"/>
  <c r="N295" i="15"/>
  <c r="N213" i="15"/>
  <c r="N201" i="15"/>
  <c r="N189" i="15"/>
  <c r="N177" i="15"/>
  <c r="N53" i="15"/>
  <c r="N41" i="15"/>
  <c r="N1423" i="15"/>
  <c r="N1275" i="15"/>
  <c r="N1014" i="15"/>
  <c r="N866" i="15"/>
  <c r="N1652" i="15"/>
  <c r="N1429" i="15"/>
  <c r="N1337" i="15"/>
  <c r="N1206" i="15"/>
  <c r="N1008" i="15"/>
  <c r="N848" i="15"/>
  <c r="N1595" i="15"/>
  <c r="N1669" i="15"/>
  <c r="N1683" i="15"/>
  <c r="N1677" i="15"/>
  <c r="N1643" i="15"/>
  <c r="N1568" i="15"/>
  <c r="N1539" i="15"/>
  <c r="N1516" i="15"/>
  <c r="N1425" i="15"/>
  <c r="N1396" i="15"/>
  <c r="N1374" i="15"/>
  <c r="N1362" i="15"/>
  <c r="N1345" i="15"/>
  <c r="N1294" i="15"/>
  <c r="N1277" i="15"/>
  <c r="N1271" i="15"/>
  <c r="N1265" i="15"/>
  <c r="N1242" i="15"/>
  <c r="N1225" i="15"/>
  <c r="N1219" i="15"/>
  <c r="N1214" i="15"/>
  <c r="N1156" i="15"/>
  <c r="N1150" i="15"/>
  <c r="N1133" i="15"/>
  <c r="N1121" i="15"/>
  <c r="N1109" i="15"/>
  <c r="N1085" i="15"/>
  <c r="N1062" i="15"/>
  <c r="N1045" i="15"/>
  <c r="N1039" i="15"/>
  <c r="N945" i="15"/>
  <c r="N933" i="15"/>
  <c r="N921" i="15"/>
  <c r="N862" i="15"/>
  <c r="N856" i="15"/>
  <c r="N844" i="15"/>
  <c r="N838" i="15"/>
  <c r="N826" i="15"/>
  <c r="N820" i="15"/>
  <c r="N756" i="15"/>
  <c r="N750" i="15"/>
  <c r="N721" i="15"/>
  <c r="N646" i="15"/>
  <c r="N570" i="15"/>
  <c r="N536" i="15"/>
  <c r="N472" i="15"/>
  <c r="N460" i="15"/>
  <c r="N454" i="15"/>
  <c r="N385" i="15"/>
  <c r="N306" i="15"/>
  <c r="N242" i="15"/>
  <c r="N147" i="15"/>
  <c r="N35" i="15"/>
  <c r="N1647" i="15"/>
  <c r="N1578" i="15"/>
  <c r="N1526" i="15"/>
  <c r="N1458" i="15"/>
  <c r="N1389" i="15"/>
  <c r="N1263" i="15"/>
  <c r="N913" i="15"/>
  <c r="N713" i="15"/>
  <c r="N528" i="15"/>
  <c r="N401" i="15"/>
  <c r="N103" i="15"/>
  <c r="N1606" i="15"/>
  <c r="N1314" i="15"/>
  <c r="N1674" i="15"/>
  <c r="N1579" i="15"/>
  <c r="N1504" i="15"/>
  <c r="N1436" i="15"/>
  <c r="N1424" i="15"/>
  <c r="N1344" i="15"/>
  <c r="N1270" i="15"/>
  <c r="N1067" i="15"/>
  <c r="N1009" i="15"/>
  <c r="N950" i="15"/>
  <c r="N885" i="15"/>
  <c r="N282" i="15"/>
  <c r="N258" i="15"/>
  <c r="N235" i="15"/>
  <c r="N229" i="15"/>
  <c r="N87" i="15"/>
  <c r="N58" i="15"/>
  <c r="N822" i="15"/>
  <c r="N1707" i="15"/>
  <c r="N1681" i="15"/>
  <c r="N1675" i="15"/>
  <c r="N1658" i="15"/>
  <c r="N1653" i="15"/>
  <c r="N1642" i="15"/>
  <c r="N1632" i="15"/>
  <c r="N1626" i="15"/>
  <c r="N1616" i="15"/>
  <c r="N1610" i="15"/>
  <c r="N1605" i="15"/>
  <c r="N1574" i="15"/>
  <c r="N1562" i="15"/>
  <c r="N1545" i="15"/>
  <c r="N1529" i="15"/>
  <c r="N1481" i="15"/>
  <c r="N1475" i="15"/>
  <c r="N1464" i="15"/>
  <c r="N1459" i="15"/>
  <c r="N1437" i="15"/>
  <c r="N1426" i="15"/>
  <c r="N1409" i="15"/>
  <c r="N1399" i="15"/>
  <c r="N1388" i="15"/>
  <c r="N1383" i="15"/>
  <c r="N1366" i="15"/>
  <c r="N1361" i="15"/>
  <c r="N1356" i="15"/>
  <c r="N1313" i="15"/>
  <c r="N1303" i="15"/>
  <c r="N1281" i="15"/>
  <c r="N1253" i="15"/>
  <c r="N1220" i="15"/>
  <c r="N1209" i="15"/>
  <c r="N1198" i="15"/>
  <c r="N1170" i="15"/>
  <c r="N1101" i="15"/>
  <c r="N997" i="15"/>
  <c r="N980" i="15"/>
  <c r="N974" i="15"/>
  <c r="N833" i="15"/>
  <c r="N712" i="15"/>
  <c r="N632" i="15"/>
  <c r="N626" i="15"/>
  <c r="N609" i="15"/>
  <c r="N603" i="15"/>
  <c r="N597" i="15"/>
  <c r="N591" i="15"/>
  <c r="N1335" i="15"/>
  <c r="N1685" i="15"/>
  <c r="N1544" i="15"/>
  <c r="N1480" i="15"/>
  <c r="N1448" i="15"/>
  <c r="N1360" i="15"/>
  <c r="N1169" i="15"/>
  <c r="N850" i="15"/>
  <c r="N1665" i="15"/>
  <c r="N1465" i="15"/>
  <c r="N1237" i="15"/>
  <c r="N1706" i="15"/>
  <c r="N1637" i="15"/>
  <c r="N1341" i="15"/>
  <c r="N1210" i="15"/>
  <c r="N1165" i="15"/>
  <c r="N986" i="15"/>
  <c r="N1663" i="15"/>
  <c r="N1593" i="15"/>
  <c r="N1517" i="15"/>
  <c r="N1506" i="15"/>
  <c r="N1490" i="15"/>
  <c r="N1485" i="15"/>
  <c r="N1469" i="15"/>
  <c r="N1463" i="15"/>
  <c r="N1453" i="15"/>
  <c r="N1414" i="15"/>
  <c r="N1355" i="15"/>
  <c r="N1247" i="15"/>
  <c r="N1241" i="15"/>
  <c r="N1235" i="15"/>
  <c r="N1202" i="15"/>
  <c r="N1036" i="15"/>
  <c r="N1013" i="15"/>
  <c r="N961" i="15"/>
  <c r="N676" i="15"/>
  <c r="N1646" i="15"/>
  <c r="N1640" i="15"/>
  <c r="N1630" i="15"/>
  <c r="N1614" i="15"/>
  <c r="N1582" i="15"/>
  <c r="N1566" i="15"/>
  <c r="N1560" i="15"/>
  <c r="N1549" i="15"/>
  <c r="N1522" i="15"/>
  <c r="N1441" i="15"/>
  <c r="N1430" i="15"/>
  <c r="N1381" i="15"/>
  <c r="N1370" i="15"/>
  <c r="N1307" i="15"/>
  <c r="N1301" i="15"/>
  <c r="N1290" i="15"/>
  <c r="N1274" i="15"/>
  <c r="N1268" i="15"/>
  <c r="N1257" i="15"/>
  <c r="N1190" i="15"/>
  <c r="N1129" i="15"/>
  <c r="N1093" i="15"/>
  <c r="N1064" i="15"/>
  <c r="N861" i="15"/>
  <c r="N849" i="15"/>
  <c r="N814" i="15"/>
  <c r="N687" i="15"/>
  <c r="N681" i="15"/>
  <c r="N1702" i="15"/>
  <c r="N1410" i="15"/>
  <c r="N828" i="15"/>
  <c r="N621" i="15"/>
  <c r="N1690" i="15"/>
  <c r="N1711" i="15"/>
  <c r="N1679" i="15"/>
  <c r="N1689" i="15"/>
  <c r="N1668" i="15"/>
  <c r="N1662" i="15"/>
  <c r="N1624" i="15"/>
  <c r="N1559" i="15"/>
  <c r="N1554" i="15"/>
  <c r="N1548" i="15"/>
  <c r="N1538" i="15"/>
  <c r="N1532" i="15"/>
  <c r="N1521" i="15"/>
  <c r="N1511" i="15"/>
  <c r="N1500" i="15"/>
  <c r="N1495" i="15"/>
  <c r="N1462" i="15"/>
  <c r="N1413" i="15"/>
  <c r="N1407" i="15"/>
  <c r="N1391" i="15"/>
  <c r="N1354" i="15"/>
  <c r="N1338" i="15"/>
  <c r="N1332" i="15"/>
  <c r="N1322" i="15"/>
  <c r="N1295" i="15"/>
  <c r="N1273" i="15"/>
  <c r="N1213" i="15"/>
  <c r="N1207" i="15"/>
  <c r="N1162" i="15"/>
  <c r="N1157" i="15"/>
  <c r="N890" i="15"/>
  <c r="N884" i="15"/>
  <c r="N615" i="15"/>
  <c r="N1607" i="15"/>
  <c r="N1576" i="15"/>
  <c r="N1472" i="15"/>
  <c r="N1418" i="15"/>
  <c r="N1412" i="15"/>
  <c r="N1386" i="15"/>
  <c r="N1369" i="15"/>
  <c r="N1217" i="15"/>
  <c r="N703" i="15"/>
  <c r="N1319" i="15"/>
  <c r="N1488" i="15"/>
  <c r="N1456" i="15"/>
  <c r="N1439" i="15"/>
  <c r="N1428" i="15"/>
  <c r="N1368" i="15"/>
  <c r="N1326" i="15"/>
  <c r="N1222" i="15"/>
  <c r="N1115" i="15"/>
  <c r="N947" i="15"/>
  <c r="N726" i="15"/>
  <c r="N720" i="15"/>
  <c r="N1498" i="15"/>
  <c r="N1421" i="15"/>
  <c r="N1148" i="15"/>
  <c r="N1709" i="15"/>
  <c r="N1698" i="15"/>
  <c r="N1586" i="15"/>
  <c r="N1570" i="15"/>
  <c r="N1564" i="15"/>
  <c r="N1558" i="15"/>
  <c r="N1531" i="15"/>
  <c r="N1477" i="15"/>
  <c r="N230" i="15"/>
  <c r="N1351" i="15"/>
  <c r="N1292" i="15"/>
  <c r="N1154" i="15"/>
  <c r="N765" i="15"/>
  <c r="N1703" i="15"/>
  <c r="N1687" i="15"/>
  <c r="N1671" i="15"/>
  <c r="N1666" i="15"/>
  <c r="N1649" i="15"/>
  <c r="N1585" i="15"/>
  <c r="N1557" i="15"/>
  <c r="N1552" i="15"/>
  <c r="N1525" i="15"/>
  <c r="N1509" i="15"/>
  <c r="N1493" i="15"/>
  <c r="N1466" i="15"/>
  <c r="N1460" i="15"/>
  <c r="N1450" i="15"/>
  <c r="N1444" i="15"/>
  <c r="N1427" i="15"/>
  <c r="N1422" i="15"/>
  <c r="N1416" i="15"/>
  <c r="N1411" i="15"/>
  <c r="N1400" i="15"/>
  <c r="N1384" i="15"/>
  <c r="N1373" i="15"/>
  <c r="N1342" i="15"/>
  <c r="N1244" i="15"/>
  <c r="N1238" i="15"/>
  <c r="N1205" i="15"/>
  <c r="N1187" i="15"/>
  <c r="N1177" i="15"/>
  <c r="N975" i="15"/>
  <c r="N964" i="15"/>
  <c r="N917" i="15"/>
  <c r="N817" i="15"/>
  <c r="N806" i="15"/>
  <c r="N742" i="15"/>
  <c r="N668" i="15"/>
  <c r="N581" i="15"/>
  <c r="N575" i="15"/>
  <c r="N466" i="15"/>
  <c r="N362" i="15"/>
  <c r="N1283" i="15"/>
  <c r="N1246" i="15"/>
  <c r="N1229" i="15"/>
  <c r="N1181" i="15"/>
  <c r="N1155" i="15"/>
  <c r="N1138" i="15"/>
  <c r="N1127" i="15"/>
  <c r="N1105" i="15"/>
  <c r="N1088" i="15"/>
  <c r="N1060" i="15"/>
  <c r="N1043" i="15"/>
  <c r="N1032" i="15"/>
  <c r="N1026" i="15"/>
  <c r="N992" i="15"/>
  <c r="N965" i="15"/>
  <c r="N930" i="15"/>
  <c r="N925" i="15"/>
  <c r="N907" i="15"/>
  <c r="N891" i="15"/>
  <c r="N873" i="15"/>
  <c r="N868" i="15"/>
  <c r="N851" i="15"/>
  <c r="N818" i="15"/>
  <c r="N773" i="15"/>
  <c r="N767" i="15"/>
  <c r="N744" i="15"/>
  <c r="N716" i="15"/>
  <c r="N710" i="15"/>
  <c r="N698" i="15"/>
  <c r="N677" i="15"/>
  <c r="N660" i="15"/>
  <c r="N649" i="15"/>
  <c r="N605" i="15"/>
  <c r="N593" i="15"/>
  <c r="N587" i="15"/>
  <c r="N582" i="15"/>
  <c r="N512" i="15"/>
  <c r="N488" i="15"/>
  <c r="N482" i="15"/>
  <c r="N450" i="15"/>
  <c r="N440" i="15"/>
  <c r="N429" i="15"/>
  <c r="N418" i="15"/>
  <c r="N412" i="15"/>
  <c r="N383" i="15"/>
  <c r="N348" i="15"/>
  <c r="N338" i="15"/>
  <c r="N320" i="15"/>
  <c r="N309" i="15"/>
  <c r="N271" i="15"/>
  <c r="N253" i="15"/>
  <c r="N203" i="15"/>
  <c r="N179" i="15"/>
  <c r="N173" i="15"/>
  <c r="N108" i="15"/>
  <c r="N96" i="15"/>
  <c r="N85" i="15"/>
  <c r="N74" i="15"/>
  <c r="N62" i="15"/>
  <c r="N56" i="15"/>
  <c r="N51" i="15"/>
  <c r="N33" i="15"/>
  <c r="N10" i="15"/>
  <c r="N565" i="15"/>
  <c r="N549" i="15"/>
  <c r="N533" i="15"/>
  <c r="N517" i="15"/>
  <c r="N511" i="15"/>
  <c r="N493" i="15"/>
  <c r="N461" i="15"/>
  <c r="N377" i="15"/>
  <c r="N372" i="15"/>
  <c r="N367" i="15"/>
  <c r="N357" i="15"/>
  <c r="N331" i="15"/>
  <c r="N270" i="15"/>
  <c r="N247" i="15"/>
  <c r="N219" i="15"/>
  <c r="N214" i="15"/>
  <c r="N202" i="15"/>
  <c r="N190" i="15"/>
  <c r="N178" i="15"/>
  <c r="N155" i="15"/>
  <c r="N143" i="15"/>
  <c r="N131" i="15"/>
  <c r="N119" i="15"/>
  <c r="N101" i="15"/>
  <c r="N79" i="15"/>
  <c r="N67" i="15"/>
  <c r="N32" i="15"/>
  <c r="N15" i="15"/>
  <c r="N481" i="15"/>
  <c r="N455" i="15"/>
  <c r="N449" i="15"/>
  <c r="N439" i="15"/>
  <c r="N411" i="15"/>
  <c r="N319" i="15"/>
  <c r="N166" i="15"/>
  <c r="N49" i="15"/>
  <c r="N564" i="15"/>
  <c r="N548" i="15"/>
  <c r="N532" i="15"/>
  <c r="N516" i="15"/>
  <c r="N504" i="15"/>
  <c r="N465" i="15"/>
  <c r="N387" i="15"/>
  <c r="N361" i="15"/>
  <c r="N336" i="15"/>
  <c r="N286" i="15"/>
  <c r="N275" i="15"/>
  <c r="N263" i="15"/>
  <c r="N246" i="15"/>
  <c r="N195" i="15"/>
  <c r="N183" i="15"/>
  <c r="N154" i="15"/>
  <c r="N142" i="15"/>
  <c r="N130" i="15"/>
  <c r="N118" i="15"/>
  <c r="N43" i="15"/>
  <c r="N14" i="15"/>
  <c r="N1286" i="15"/>
  <c r="N1232" i="15"/>
  <c r="N1184" i="15"/>
  <c r="N1153" i="15"/>
  <c r="N1136" i="15"/>
  <c r="N1125" i="15"/>
  <c r="N1114" i="15"/>
  <c r="N1102" i="15"/>
  <c r="N1091" i="15"/>
  <c r="N1080" i="15"/>
  <c r="N1063" i="15"/>
  <c r="N1046" i="15"/>
  <c r="N1035" i="15"/>
  <c r="N1006" i="15"/>
  <c r="N995" i="15"/>
  <c r="N957" i="15"/>
  <c r="N940" i="15"/>
  <c r="N922" i="15"/>
  <c r="N899" i="15"/>
  <c r="N877" i="15"/>
  <c r="N860" i="15"/>
  <c r="N854" i="15"/>
  <c r="N842" i="15"/>
  <c r="N832" i="15"/>
  <c r="N800" i="15"/>
  <c r="N788" i="15"/>
  <c r="N770" i="15"/>
  <c r="N759" i="15"/>
  <c r="N725" i="15"/>
  <c r="N708" i="15"/>
  <c r="N691" i="15"/>
  <c r="N680" i="15"/>
  <c r="N674" i="15"/>
  <c r="N664" i="15"/>
  <c r="N630" i="15"/>
  <c r="N625" i="15"/>
  <c r="N590" i="15"/>
  <c r="N585" i="15"/>
  <c r="N574" i="15"/>
  <c r="N553" i="15"/>
  <c r="N537" i="15"/>
  <c r="N521" i="15"/>
  <c r="N497" i="15"/>
  <c r="N492" i="15"/>
  <c r="N448" i="15"/>
  <c r="N433" i="15"/>
  <c r="N404" i="15"/>
  <c r="N398" i="15"/>
  <c r="N392" i="15"/>
  <c r="N386" i="15"/>
  <c r="N335" i="15"/>
  <c r="N329" i="15"/>
  <c r="N324" i="15"/>
  <c r="N296" i="15"/>
  <c r="N291" i="15"/>
  <c r="N285" i="15"/>
  <c r="N256" i="15"/>
  <c r="N171" i="15"/>
  <c r="N159" i="15"/>
  <c r="N153" i="15"/>
  <c r="N141" i="15"/>
  <c r="N106" i="15"/>
  <c r="N48" i="15"/>
  <c r="N31" i="15"/>
  <c r="N1135" i="15"/>
  <c r="N1023" i="15"/>
  <c r="N939" i="15"/>
  <c r="N910" i="15"/>
  <c r="N485" i="15"/>
  <c r="N301" i="15"/>
  <c r="N206" i="15"/>
  <c r="N182" i="15"/>
  <c r="N135" i="15"/>
  <c r="N123" i="15"/>
  <c r="N111" i="15"/>
  <c r="N36" i="15"/>
  <c r="N1107" i="15"/>
  <c r="N1011" i="15"/>
  <c r="N927" i="15"/>
  <c r="N898" i="15"/>
  <c r="N746" i="15"/>
  <c r="N640" i="15"/>
  <c r="N514" i="15"/>
  <c r="N508" i="15"/>
  <c r="N502" i="15"/>
  <c r="N469" i="15"/>
  <c r="N442" i="15"/>
  <c r="N432" i="15"/>
  <c r="N426" i="15"/>
  <c r="N415" i="15"/>
  <c r="N403" i="15"/>
  <c r="N365" i="15"/>
  <c r="N340" i="15"/>
  <c r="N323" i="15"/>
  <c r="N273" i="15"/>
  <c r="N261" i="15"/>
  <c r="N244" i="15"/>
  <c r="N205" i="15"/>
  <c r="N193" i="15"/>
  <c r="N181" i="15"/>
  <c r="N170" i="15"/>
  <c r="N152" i="15"/>
  <c r="N140" i="15"/>
  <c r="N128" i="15"/>
  <c r="N99" i="15"/>
  <c r="N30" i="15"/>
  <c r="N47" i="15"/>
  <c r="N1078" i="15"/>
  <c r="N1056" i="15"/>
  <c r="N1022" i="15"/>
  <c r="N988" i="15"/>
  <c r="N972" i="15"/>
  <c r="N938" i="15"/>
  <c r="N932" i="15"/>
  <c r="N909" i="15"/>
  <c r="N887" i="15"/>
  <c r="N881" i="15"/>
  <c r="N858" i="15"/>
  <c r="N798" i="15"/>
  <c r="N792" i="15"/>
  <c r="N757" i="15"/>
  <c r="N729" i="15"/>
  <c r="N706" i="15"/>
  <c r="N700" i="15"/>
  <c r="N656" i="15"/>
  <c r="N645" i="15"/>
  <c r="N634" i="15"/>
  <c r="N535" i="15"/>
  <c r="N473" i="15"/>
  <c r="N468" i="15"/>
  <c r="N431" i="15"/>
  <c r="N420" i="15"/>
  <c r="N408" i="15"/>
  <c r="N402" i="15"/>
  <c r="N396" i="15"/>
  <c r="N369" i="15"/>
  <c r="N364" i="15"/>
  <c r="N322" i="15"/>
  <c r="N238" i="15"/>
  <c r="N163" i="15"/>
  <c r="N98" i="15"/>
  <c r="N1112" i="15"/>
  <c r="N1106" i="15"/>
  <c r="N1094" i="15"/>
  <c r="N1089" i="15"/>
  <c r="N1072" i="15"/>
  <c r="N1061" i="15"/>
  <c r="N1033" i="15"/>
  <c r="N1016" i="15"/>
  <c r="N1010" i="15"/>
  <c r="N993" i="15"/>
  <c r="N977" i="15"/>
  <c r="N954" i="15"/>
  <c r="N920" i="15"/>
  <c r="N892" i="15"/>
  <c r="N852" i="15"/>
  <c r="N846" i="15"/>
  <c r="N819" i="15"/>
  <c r="N803" i="15"/>
  <c r="N768" i="15"/>
  <c r="N745" i="15"/>
  <c r="N734" i="15"/>
  <c r="N722" i="15"/>
  <c r="N639" i="15"/>
  <c r="N600" i="15"/>
  <c r="N594" i="15"/>
  <c r="N583" i="15"/>
  <c r="N567" i="15"/>
  <c r="N556" i="15"/>
  <c r="N540" i="15"/>
  <c r="N524" i="15"/>
  <c r="N513" i="15"/>
  <c r="N507" i="15"/>
  <c r="N430" i="15"/>
  <c r="N419" i="15"/>
  <c r="N395" i="15"/>
  <c r="N389" i="15"/>
  <c r="N344" i="15"/>
  <c r="N321" i="15"/>
  <c r="N266" i="15"/>
  <c r="N243" i="15"/>
  <c r="N198" i="15"/>
  <c r="N168" i="15"/>
  <c r="N151" i="15"/>
  <c r="N139" i="15"/>
  <c r="N127" i="15"/>
  <c r="N115" i="15"/>
  <c r="N109" i="15"/>
  <c r="N97" i="15"/>
  <c r="N63" i="15"/>
  <c r="N57" i="15"/>
  <c r="N46" i="15"/>
  <c r="N1117" i="15"/>
  <c r="N1066" i="15"/>
  <c r="N998" i="15"/>
  <c r="N982" i="15"/>
  <c r="N960" i="15"/>
  <c r="N937" i="15"/>
  <c r="N902" i="15"/>
  <c r="N617" i="15"/>
  <c r="N577" i="15"/>
  <c r="N185" i="15"/>
  <c r="N156" i="15"/>
  <c r="N144" i="15"/>
  <c r="N120" i="15"/>
  <c r="N1644" i="15"/>
  <c r="N1272" i="15"/>
  <c r="N1224" i="15"/>
  <c r="N1176" i="15"/>
  <c r="N1144" i="15"/>
  <c r="N1120" i="15"/>
  <c r="N279" i="15"/>
  <c r="N1692" i="15"/>
  <c r="N1600" i="15"/>
  <c r="N1696" i="15"/>
  <c r="N1648" i="15"/>
  <c r="N1551" i="15"/>
  <c r="N1528" i="15"/>
  <c r="N1519" i="15"/>
  <c r="N1484" i="15"/>
  <c r="N1420" i="15"/>
  <c r="N1328" i="15"/>
  <c r="N1276" i="15"/>
  <c r="N1228" i="15"/>
  <c r="N1180" i="15"/>
  <c r="N1143" i="15"/>
  <c r="N1119" i="15"/>
  <c r="N1098" i="15"/>
  <c r="N880" i="15"/>
  <c r="N752" i="15"/>
  <c r="N559" i="15"/>
  <c r="N543" i="15"/>
  <c r="N527" i="15"/>
  <c r="N476" i="15"/>
  <c r="N456" i="15"/>
  <c r="N50" i="15"/>
  <c r="N1656" i="15"/>
  <c r="N1284" i="15"/>
  <c r="N405" i="15"/>
  <c r="N327" i="15"/>
  <c r="N1708" i="15"/>
  <c r="N1660" i="15"/>
  <c r="N1612" i="15"/>
  <c r="N1572" i="15"/>
  <c r="N1563" i="15"/>
  <c r="N1496" i="15"/>
  <c r="N1447" i="15"/>
  <c r="N1375" i="15"/>
  <c r="N1340" i="15"/>
  <c r="N1288" i="15"/>
  <c r="N1240" i="15"/>
  <c r="N1192" i="15"/>
  <c r="N1152" i="15"/>
  <c r="N1128" i="15"/>
  <c r="N1108" i="15"/>
  <c r="N1074" i="15"/>
  <c r="N829" i="15"/>
  <c r="N797" i="15"/>
  <c r="N728" i="15"/>
  <c r="N563" i="15"/>
  <c r="N547" i="15"/>
  <c r="N531" i="15"/>
  <c r="N515" i="15"/>
  <c r="N283" i="15"/>
  <c r="N1196" i="15"/>
  <c r="N1620" i="15"/>
  <c r="N1580" i="15"/>
  <c r="N1451" i="15"/>
  <c r="N1392" i="15"/>
  <c r="N1348" i="15"/>
  <c r="N1296" i="15"/>
  <c r="N1248" i="15"/>
  <c r="N1200" i="15"/>
  <c r="N1132" i="15"/>
  <c r="N889" i="15"/>
  <c r="N496" i="15"/>
  <c r="N464" i="15"/>
  <c r="N443" i="15"/>
  <c r="N231" i="15"/>
  <c r="N1704" i="15"/>
  <c r="N1672" i="15"/>
  <c r="N1204" i="15"/>
  <c r="N1131" i="15"/>
  <c r="N772" i="15"/>
  <c r="N588" i="15"/>
  <c r="N551" i="15"/>
  <c r="N519" i="15"/>
  <c r="N18" i="15"/>
  <c r="N1608" i="15"/>
  <c r="N1188" i="15"/>
  <c r="N1676" i="15"/>
  <c r="N1628" i="15"/>
  <c r="N1584" i="15"/>
  <c r="N1431" i="15"/>
  <c r="N1304" i="15"/>
  <c r="N1256" i="15"/>
  <c r="N1208" i="15"/>
  <c r="N1160" i="15"/>
  <c r="N824" i="15"/>
  <c r="N1588" i="15"/>
  <c r="N1308" i="15"/>
  <c r="N1260" i="15"/>
  <c r="N1050" i="15"/>
  <c r="N978" i="15"/>
  <c r="N865" i="15"/>
  <c r="N816" i="15"/>
  <c r="N1236" i="15"/>
  <c r="N66" i="15"/>
  <c r="N1684" i="15"/>
  <c r="N1636" i="15"/>
  <c r="N1592" i="15"/>
  <c r="N1476" i="15"/>
  <c r="N1440" i="15"/>
  <c r="N1435" i="15"/>
  <c r="N1408" i="15"/>
  <c r="N1364" i="15"/>
  <c r="N1316" i="15"/>
  <c r="N1312" i="15"/>
  <c r="N1216" i="15"/>
  <c r="N1168" i="15"/>
  <c r="N1140" i="15"/>
  <c r="N782" i="15"/>
  <c r="N555" i="15"/>
  <c r="N539" i="15"/>
  <c r="N523" i="15"/>
  <c r="N500" i="15"/>
  <c r="N34" i="15"/>
  <c r="N1099" i="15"/>
  <c r="N1075" i="15"/>
  <c r="N1051" i="15"/>
  <c r="N1027" i="15"/>
  <c r="N1003" i="15"/>
  <c r="N979" i="15"/>
  <c r="N955" i="15"/>
  <c r="N834" i="15"/>
  <c r="N763" i="15"/>
  <c r="N743" i="15"/>
  <c r="N733" i="15"/>
  <c r="N719" i="15"/>
  <c r="N709" i="15"/>
  <c r="N699" i="15"/>
  <c r="N689" i="15"/>
  <c r="N679" i="15"/>
  <c r="N659" i="15"/>
  <c r="N599" i="15"/>
  <c r="N506" i="15"/>
  <c r="N501" i="15"/>
  <c r="N452" i="15"/>
  <c r="N434" i="15"/>
  <c r="N410" i="15"/>
  <c r="N289" i="15"/>
  <c r="N284" i="15"/>
  <c r="N265" i="15"/>
  <c r="N260" i="15"/>
  <c r="N241" i="15"/>
  <c r="N236" i="15"/>
  <c r="N217" i="15"/>
  <c r="N212" i="15"/>
  <c r="N207" i="15"/>
  <c r="N196" i="15"/>
  <c r="N180" i="15"/>
  <c r="N164" i="15"/>
  <c r="N148" i="15"/>
  <c r="N132" i="15"/>
  <c r="N116" i="15"/>
  <c r="N100" i="15"/>
  <c r="N89" i="15"/>
  <c r="N78" i="15"/>
  <c r="N1103" i="15"/>
  <c r="N1079" i="15"/>
  <c r="N1055" i="15"/>
  <c r="N1031" i="15"/>
  <c r="N1007" i="15"/>
  <c r="N983" i="15"/>
  <c r="N959" i="15"/>
  <c r="N935" i="15"/>
  <c r="N919" i="15"/>
  <c r="N903" i="15"/>
  <c r="N875" i="15"/>
  <c r="N843" i="15"/>
  <c r="N807" i="15"/>
  <c r="N737" i="15"/>
  <c r="N723" i="15"/>
  <c r="N693" i="15"/>
  <c r="N683" i="15"/>
  <c r="N673" i="15"/>
  <c r="N653" i="15"/>
  <c r="N643" i="15"/>
  <c r="N633" i="15"/>
  <c r="N623" i="15"/>
  <c r="N613" i="15"/>
  <c r="N510" i="15"/>
  <c r="N505" i="15"/>
  <c r="N486" i="15"/>
  <c r="N414" i="15"/>
  <c r="N293" i="15"/>
  <c r="N288" i="15"/>
  <c r="N269" i="15"/>
  <c r="N264" i="15"/>
  <c r="N245" i="15"/>
  <c r="N240" i="15"/>
  <c r="N221" i="15"/>
  <c r="N216" i="15"/>
  <c r="N88" i="15"/>
  <c r="N83" i="15"/>
  <c r="N77" i="15"/>
  <c r="N61" i="15"/>
  <c r="N45" i="15"/>
  <c r="N29" i="15"/>
  <c r="N13" i="15"/>
  <c r="N1083" i="15"/>
  <c r="N1059" i="15"/>
  <c r="N963" i="15"/>
  <c r="N924" i="15"/>
  <c r="N918" i="15"/>
  <c r="N908" i="15"/>
  <c r="N879" i="15"/>
  <c r="N815" i="15"/>
  <c r="N777" i="15"/>
  <c r="N741" i="15"/>
  <c r="N727" i="15"/>
  <c r="N697" i="15"/>
  <c r="N657" i="15"/>
  <c r="N647" i="15"/>
  <c r="N637" i="15"/>
  <c r="N602" i="15"/>
  <c r="N579" i="15"/>
  <c r="N302" i="15"/>
  <c r="N268" i="15"/>
  <c r="N93" i="15"/>
  <c r="N71" i="15"/>
  <c r="N60" i="15"/>
  <c r="N55" i="15"/>
  <c r="N44" i="15"/>
  <c r="N39" i="15"/>
  <c r="N28" i="15"/>
  <c r="N23" i="15"/>
  <c r="N12" i="15"/>
  <c r="N761" i="15"/>
  <c r="N731" i="15"/>
  <c r="N717" i="15"/>
  <c r="N707" i="15"/>
  <c r="N65" i="15"/>
  <c r="N7" i="15"/>
  <c r="N1087" i="15"/>
  <c r="N1015" i="15"/>
  <c r="N967" i="15"/>
  <c r="N883" i="15"/>
  <c r="N823" i="15"/>
  <c r="N791" i="15"/>
  <c r="N781" i="15"/>
  <c r="N771" i="15"/>
  <c r="N751" i="15"/>
  <c r="N686" i="15"/>
  <c r="N494" i="15"/>
  <c r="N422" i="15"/>
  <c r="N199" i="15"/>
  <c r="N1068" i="15"/>
  <c r="N1044" i="15"/>
  <c r="N1020" i="15"/>
  <c r="N996" i="15"/>
  <c r="N948" i="15"/>
  <c r="N855" i="15"/>
  <c r="N827" i="15"/>
  <c r="N790" i="15"/>
  <c r="N631" i="15"/>
  <c r="N611" i="15"/>
  <c r="N161" i="15"/>
  <c r="N75" i="15"/>
  <c r="N16" i="15"/>
  <c r="N11" i="15"/>
  <c r="N276" i="15"/>
  <c r="N228" i="15"/>
  <c r="N1048" i="15"/>
  <c r="N1024" i="15"/>
  <c r="N1000" i="15"/>
  <c r="N976" i="15"/>
  <c r="N952" i="15"/>
  <c r="N863" i="15"/>
  <c r="N831" i="15"/>
  <c r="N795" i="15"/>
  <c r="N655" i="15"/>
  <c r="N1071" i="15"/>
  <c r="N867" i="15"/>
  <c r="N715" i="15"/>
  <c r="N705" i="15"/>
  <c r="N675" i="15"/>
  <c r="N665" i="15"/>
  <c r="N453" i="15"/>
  <c r="N20" i="15"/>
  <c r="N1052" i="15"/>
  <c r="N1004" i="15"/>
  <c r="N956" i="15"/>
  <c r="N915" i="15"/>
  <c r="N835" i="15"/>
  <c r="N779" i="15"/>
  <c r="N84" i="15"/>
  <c r="N25" i="15"/>
  <c r="N9" i="15"/>
  <c r="N5" i="15"/>
  <c r="G14" i="9"/>
  <c r="H13" i="9" l="1" a="1"/>
  <c r="H13" i="9" s="1"/>
  <c r="I13" i="9" a="1"/>
  <c r="I13" i="9" s="1"/>
  <c r="J13" i="9" a="1"/>
  <c r="J13" i="9" s="1"/>
  <c r="G17" i="9"/>
  <c r="G15" i="9"/>
  <c r="H12" i="9"/>
  <c r="I12" i="9"/>
  <c r="J12" i="9"/>
  <c r="H10" i="9"/>
  <c r="I10" i="9"/>
  <c r="J10" i="9"/>
  <c r="H15" i="9"/>
  <c r="I15" i="9"/>
  <c r="I16" i="9" s="1"/>
  <c r="J15" i="9"/>
  <c r="H17" i="9"/>
  <c r="I17" i="9"/>
  <c r="J17" i="9"/>
  <c r="J11" i="9"/>
  <c r="I11" i="9"/>
  <c r="J16" i="9" l="1"/>
  <c r="H14" i="9"/>
  <c r="H16" i="9"/>
  <c r="J14" i="9"/>
  <c r="G16" i="9"/>
  <c r="I1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<sst xmlns="http://schemas.openxmlformats.org/spreadsheetml/2006/main" count="10883" uniqueCount="654">
  <si>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</si>
  <si>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</si>
  <si>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</si>
  <si>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</si>
  <si>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</si>
  <si>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</si>
  <si>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</si>
  <si>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</si>
  <si>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</si>
  <si>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</si>
  <si>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</si>
  <si>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</si>
  <si>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</si>
  <si>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</si>
  <si>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</si>
  <si>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</si>
  <si>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</si>
  <si>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</si>
  <si>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</si>
  <si>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</si>
  <si>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</si>
  <si>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</si>
  <si>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</si>
  <si>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</si>
  <si>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</si>
  <si>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</si>
  <si>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</si>
  <si>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</si>
  <si>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</si>
  <si>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</si>
  <si>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</si>
  <si>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</si>
  <si>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</si>
  <si>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</si>
  <si>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</si>
  <si>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</si>
  <si>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</si>
  <si>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</si>
  <si>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</si>
  <si>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</si>
  <si>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</si>
  <si>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</si>
  <si>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</si>
  <si>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</si>
  <si>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</si>
  <si>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</si>
  <si>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</si>
  <si>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</si>
  <si>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</si>
  <si>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</si>
  <si>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</si>
  <si>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</si>
  <si>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</si>
  <si>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</si>
  <si>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</si>
  <si>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</si>
  <si>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</si>
  <si>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</si>
  <si>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</si>
  <si>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</si>
  <si>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</si>
  <si>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</si>
  <si>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</si>
  <si>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</si>
  <si>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</si>
  <si>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</si>
  <si>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</si>
  <si>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</si>
  <si>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</si>
  <si>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</si>
  <si>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</si>
  <si>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</si>
  <si>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</si>
  <si>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</si>
  <si>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</si>
  <si>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</si>
  <si>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</si>
  <si>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</si>
  <si>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</si>
  <si>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</si>
  <si>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</si>
  <si>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</si>
  <si>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</si>
  <si>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</si>
  <si>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</si>
  <si>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</si>
  <si>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</si>
  <si>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</si>
  <si>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</si>
  <si>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</si>
  <si>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</si>
  <si>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</si>
  <si>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</si>
  <si>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</si>
  <si>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</si>
  <si>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</si>
  <si>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</si>
  <si>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</si>
  <si>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</si>
  <si>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</si>
  <si>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</si>
  <si>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</si>
  <si>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</si>
  <si>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</si>
  <si>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</si>
  <si>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</si>
  <si>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</si>
  <si>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</si>
  <si>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</si>
  <si>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</si>
  <si>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</si>
  <si>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</si>
  <si>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</si>
  <si>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</si>
  <si>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</si>
  <si>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</si>
  <si>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</si>
  <si>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</si>
  <si>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</si>
  <si>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</si>
  <si>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</si>
  <si>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</si>
  <si>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</si>
  <si>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</si>
  <si>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</si>
  <si>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</si>
  <si>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</si>
  <si>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</si>
  <si>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</si>
  <si>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</si>
  <si>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</si>
  <si>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</si>
  <si>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</si>
  <si>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</si>
  <si>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</si>
  <si>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</si>
  <si>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</si>
  <si>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</si>
  <si>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</si>
  <si>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</si>
  <si>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</si>
  <si>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</si>
  <si>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</si>
  <si>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</si>
  <si>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</si>
  <si>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</si>
  <si>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</si>
  <si>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</si>
  <si>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</si>
  <si>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</si>
  <si>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</si>
  <si>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</si>
  <si>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</si>
  <si>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</si>
  <si>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</si>
  <si>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</si>
  <si>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</si>
  <si>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</si>
  <si>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</si>
  <si>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</si>
  <si>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</si>
  <si>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</si>
  <si>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</si>
  <si>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</si>
  <si>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</si>
  <si>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</si>
  <si>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</si>
  <si>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</si>
  <si>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</si>
  <si>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</si>
  <si>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</si>
  <si>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</si>
  <si>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</si>
  <si>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</si>
  <si>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</si>
  <si>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</si>
  <si>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</si>
  <si>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</si>
  <si>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</si>
  <si>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</si>
  <si>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</si>
  <si>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</si>
  <si>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</si>
  <si>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</si>
  <si>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</si>
  <si>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</si>
  <si>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</si>
  <si>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</si>
  <si>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</si>
  <si>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</si>
  <si>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</si>
  <si>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</si>
  <si>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</si>
  <si>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</si>
  <si>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</si>
  <si>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</si>
  <si>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</si>
  <si>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</si>
  <si>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</si>
  <si>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</si>
  <si>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</si>
  <si>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</si>
  <si>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</si>
  <si>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</si>
  <si>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</si>
  <si>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</si>
  <si>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</si>
  <si>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</si>
  <si>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</si>
  <si>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</si>
  <si>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</si>
  <si>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</si>
  <si>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</si>
  <si>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</si>
  <si>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</si>
  <si>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</si>
  <si>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</si>
  <si>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</si>
  <si>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</si>
  <si>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</si>
  <si>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</si>
  <si>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</si>
  <si>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</si>
  <si>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</si>
  <si>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</si>
  <si>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</si>
  <si>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</si>
  <si>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</si>
  <si>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</si>
  <si>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</si>
  <si>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</si>
  <si>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</si>
  <si>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</si>
  <si>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</si>
  <si>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</si>
  <si>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</si>
  <si>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</si>
  <si>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</si>
  <si>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</si>
  <si>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</si>
  <si>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</si>
  <si>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</si>
  <si>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</si>
  <si>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</si>
  <si>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</si>
  <si>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</si>
  <si>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</si>
  <si>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</si>
  <si>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</si>
  <si>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</si>
  <si>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</si>
  <si>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</si>
  <si>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</si>
  <si>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</si>
  <si>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</si>
  <si>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</si>
  <si>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</si>
  <si>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</si>
  <si>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</si>
  <si>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</si>
  <si>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</si>
  <si>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</si>
  <si>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</si>
  <si>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</si>
  <si>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</si>
  <si>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</si>
  <si>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</si>
  <si>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</si>
  <si>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</si>
  <si>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</si>
  <si>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</si>
  <si>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</si>
  <si>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</si>
  <si>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</si>
  <si>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</si>
  <si>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</si>
  <si>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</si>
  <si>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</si>
  <si>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</si>
  <si>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</si>
  <si>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</si>
  <si>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</si>
  <si>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</si>
  <si>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</si>
  <si>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</si>
  <si>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</si>
  <si>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</si>
  <si>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</si>
  <si>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</si>
  <si>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</si>
  <si>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</si>
  <si>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</si>
  <si>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</si>
  <si>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</si>
  <si>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</si>
  <si>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</si>
  <si>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</si>
  <si>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</si>
  <si>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</si>
  <si>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</si>
  <si>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</si>
  <si>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</si>
  <si>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</si>
  <si>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</si>
  <si>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</si>
  <si>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</si>
  <si>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</si>
  <si>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</si>
  <si>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</si>
  <si>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</si>
  <si>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</si>
  <si>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</si>
  <si>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</si>
  <si>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</si>
  <si>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</si>
  <si>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</si>
  <si>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</si>
  <si>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</si>
  <si>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</si>
  <si>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</si>
  <si>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</si>
  <si>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</si>
  <si>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</si>
  <si>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</si>
  <si>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</si>
  <si>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</si>
  <si>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</si>
  <si>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</si>
  <si>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</si>
  <si>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</si>
  <si>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</si>
  <si>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</si>
  <si>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</si>
  <si>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</si>
  <si>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</si>
  <si>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</si>
  <si>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</si>
  <si>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</si>
  <si>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</si>
  <si>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</si>
  <si>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</si>
  <si>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</si>
  <si>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</si>
  <si>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</si>
  <si>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</si>
  <si>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</si>
  <si>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</si>
  <si>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</si>
  <si>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</si>
  <si>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</si>
  <si>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</si>
  <si>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</si>
  <si>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</si>
  <si>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</si>
  <si>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</si>
  <si>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</si>
  <si>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</si>
  <si>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</si>
  <si>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</si>
  <si>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</si>
  <si>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</si>
  <si>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</si>
  <si>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</si>
  <si>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</si>
  <si>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</si>
  <si>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</si>
  <si>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</si>
  <si>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</si>
  <si>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</si>
  <si>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</si>
  <si>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</si>
  <si>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</si>
  <si>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</si>
  <si>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</si>
  <si>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</si>
  <si>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</si>
  <si>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</si>
  <si>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</si>
  <si>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</si>
  <si>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</si>
  <si>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</si>
  <si>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</si>
  <si>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</si>
  <si>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</si>
  <si>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</si>
  <si>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</si>
  <si>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</si>
  <si>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</si>
  <si>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</si>
  <si>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</si>
  <si>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</si>
  <si>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</si>
  <si>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</si>
  <si>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</si>
  <si>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</si>
  <si>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</si>
  <si>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</si>
  <si>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</si>
  <si>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</si>
  <si>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</si>
  <si>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</si>
  <si>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</si>
  <si>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</si>
  <si>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</si>
  <si>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</si>
  <si>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</si>
  <si>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</si>
  <si>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</si>
  <si>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</si>
  <si>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</si>
  <si>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</si>
  <si>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</si>
  <si>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</si>
  <si>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</si>
  <si>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</si>
  <si>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</si>
  <si>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</si>
  <si>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</si>
  <si>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</si>
  <si>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</si>
  <si>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</si>
  <si>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</si>
  <si>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</si>
  <si>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</si>
  <si>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</si>
  <si>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</si>
  <si>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</si>
  <si>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</si>
  <si>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</si>
  <si>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</si>
  <si>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</si>
  <si>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</si>
  <si>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</si>
  <si>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</si>
  <si>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</si>
  <si>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</si>
  <si>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</si>
  <si>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</si>
  <si>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</si>
  <si>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</si>
  <si>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</si>
  <si>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</si>
  <si>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</si>
  <si>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</si>
  <si>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</si>
  <si>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</si>
  <si>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</si>
  <si>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</si>
  <si>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</si>
  <si>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</si>
  <si>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</si>
  <si>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</si>
  <si>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</si>
  <si>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</si>
  <si>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</si>
  <si>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</si>
  <si>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</si>
  <si>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</si>
  <si>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</si>
  <si>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</si>
  <si>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</si>
  <si>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</si>
  <si>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</si>
  <si>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</si>
  <si>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</si>
  <si>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</si>
  <si>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</si>
  <si>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</si>
  <si>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</si>
  <si>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</si>
  <si>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</si>
  <si>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</si>
  <si>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</si>
  <si>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</si>
  <si>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</si>
  <si>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</si>
  <si>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</si>
  <si>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</si>
  <si>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</si>
  <si>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</si>
  <si>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</si>
  <si>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</si>
  <si>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</si>
  <si>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</si>
  <si>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</si>
  <si>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</si>
  <si>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</si>
  <si>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</si>
  <si>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</si>
  <si>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</si>
  <si>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</si>
  <si>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</si>
  <si>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</si>
  <si>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</si>
  <si>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</si>
  <si>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</si>
  <si>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</si>
  <si>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</si>
  <si>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</si>
  <si>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</si>
  <si>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</si>
  <si>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</si>
  <si>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</si>
  <si>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</si>
  <si>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</si>
  <si>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</si>
  <si>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</si>
  <si>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</si>
  <si>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</si>
  <si>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</si>
  <si>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</si>
  <si>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</si>
  <si>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</si>
  <si>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</si>
  <si>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</si>
  <si>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</si>
  <si>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</si>
  <si>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</si>
  <si>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</si>
  <si>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</si>
  <si>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</si>
  <si>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</si>
  <si>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</si>
  <si>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</si>
  <si>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</si>
  <si>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</si>
  <si>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</si>
  <si>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</si>
  <si>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</si>
  <si>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</si>
  <si>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</si>
  <si>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</si>
  <si>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</si>
  <si>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</si>
  <si>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</si>
  <si>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</si>
  <si>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</si>
  <si>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</si>
  <si>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</si>
  <si>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</si>
  <si>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</si>
  <si>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</si>
  <si>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</si>
  <si>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</si>
  <si>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</si>
  <si>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</si>
  <si>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</si>
  <si>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</si>
  <si>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</si>
  <si>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</si>
  <si>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</si>
  <si>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</si>
  <si>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</si>
  <si>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</si>
  <si>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</si>
  <si>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</si>
  <si>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</si>
  <si>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</si>
  <si>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</si>
  <si>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</si>
  <si>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</si>
  <si>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</si>
  <si>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</si>
  <si>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</si>
  <si>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TickerSymbol</t>
  </si>
  <si>
    <t>PeriodEnding</t>
  </si>
  <si>
    <t>OtherOperatingItems</t>
  </si>
  <si>
    <t>GICSSector</t>
  </si>
  <si>
    <t>GICSSubIndustry</t>
  </si>
  <si>
    <t>SalesGeneralAndAdmin</t>
  </si>
  <si>
    <t>ResearchAndDevelopment</t>
  </si>
  <si>
    <t>CostOfGoodsSold</t>
  </si>
  <si>
    <t>Multi0line Insurance</t>
  </si>
  <si>
    <t>Multi0Sector Holdings</t>
  </si>
  <si>
    <t>Median</t>
  </si>
  <si>
    <t>Range</t>
  </si>
  <si>
    <t>Standard Error</t>
  </si>
  <si>
    <t>Mode</t>
  </si>
  <si>
    <t>Standard Deviation</t>
  </si>
  <si>
    <t>Minimum</t>
  </si>
  <si>
    <t>Maximum</t>
  </si>
  <si>
    <t>Sum</t>
  </si>
  <si>
    <t>First Year</t>
  </si>
  <si>
    <t>Second Year</t>
  </si>
  <si>
    <t>TotalOperatingExpenses</t>
  </si>
  <si>
    <t>OperatingProfit</t>
  </si>
  <si>
    <t>Gross Profit</t>
  </si>
  <si>
    <t>Year 5</t>
  </si>
  <si>
    <t>Year 6</t>
  </si>
  <si>
    <t>Forecast</t>
  </si>
  <si>
    <t>Revenue growth (%)</t>
  </si>
  <si>
    <t>Gross Margin</t>
  </si>
  <si>
    <t>Operating Margin</t>
  </si>
  <si>
    <t>Base Case</t>
  </si>
  <si>
    <t>Weak Case</t>
  </si>
  <si>
    <t>Gross Margin (%)</t>
  </si>
  <si>
    <t>Operating Margin (%)</t>
  </si>
  <si>
    <t>Revenue Growth</t>
  </si>
  <si>
    <t>Third Year</t>
  </si>
  <si>
    <t>Fourth Year</t>
  </si>
  <si>
    <t>Function</t>
  </si>
  <si>
    <t>Comparison of Summary Statistics of all four Year</t>
  </si>
  <si>
    <t>What is the average Total Operating Expenses (quantitative variable) for each Ticker Symbol (categorical variable)?</t>
  </si>
  <si>
    <t>List of TickerSymbol</t>
  </si>
  <si>
    <t>Mesurements</t>
  </si>
  <si>
    <t>count</t>
  </si>
  <si>
    <t>Average/ Mean</t>
  </si>
  <si>
    <t>Standard Derivation</t>
  </si>
  <si>
    <t>Ticker Symbol List</t>
  </si>
  <si>
    <t>COGsS</t>
  </si>
  <si>
    <t>Total Revenue</t>
  </si>
  <si>
    <t>Other OE</t>
  </si>
  <si>
    <t>Total OE</t>
  </si>
  <si>
    <t>G - PROFIT</t>
  </si>
  <si>
    <t>T- REVENEUE</t>
  </si>
  <si>
    <t xml:space="preserve"> Profit and Loss (P&amp;L) statement</t>
  </si>
  <si>
    <t>O - PROFIT / EBIT</t>
  </si>
  <si>
    <t>RESEARCH-DEVELOPMENT</t>
  </si>
  <si>
    <t>SALESGeneral-ADMIN</t>
  </si>
  <si>
    <t>Year</t>
  </si>
  <si>
    <t>Grand Total</t>
  </si>
  <si>
    <t>Average of COGsS</t>
  </si>
  <si>
    <t>mean</t>
  </si>
  <si>
    <t>median</t>
  </si>
  <si>
    <t>T - REVENEUE</t>
  </si>
  <si>
    <t>RESEARCH - DEVELOPMENT</t>
  </si>
  <si>
    <t>Historical Data</t>
  </si>
  <si>
    <t>Profit and Loss (P&amp;L) Statement</t>
  </si>
  <si>
    <t>Strong Case</t>
  </si>
  <si>
    <t xml:space="preserve"> Financial Model</t>
  </si>
  <si>
    <t>Historical Data  / Year</t>
  </si>
  <si>
    <t>T - Revenue</t>
  </si>
  <si>
    <t>Profit and Loss for one Ticker</t>
  </si>
  <si>
    <t>ZTS Ticker</t>
  </si>
  <si>
    <t>---</t>
  </si>
  <si>
    <t>0,013581843</t>
  </si>
  <si>
    <t>0,033581843</t>
  </si>
  <si>
    <t>0,023581843</t>
  </si>
  <si>
    <t>0,642416046</t>
  </si>
  <si>
    <t>0,223162244</t>
  </si>
  <si>
    <t>years</t>
  </si>
  <si>
    <t>Scenario Cases</t>
  </si>
  <si>
    <t>Measurements</t>
  </si>
  <si>
    <t>Forecasting  Scenarios Analysis</t>
  </si>
  <si>
    <t xml:space="preserve"> Forecasting Scenario List</t>
  </si>
  <si>
    <t>How has the Cost of Goods Sold(COGsS) (quantitative variable) changed over the years (categorical variable)?</t>
  </si>
  <si>
    <t>Forecast based on Three Scenario</t>
  </si>
  <si>
    <t>GICSSector / Gross Profit</t>
  </si>
  <si>
    <t>List of GICS Sector</t>
  </si>
  <si>
    <t>How does the average gross profit (quantitative variable) vary across different GICS sectors (categorical variable) in the NYSE dataset?</t>
  </si>
  <si>
    <t>Average Gross Profit</t>
  </si>
  <si>
    <t>Summary Statistics 2</t>
  </si>
  <si>
    <t>Summary Statistics 3</t>
  </si>
  <si>
    <t>Summary Statistics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</si>
</sst>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;[Red]#,##0"/>
    <numFmt numFmtId="165" formatCode="_(* #,##0_);_(* \(#,##0\);_(* &quot;-&quot;??_);_(@_)"/>
    <numFmt numFmtId="166" formatCode="&quot;$&quot;#,##0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5" tint="-0.499984740745262"/>
      <name val="Times New Roman"/>
      <family val="1"/>
    </font>
    <font>
      <b/>
      <sz val="12"/>
      <color theme="4" tint="-0.499984740745262"/>
      <name val="Times New Roman"/>
      <family val="1"/>
    </font>
    <font>
      <b/>
      <sz val="14"/>
      <color theme="4" tint="-0.499984740745262"/>
      <name val="Times New Roman"/>
      <family val="1"/>
    </font>
    <font>
      <b/>
      <sz val="18"/>
      <color theme="4" tint="-0.499984740745262"/>
      <name val="Times New Roman"/>
      <family val="1"/>
    </font>
    <font>
      <b/>
      <sz val="14"/>
      <color rgb="FFFA7D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rgb="FF7030A0"/>
      <name val="Times New Roman"/>
      <family val="1"/>
    </font>
    <font>
      <sz val="12"/>
      <color rgb="FF7030A0"/>
      <name val="Calibri"/>
      <family val="2"/>
      <scheme val="minor"/>
    </font>
    <font>
      <b/>
      <sz val="14"/>
      <name val="Times New Roman"/>
      <family val="1"/>
    </font>
    <font>
      <b/>
      <sz val="12"/>
      <color theme="5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6"/>
      <color theme="1"/>
      <name val="Times New Roman"/>
      <family val="1"/>
    </font>
    <font>
      <b/>
      <sz val="22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C00000"/>
      <name val="Times New Roman"/>
      <family val="1"/>
    </font>
    <font>
      <b/>
      <sz val="16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8"/>
      <color rgb="FFC00000"/>
      <name val="Calibri"/>
      <family val="2"/>
      <scheme val="minor"/>
    </font>
    <font>
      <b/>
      <sz val="18"/>
      <color rgb="FFC00000"/>
      <name val="Times New Roman"/>
      <family val="1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4"/>
      <color rgb="FFC00000"/>
      <name val="Calibri"/>
      <family val="2"/>
      <scheme val="minor"/>
    </font>
    <font>
      <b/>
      <sz val="16"/>
      <color theme="8"/>
      <name val="Times New Roman"/>
      <family val="1"/>
    </font>
    <font>
      <b/>
      <sz val="24"/>
      <color theme="1" tint="4.9989318521683403E-2"/>
      <name val="Calibri"/>
      <family val="2"/>
      <scheme val="minor"/>
    </font>
    <font>
      <b/>
      <sz val="14"/>
      <color theme="8" tint="-0.499984740745262"/>
      <name val="Times New Roman"/>
      <family val="1"/>
    </font>
    <font>
      <b/>
      <sz val="18"/>
      <color theme="9" tint="-0.249977111117893"/>
      <name val="Times New Roman"/>
      <family val="1"/>
    </font>
    <font>
      <sz val="12"/>
      <color rgb="FF7030A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20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1EEAF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2AC5F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ashed">
        <color theme="1" tint="0.14999847407452621"/>
      </bottom>
      <diagonal/>
    </border>
    <border>
      <left style="double">
        <color indexed="64"/>
      </left>
      <right style="double">
        <color indexed="64"/>
      </right>
      <top/>
      <bottom style="dashed">
        <color theme="1" tint="0.14999847407452621"/>
      </bottom>
      <diagonal/>
    </border>
    <border>
      <left/>
      <right style="thin">
        <color indexed="64"/>
      </right>
      <top/>
      <bottom style="dashed">
        <color theme="1" tint="0.14999847407452621"/>
      </bottom>
      <diagonal/>
    </border>
    <border>
      <left style="dashed">
        <color theme="1" tint="0.14999847407452621"/>
      </left>
      <right style="dashed">
        <color theme="1" tint="0.14999847407452621"/>
      </right>
      <top style="dashed">
        <color theme="1" tint="0.14999847407452621"/>
      </top>
      <bottom style="dashed">
        <color theme="1" tint="0.14999847407452621"/>
      </bottom>
      <diagonal/>
    </border>
    <border>
      <left style="dashed">
        <color theme="1" tint="0.14999847407452621"/>
      </left>
      <right/>
      <top style="dashed">
        <color theme="1" tint="0.14999847407452621"/>
      </top>
      <bottom style="dashed">
        <color theme="1" tint="0.14999847407452621"/>
      </bottom>
      <diagonal/>
    </border>
    <border>
      <left style="dashed">
        <color theme="1" tint="0.14999847407452621"/>
      </left>
      <right style="dashed">
        <color theme="1" tint="0.14999847407452621"/>
      </right>
      <top/>
      <bottom style="dashed">
        <color theme="1" tint="0.14999847407452621"/>
      </bottom>
      <diagonal/>
    </border>
    <border>
      <left style="thin">
        <color indexed="64"/>
      </left>
      <right style="thin">
        <color indexed="64"/>
      </right>
      <top/>
      <bottom style="dashed">
        <color theme="1" tint="0.14999847407452621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2">
    <xf numFmtId="0" fontId="0" fillId="0" borderId="0" xfId="0"/>
    <xf numFmtId="0" fontId="19" fillId="0" borderId="0" xfId="0" applyFont="1"/>
    <xf numFmtId="164" fontId="23" fillId="40" borderId="10" xfId="0" applyNumberFormat="1" applyFont="1" applyFill="1" applyBorder="1" applyAlignment="1">
      <alignment horizontal="center" vertical="center"/>
    </xf>
    <xf numFmtId="0" fontId="25" fillId="0" borderId="20" xfId="0" pivotButton="1" applyFont="1" applyBorder="1" applyAlignment="1">
      <alignment horizontal="center" vertical="center"/>
    </xf>
    <xf numFmtId="0" fontId="24" fillId="0" borderId="11" xfId="0" applyFont="1" applyBorder="1" applyAlignment="1">
      <alignment horizontal="left" vertical="center"/>
    </xf>
    <xf numFmtId="0" fontId="22" fillId="37" borderId="10" xfId="0" applyFont="1" applyFill="1" applyBorder="1" applyAlignment="1">
      <alignment horizontal="center" vertical="center"/>
    </xf>
    <xf numFmtId="164" fontId="22" fillId="37" borderId="10" xfId="0" applyNumberFormat="1" applyFont="1" applyFill="1" applyBorder="1" applyAlignment="1">
      <alignment horizontal="center" vertical="center"/>
    </xf>
    <xf numFmtId="0" fontId="23" fillId="40" borderId="10" xfId="0" applyFont="1" applyFill="1" applyBorder="1" applyAlignment="1">
      <alignment horizontal="center" vertical="center"/>
    </xf>
    <xf numFmtId="14" fontId="23" fillId="40" borderId="10" xfId="0" applyNumberFormat="1" applyFont="1" applyFill="1" applyBorder="1" applyAlignment="1">
      <alignment horizontal="center" vertical="center"/>
    </xf>
    <xf numFmtId="0" fontId="21" fillId="37" borderId="1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18" fillId="37" borderId="12" xfId="0" applyFont="1" applyFill="1" applyBorder="1" applyAlignment="1">
      <alignment horizontal="center" vertical="center"/>
    </xf>
    <xf numFmtId="0" fontId="16" fillId="39" borderId="10" xfId="0" applyFont="1" applyFill="1" applyBorder="1" applyAlignment="1">
      <alignment horizontal="center" vertical="center"/>
    </xf>
    <xf numFmtId="3" fontId="16" fillId="39" borderId="10" xfId="0" applyNumberFormat="1" applyFont="1" applyFill="1" applyBorder="1" applyAlignment="1">
      <alignment horizontal="center" vertical="center"/>
    </xf>
    <xf numFmtId="0" fontId="28" fillId="43" borderId="10" xfId="0" applyFont="1" applyFill="1" applyBorder="1" applyAlignment="1">
      <alignment horizontal="center" vertical="center"/>
    </xf>
    <xf numFmtId="0" fontId="28" fillId="42" borderId="10" xfId="0" applyFont="1" applyFill="1" applyBorder="1" applyAlignment="1">
      <alignment horizontal="center" vertical="center"/>
    </xf>
    <xf numFmtId="166" fontId="25" fillId="45" borderId="10" xfId="44" applyNumberFormat="1" applyFont="1" applyFill="1" applyBorder="1" applyAlignment="1">
      <alignment horizontal="center" vertical="center" readingOrder="1"/>
    </xf>
    <xf numFmtId="166" fontId="27" fillId="46" borderId="10" xfId="44" applyNumberFormat="1" applyFont="1" applyFill="1" applyBorder="1" applyAlignment="1">
      <alignment horizontal="center" vertical="center" readingOrder="1"/>
    </xf>
    <xf numFmtId="0" fontId="29" fillId="44" borderId="16" xfId="0" applyFont="1" applyFill="1" applyBorder="1" applyAlignment="1">
      <alignment horizontal="center" vertical="center"/>
    </xf>
    <xf numFmtId="0" fontId="26" fillId="44" borderId="13" xfId="0" applyFont="1" applyFill="1" applyBorder="1" applyAlignment="1">
      <alignment horizontal="center" vertical="center"/>
    </xf>
    <xf numFmtId="0" fontId="31" fillId="6" borderId="4" xfId="12" applyFont="1" applyAlignment="1">
      <alignment horizontal="center" vertical="center"/>
    </xf>
    <xf numFmtId="0" fontId="32" fillId="6" borderId="4" xfId="12" applyFont="1" applyAlignment="1">
      <alignment horizontal="center" vertical="center"/>
    </xf>
    <xf numFmtId="0" fontId="34" fillId="0" borderId="0" xfId="0" applyFont="1"/>
    <xf numFmtId="165" fontId="35" fillId="34" borderId="10" xfId="1" applyNumberFormat="1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3" fontId="33" fillId="34" borderId="10" xfId="1" applyNumberFormat="1" applyFont="1" applyFill="1" applyBorder="1" applyAlignment="1">
      <alignment horizontal="center" vertical="center"/>
    </xf>
    <xf numFmtId="3" fontId="33" fillId="34" borderId="10" xfId="0" applyNumberFormat="1" applyFont="1" applyFill="1" applyBorder="1" applyAlignment="1">
      <alignment horizontal="center" vertical="center"/>
    </xf>
    <xf numFmtId="0" fontId="36" fillId="37" borderId="10" xfId="0" applyFont="1" applyFill="1" applyBorder="1" applyAlignment="1">
      <alignment horizontal="center" vertical="center"/>
    </xf>
    <xf numFmtId="0" fontId="36" fillId="39" borderId="10" xfId="0" applyFont="1" applyFill="1" applyBorder="1" applyAlignment="1">
      <alignment horizontal="center" vertical="center"/>
    </xf>
    <xf numFmtId="0" fontId="18" fillId="39" borderId="10" xfId="0" applyFont="1" applyFill="1" applyBorder="1" applyAlignment="1">
      <alignment horizontal="center" vertical="center"/>
    </xf>
    <xf numFmtId="0" fontId="37" fillId="39" borderId="10" xfId="0" applyFont="1" applyFill="1" applyBorder="1" applyAlignment="1">
      <alignment horizontal="center" vertical="center"/>
    </xf>
    <xf numFmtId="0" fontId="24" fillId="35" borderId="10" xfId="0" applyFont="1" applyFill="1" applyBorder="1" applyAlignment="1">
      <alignment horizontal="center" vertical="center"/>
    </xf>
    <xf numFmtId="0" fontId="38" fillId="37" borderId="28" xfId="0" applyFont="1" applyFill="1" applyBorder="1" applyAlignment="1">
      <alignment horizontal="center" vertical="center"/>
    </xf>
    <xf numFmtId="0" fontId="38" fillId="36" borderId="10" xfId="0" applyFont="1" applyFill="1" applyBorder="1" applyAlignment="1">
      <alignment horizontal="center" vertical="center"/>
    </xf>
    <xf numFmtId="0" fontId="38" fillId="35" borderId="10" xfId="0" applyFont="1" applyFill="1" applyBorder="1" applyAlignment="1">
      <alignment horizontal="center" vertical="center"/>
    </xf>
    <xf numFmtId="0" fontId="24" fillId="50" borderId="10" xfId="0" applyFont="1" applyFill="1" applyBorder="1" applyAlignment="1">
      <alignment horizontal="center" vertical="center"/>
    </xf>
    <xf numFmtId="0" fontId="43" fillId="35" borderId="10" xfId="0" applyFont="1" applyFill="1" applyBorder="1" applyAlignment="1">
      <alignment horizontal="center" vertical="center"/>
    </xf>
    <xf numFmtId="0" fontId="46" fillId="47" borderId="10" xfId="0" applyFont="1" applyFill="1" applyBorder="1" applyAlignment="1">
      <alignment horizontal="center" vertical="center"/>
    </xf>
    <xf numFmtId="0" fontId="47" fillId="47" borderId="10" xfId="0" applyFont="1" applyFill="1" applyBorder="1" applyAlignment="1">
      <alignment horizontal="center" vertical="center"/>
    </xf>
    <xf numFmtId="0" fontId="20" fillId="44" borderId="10" xfId="0" applyFont="1" applyFill="1" applyBorder="1" applyAlignment="1">
      <alignment horizontal="center" vertical="center"/>
    </xf>
    <xf numFmtId="0" fontId="43" fillId="43" borderId="10" xfId="0" applyFont="1" applyFill="1" applyBorder="1" applyAlignment="1">
      <alignment horizontal="center" vertical="center"/>
    </xf>
    <xf numFmtId="166" fontId="22" fillId="51" borderId="10" xfId="0" applyNumberFormat="1" applyFont="1" applyFill="1" applyBorder="1" applyAlignment="1">
      <alignment horizontal="center" vertical="center"/>
    </xf>
    <xf numFmtId="166" fontId="20" fillId="44" borderId="10" xfId="0" applyNumberFormat="1" applyFont="1" applyFill="1" applyBorder="1" applyAlignment="1">
      <alignment horizontal="center" vertical="center"/>
    </xf>
    <xf numFmtId="0" fontId="44" fillId="38" borderId="10" xfId="0" applyFont="1" applyFill="1" applyBorder="1" applyAlignment="1">
      <alignment horizontal="center" vertical="center"/>
    </xf>
    <xf numFmtId="9" fontId="20" fillId="52" borderId="10" xfId="0" applyNumberFormat="1" applyFont="1" applyFill="1" applyBorder="1" applyAlignment="1">
      <alignment horizontal="center" vertical="center"/>
    </xf>
    <xf numFmtId="9" fontId="20" fillId="52" borderId="10" xfId="43" applyFont="1" applyFill="1" applyBorder="1" applyAlignment="1">
      <alignment horizontal="center" vertical="center"/>
    </xf>
    <xf numFmtId="0" fontId="42" fillId="52" borderId="10" xfId="0" applyFont="1" applyFill="1" applyBorder="1" applyAlignment="1">
      <alignment horizontal="left" vertical="center"/>
    </xf>
    <xf numFmtId="0" fontId="42" fillId="52" borderId="10" xfId="0" applyFont="1" applyFill="1" applyBorder="1" applyAlignment="1">
      <alignment vertical="center"/>
    </xf>
    <xf numFmtId="166" fontId="20" fillId="44" borderId="10" xfId="0" quotePrefix="1" applyNumberFormat="1" applyFont="1" applyFill="1" applyBorder="1" applyAlignment="1">
      <alignment horizontal="center" vertical="center"/>
    </xf>
    <xf numFmtId="0" fontId="38" fillId="42" borderId="11" xfId="0" applyFont="1" applyFill="1" applyBorder="1" applyAlignment="1">
      <alignment horizontal="center" vertical="center"/>
    </xf>
    <xf numFmtId="0" fontId="38" fillId="48" borderId="11" xfId="0" applyFont="1" applyFill="1" applyBorder="1" applyAlignment="1">
      <alignment horizontal="center" vertical="center"/>
    </xf>
    <xf numFmtId="0" fontId="51" fillId="45" borderId="27" xfId="0" applyFont="1" applyFill="1" applyBorder="1" applyAlignment="1">
      <alignment horizontal="center" vertical="center"/>
    </xf>
    <xf numFmtId="3" fontId="20" fillId="53" borderId="29" xfId="0" applyNumberFormat="1" applyFont="1" applyFill="1" applyBorder="1" applyAlignment="1">
      <alignment horizontal="center" vertical="center"/>
    </xf>
    <xf numFmtId="3" fontId="20" fillId="53" borderId="30" xfId="0" applyNumberFormat="1" applyFont="1" applyFill="1" applyBorder="1" applyAlignment="1">
      <alignment horizontal="center" vertical="center"/>
    </xf>
    <xf numFmtId="3" fontId="20" fillId="53" borderId="33" xfId="0" applyNumberFormat="1" applyFont="1" applyFill="1" applyBorder="1" applyAlignment="1">
      <alignment horizontal="center" vertical="center"/>
    </xf>
    <xf numFmtId="3" fontId="20" fillId="53" borderId="34" xfId="0" applyNumberFormat="1" applyFont="1" applyFill="1" applyBorder="1" applyAlignment="1">
      <alignment horizontal="center" vertical="center"/>
    </xf>
    <xf numFmtId="3" fontId="20" fillId="53" borderId="36" xfId="0" applyNumberFormat="1" applyFont="1" applyFill="1" applyBorder="1" applyAlignment="1">
      <alignment horizontal="center" vertical="center"/>
    </xf>
    <xf numFmtId="3" fontId="20" fillId="53" borderId="37" xfId="0" applyNumberFormat="1" applyFont="1" applyFill="1" applyBorder="1" applyAlignment="1">
      <alignment horizontal="center" vertical="center"/>
    </xf>
    <xf numFmtId="3" fontId="20" fillId="53" borderId="38" xfId="0" applyNumberFormat="1" applyFont="1" applyFill="1" applyBorder="1" applyAlignment="1">
      <alignment horizontal="center" vertical="center"/>
    </xf>
    <xf numFmtId="3" fontId="20" fillId="53" borderId="39" xfId="0" applyNumberFormat="1" applyFont="1" applyFill="1" applyBorder="1" applyAlignment="1">
      <alignment horizontal="center" vertical="center"/>
    </xf>
    <xf numFmtId="0" fontId="28" fillId="43" borderId="27" xfId="0" applyFont="1" applyFill="1" applyBorder="1" applyAlignment="1">
      <alignment horizontal="center" vertical="center"/>
    </xf>
    <xf numFmtId="0" fontId="28" fillId="43" borderId="16" xfId="0" applyFont="1" applyFill="1" applyBorder="1" applyAlignment="1">
      <alignment horizontal="center" vertical="center"/>
    </xf>
    <xf numFmtId="166" fontId="25" fillId="45" borderId="12" xfId="44" applyNumberFormat="1" applyFont="1" applyFill="1" applyBorder="1" applyAlignment="1">
      <alignment horizontal="center" vertical="center" readingOrder="1"/>
    </xf>
    <xf numFmtId="0" fontId="28" fillId="43" borderId="41" xfId="0" applyFont="1" applyFill="1" applyBorder="1" applyAlignment="1">
      <alignment horizontal="center" vertical="center"/>
    </xf>
    <xf numFmtId="0" fontId="54" fillId="41" borderId="27" xfId="0" applyFont="1" applyFill="1" applyBorder="1" applyAlignment="1">
      <alignment horizontal="center" vertical="center"/>
    </xf>
    <xf numFmtId="0" fontId="20" fillId="41" borderId="30" xfId="0" applyFont="1" applyFill="1" applyBorder="1" applyAlignment="1">
      <alignment horizontal="center" vertical="center"/>
    </xf>
    <xf numFmtId="0" fontId="20" fillId="41" borderId="31" xfId="0" applyFont="1" applyFill="1" applyBorder="1" applyAlignment="1">
      <alignment horizontal="center" vertical="center"/>
    </xf>
    <xf numFmtId="0" fontId="20" fillId="41" borderId="37" xfId="0" applyFont="1" applyFill="1" applyBorder="1" applyAlignment="1">
      <alignment horizontal="center" vertical="center"/>
    </xf>
    <xf numFmtId="0" fontId="20" fillId="41" borderId="17" xfId="0" applyFont="1" applyFill="1" applyBorder="1" applyAlignment="1">
      <alignment horizontal="center" vertical="center"/>
    </xf>
    <xf numFmtId="0" fontId="20" fillId="41" borderId="39" xfId="0" applyFont="1" applyFill="1" applyBorder="1" applyAlignment="1">
      <alignment horizontal="center" vertical="center"/>
    </xf>
    <xf numFmtId="0" fontId="20" fillId="41" borderId="40" xfId="0" applyFont="1" applyFill="1" applyBorder="1" applyAlignment="1">
      <alignment horizontal="center" vertical="center"/>
    </xf>
    <xf numFmtId="0" fontId="20" fillId="41" borderId="34" xfId="0" applyFont="1" applyFill="1" applyBorder="1" applyAlignment="1">
      <alignment horizontal="center" vertical="center"/>
    </xf>
    <xf numFmtId="0" fontId="20" fillId="41" borderId="3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pivotButton="1" applyAlignment="1">
      <alignment horizontal="center" vertical="center"/>
    </xf>
    <xf numFmtId="0" fontId="36" fillId="37" borderId="10" xfId="0" applyFont="1" applyFill="1" applyBorder="1" applyAlignment="1">
      <alignment horizontal="center" vertical="center" wrapText="1"/>
    </xf>
    <xf numFmtId="0" fontId="23" fillId="50" borderId="10" xfId="0" applyFont="1" applyFill="1" applyBorder="1" applyAlignment="1">
      <alignment horizontal="center" vertical="center"/>
    </xf>
    <xf numFmtId="3" fontId="55" fillId="50" borderId="10" xfId="1" applyNumberFormat="1" applyFont="1" applyFill="1" applyBorder="1" applyAlignment="1">
      <alignment horizontal="center" vertical="center"/>
    </xf>
    <xf numFmtId="0" fontId="19" fillId="50" borderId="0" xfId="0" applyFont="1" applyFill="1"/>
    <xf numFmtId="0" fontId="34" fillId="50" borderId="0" xfId="0" applyFont="1" applyFill="1"/>
    <xf numFmtId="0" fontId="23" fillId="54" borderId="10" xfId="0" applyFont="1" applyFill="1" applyBorder="1" applyAlignment="1">
      <alignment horizontal="center" vertical="center"/>
    </xf>
    <xf numFmtId="165" fontId="23" fillId="54" borderId="10" xfId="1" applyNumberFormat="1" applyFont="1" applyFill="1" applyBorder="1" applyAlignment="1">
      <alignment horizontal="center" vertical="center"/>
    </xf>
    <xf numFmtId="0" fontId="58" fillId="0" borderId="0" xfId="0" applyFont="1"/>
    <xf numFmtId="164" fontId="59" fillId="41" borderId="10" xfId="0" applyNumberFormat="1" applyFont="1" applyFill="1" applyBorder="1" applyAlignment="1">
      <alignment horizontal="center" vertical="center"/>
    </xf>
    <xf numFmtId="0" fontId="58" fillId="41" borderId="10" xfId="0" applyFont="1" applyFill="1" applyBorder="1"/>
    <xf numFmtId="164" fontId="59" fillId="41" borderId="11" xfId="0" applyNumberFormat="1" applyFont="1" applyFill="1" applyBorder="1" applyAlignment="1">
      <alignment horizontal="center" vertical="center"/>
    </xf>
    <xf numFmtId="0" fontId="58" fillId="41" borderId="0" xfId="0" applyFont="1" applyFill="1"/>
    <xf numFmtId="0" fontId="27" fillId="48" borderId="10" xfId="0" applyFont="1" applyFill="1" applyBorder="1" applyAlignment="1">
      <alignment horizontal="center" vertical="center"/>
    </xf>
    <xf numFmtId="0" fontId="16" fillId="39" borderId="12" xfId="0" applyFont="1" applyFill="1" applyBorder="1" applyAlignment="1">
      <alignment horizontal="center" vertical="center"/>
    </xf>
    <xf numFmtId="0" fontId="24" fillId="37" borderId="27" xfId="0" applyFont="1" applyFill="1" applyBorder="1" applyAlignment="1">
      <alignment horizontal="center" vertical="center"/>
    </xf>
    <xf numFmtId="3" fontId="56" fillId="0" borderId="41" xfId="0" applyNumberFormat="1" applyFont="1" applyBorder="1" applyAlignment="1">
      <alignment horizontal="center" vertical="center" wrapText="1"/>
    </xf>
    <xf numFmtId="0" fontId="56" fillId="0" borderId="41" xfId="0" applyFont="1" applyBorder="1" applyAlignment="1">
      <alignment horizontal="center" vertical="center" wrapText="1"/>
    </xf>
    <xf numFmtId="0" fontId="24" fillId="37" borderId="30" xfId="0" applyFont="1" applyFill="1" applyBorder="1" applyAlignment="1">
      <alignment horizontal="center" vertical="center"/>
    </xf>
    <xf numFmtId="3" fontId="56" fillId="0" borderId="42" xfId="0" applyNumberFormat="1" applyFont="1" applyBorder="1" applyAlignment="1">
      <alignment horizontal="center" vertical="center" wrapText="1"/>
    </xf>
    <xf numFmtId="0" fontId="24" fillId="42" borderId="41" xfId="0" applyFont="1" applyFill="1" applyBorder="1" applyAlignment="1">
      <alignment horizontal="center" vertical="center"/>
    </xf>
    <xf numFmtId="0" fontId="24" fillId="41" borderId="41" xfId="0" applyFont="1" applyFill="1" applyBorder="1" applyAlignment="1">
      <alignment vertical="center" wrapText="1"/>
    </xf>
    <xf numFmtId="3" fontId="24" fillId="43" borderId="41" xfId="0" applyNumberFormat="1" applyFont="1" applyFill="1" applyBorder="1" applyAlignment="1">
      <alignment horizontal="center" vertical="center"/>
    </xf>
    <xf numFmtId="0" fontId="57" fillId="44" borderId="43" xfId="0" applyFont="1" applyFill="1" applyBorder="1"/>
    <xf numFmtId="0" fontId="18" fillId="37" borderId="19" xfId="0" applyFont="1" applyFill="1" applyBorder="1" applyAlignment="1">
      <alignment horizontal="center" vertical="center"/>
    </xf>
    <xf numFmtId="0" fontId="18" fillId="37" borderId="16" xfId="0" applyFont="1" applyFill="1" applyBorder="1" applyAlignment="1">
      <alignment horizontal="center" vertical="center"/>
    </xf>
    <xf numFmtId="3" fontId="24" fillId="40" borderId="10" xfId="0" applyNumberFormat="1" applyFont="1" applyFill="1" applyBorder="1" applyAlignment="1">
      <alignment horizontal="center" vertical="center"/>
    </xf>
    <xf numFmtId="3" fontId="25" fillId="41" borderId="10" xfId="0" applyNumberFormat="1" applyFont="1" applyFill="1" applyBorder="1" applyAlignment="1">
      <alignment horizontal="center" vertical="center"/>
    </xf>
    <xf numFmtId="0" fontId="36" fillId="39" borderId="0" xfId="0" applyFont="1" applyFill="1" applyAlignment="1">
      <alignment horizontal="center" vertical="center"/>
    </xf>
    <xf numFmtId="164" fontId="35" fillId="48" borderId="11" xfId="0" applyNumberFormat="1" applyFont="1" applyFill="1" applyBorder="1" applyAlignment="1">
      <alignment horizontal="center" vertical="center"/>
    </xf>
    <xf numFmtId="164" fontId="35" fillId="48" borderId="18" xfId="0" applyNumberFormat="1" applyFont="1" applyFill="1" applyBorder="1" applyAlignment="1">
      <alignment horizontal="center" vertical="center"/>
    </xf>
    <xf numFmtId="164" fontId="35" fillId="48" borderId="12" xfId="0" applyNumberFormat="1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57" fillId="43" borderId="10" xfId="0" applyFont="1" applyFill="1" applyBorder="1" applyAlignment="1">
      <alignment horizontal="center" vertical="center"/>
    </xf>
    <xf numFmtId="0" fontId="16" fillId="43" borderId="10" xfId="0" applyFont="1" applyFill="1" applyBorder="1" applyAlignment="1">
      <alignment horizontal="center" vertical="center"/>
    </xf>
    <xf numFmtId="0" fontId="60" fillId="35" borderId="0" xfId="0" applyFont="1" applyFill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26" fillId="37" borderId="20" xfId="0" applyFont="1" applyFill="1" applyBorder="1" applyAlignment="1">
      <alignment horizontal="center" vertical="center"/>
    </xf>
    <xf numFmtId="0" fontId="26" fillId="37" borderId="21" xfId="0" applyFont="1" applyFill="1" applyBorder="1" applyAlignment="1">
      <alignment horizontal="center" vertical="center"/>
    </xf>
    <xf numFmtId="0" fontId="18" fillId="43" borderId="0" xfId="0" applyFont="1" applyFill="1" applyAlignment="1">
      <alignment horizontal="center" vertical="center"/>
    </xf>
    <xf numFmtId="0" fontId="26" fillId="37" borderId="41" xfId="0" applyFont="1" applyFill="1" applyBorder="1" applyAlignment="1">
      <alignment horizontal="center" vertical="center"/>
    </xf>
    <xf numFmtId="0" fontId="24" fillId="44" borderId="0" xfId="0" applyFont="1" applyFill="1" applyAlignment="1">
      <alignment horizontal="center" vertical="center"/>
    </xf>
    <xf numFmtId="0" fontId="18" fillId="37" borderId="41" xfId="0" applyFont="1" applyFill="1" applyBorder="1" applyAlignment="1">
      <alignment horizontal="center" vertical="center"/>
    </xf>
    <xf numFmtId="0" fontId="20" fillId="44" borderId="32" xfId="0" applyFont="1" applyFill="1" applyBorder="1" applyAlignment="1">
      <alignment horizontal="center" vertical="center"/>
    </xf>
    <xf numFmtId="0" fontId="20" fillId="44" borderId="0" xfId="0" applyFont="1" applyFill="1" applyAlignment="1">
      <alignment horizontal="center" vertical="center"/>
    </xf>
    <xf numFmtId="0" fontId="24" fillId="44" borderId="27" xfId="0" applyFont="1" applyFill="1" applyBorder="1" applyAlignment="1">
      <alignment horizontal="center" vertical="center"/>
    </xf>
    <xf numFmtId="0" fontId="24" fillId="44" borderId="44" xfId="0" applyFont="1" applyFill="1" applyBorder="1" applyAlignment="1">
      <alignment horizontal="center" vertical="center"/>
    </xf>
    <xf numFmtId="0" fontId="30" fillId="47" borderId="24" xfId="0" applyFont="1" applyFill="1" applyBorder="1" applyAlignment="1">
      <alignment horizontal="center" vertical="center"/>
    </xf>
    <xf numFmtId="0" fontId="30" fillId="47" borderId="23" xfId="0" applyFont="1" applyFill="1" applyBorder="1" applyAlignment="1">
      <alignment horizontal="center" vertical="center"/>
    </xf>
    <xf numFmtId="0" fontId="30" fillId="47" borderId="15" xfId="0" applyFont="1" applyFill="1" applyBorder="1" applyAlignment="1">
      <alignment horizontal="center" vertical="center"/>
    </xf>
    <xf numFmtId="0" fontId="30" fillId="47" borderId="25" xfId="0" applyFont="1" applyFill="1" applyBorder="1" applyAlignment="1">
      <alignment horizontal="center" vertical="center"/>
    </xf>
    <xf numFmtId="0" fontId="30" fillId="47" borderId="22" xfId="0" applyFont="1" applyFill="1" applyBorder="1" applyAlignment="1">
      <alignment horizontal="center" vertical="center"/>
    </xf>
    <xf numFmtId="0" fontId="30" fillId="47" borderId="14" xfId="0" applyFont="1" applyFill="1" applyBorder="1" applyAlignment="1">
      <alignment horizontal="center" vertical="center"/>
    </xf>
    <xf numFmtId="0" fontId="29" fillId="47" borderId="26" xfId="0" applyFont="1" applyFill="1" applyBorder="1" applyAlignment="1">
      <alignment horizontal="center" vertical="center"/>
    </xf>
    <xf numFmtId="0" fontId="29" fillId="47" borderId="17" xfId="0" applyFont="1" applyFill="1" applyBorder="1" applyAlignment="1">
      <alignment horizontal="center" vertical="center"/>
    </xf>
    <xf numFmtId="0" fontId="53" fillId="44" borderId="41" xfId="0" applyFont="1" applyFill="1" applyBorder="1" applyAlignment="1">
      <alignment horizontal="center" vertical="center"/>
    </xf>
    <xf numFmtId="0" fontId="29" fillId="43" borderId="29" xfId="0" applyFont="1" applyFill="1" applyBorder="1" applyAlignment="1">
      <alignment horizontal="center" vertical="center"/>
    </xf>
    <xf numFmtId="0" fontId="29" fillId="43" borderId="16" xfId="0" applyFont="1" applyFill="1" applyBorder="1" applyAlignment="1">
      <alignment horizontal="center" vertical="center"/>
    </xf>
    <xf numFmtId="0" fontId="49" fillId="44" borderId="0" xfId="0" applyFont="1" applyFill="1" applyAlignment="1">
      <alignment horizontal="center"/>
    </xf>
    <xf numFmtId="0" fontId="38" fillId="36" borderId="27" xfId="0" applyFont="1" applyFill="1" applyBorder="1" applyAlignment="1">
      <alignment horizontal="center" vertical="center"/>
    </xf>
    <xf numFmtId="0" fontId="38" fillId="36" borderId="16" xfId="0" applyFont="1" applyFill="1" applyBorder="1" applyAlignment="1">
      <alignment horizontal="center" vertical="center"/>
    </xf>
    <xf numFmtId="0" fontId="41" fillId="36" borderId="10" xfId="0" applyFont="1" applyFill="1" applyBorder="1" applyAlignment="1">
      <alignment horizontal="center" vertical="center"/>
    </xf>
    <xf numFmtId="0" fontId="39" fillId="49" borderId="11" xfId="0" applyFont="1" applyFill="1" applyBorder="1" applyAlignment="1">
      <alignment horizontal="center" vertical="center"/>
    </xf>
    <xf numFmtId="0" fontId="39" fillId="49" borderId="18" xfId="0" applyFont="1" applyFill="1" applyBorder="1" applyAlignment="1">
      <alignment horizontal="center" vertical="center"/>
    </xf>
    <xf numFmtId="0" fontId="39" fillId="49" borderId="12" xfId="0" applyFont="1" applyFill="1" applyBorder="1" applyAlignment="1">
      <alignment horizontal="center" vertical="center"/>
    </xf>
    <xf numFmtId="0" fontId="30" fillId="47" borderId="11" xfId="0" applyFont="1" applyFill="1" applyBorder="1" applyAlignment="1">
      <alignment horizontal="center" vertical="center"/>
    </xf>
    <xf numFmtId="0" fontId="30" fillId="47" borderId="12" xfId="0" applyFont="1" applyFill="1" applyBorder="1" applyAlignment="1">
      <alignment horizontal="center" vertical="center"/>
    </xf>
    <xf numFmtId="0" fontId="30" fillId="47" borderId="10" xfId="0" applyFont="1" applyFill="1" applyBorder="1" applyAlignment="1">
      <alignment horizontal="center" vertical="center"/>
    </xf>
    <xf numFmtId="0" fontId="45" fillId="43" borderId="10" xfId="0" applyFont="1" applyFill="1" applyBorder="1" applyAlignment="1">
      <alignment horizontal="center" vertical="center"/>
    </xf>
    <xf numFmtId="0" fontId="40" fillId="43" borderId="10" xfId="0" applyFont="1" applyFill="1" applyBorder="1" applyAlignment="1">
      <alignment horizontal="center" vertical="center" textRotation="90"/>
    </xf>
    <xf numFmtId="0" fontId="40" fillId="39" borderId="10" xfId="0" applyFont="1" applyFill="1" applyBorder="1" applyAlignment="1">
      <alignment horizontal="center" vertical="center" textRotation="90"/>
    </xf>
    <xf numFmtId="0" fontId="50" fillId="46" borderId="10" xfId="0" applyFont="1" applyFill="1" applyBorder="1" applyAlignment="1">
      <alignment horizontal="center" vertical="center"/>
    </xf>
    <xf numFmtId="0" fontId="48" fillId="43" borderId="0" xfId="0" applyFont="1" applyFill="1" applyAlignment="1">
      <alignment horizontal="center" vertical="center"/>
    </xf>
    <xf numFmtId="0" fontId="52" fillId="46" borderId="11" xfId="0" applyFont="1" applyFill="1" applyBorder="1" applyAlignment="1">
      <alignment horizontal="center" vertical="center"/>
    </xf>
    <xf numFmtId="0" fontId="50" fillId="46" borderId="18" xfId="0" applyFont="1" applyFill="1" applyBorder="1" applyAlignment="1">
      <alignment horizontal="center" vertical="center"/>
    </xf>
    <xf numFmtId="0" fontId="50" fillId="46" borderId="12" xfId="0" applyFont="1" applyFill="1" applyBorder="1" applyAlignment="1">
      <alignment horizontal="center" vertical="center"/>
    </xf>
    <xf numFmtId="0" fontId="39" fillId="40" borderId="27" xfId="0" applyFont="1" applyFill="1" applyBorder="1" applyAlignment="1">
      <alignment horizontal="center" vertical="center"/>
    </xf>
    <xf numFmtId="0" fontId="39" fillId="40" borderId="16" xfId="0" applyFont="1" applyFill="1" applyBorder="1" applyAlignment="1">
      <alignment horizontal="center" vertical="center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urrency" xfId="44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145">
    <dxf>
      <alignment horizontal="center"/>
    </dxf>
    <dxf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border>
        <left style="thin">
          <color indexed="64"/>
        </lef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</dxf>
    <dxf>
      <alignment vertical="center"/>
    </dxf>
    <dxf>
      <font>
        <sz val="14"/>
      </font>
    </dxf>
    <dxf>
      <font>
        <sz val="12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alignment horizontal="center"/>
    </dxf>
    <dxf>
      <alignment vertical="center"/>
    </dxf>
    <dxf>
      <alignment horizontal="center"/>
    </dxf>
    <dxf>
      <alignment vertical="center"/>
    </dxf>
    <dxf>
      <font>
        <sz val="14"/>
      </font>
    </dxf>
    <dxf>
      <font>
        <name val="Times New Roman"/>
        <family val="1"/>
        <scheme val="none"/>
      </font>
    </dxf>
    <dxf>
      <font>
        <b/>
      </font>
    </dxf>
    <dxf>
      <font>
        <sz val="12"/>
      </font>
    </dxf>
    <dxf>
      <font>
        <color theme="8" tint="-0.249977111117893"/>
      </font>
    </dxf>
    <dxf>
      <font>
        <color theme="8" tint="-0.249977111117893"/>
      </font>
    </dxf>
    <dxf>
      <font>
        <color theme="8" tint="-0.249977111117893"/>
      </font>
    </dxf>
    <dxf>
      <font>
        <color theme="8" tint="-0.249977111117893"/>
      </font>
    </dxf>
    <dxf>
      <font>
        <color theme="8" tint="-0.249977111117893"/>
      </font>
    </dxf>
    <dxf>
      <font>
        <color theme="8" tint="-0.249977111117893"/>
      </font>
    </dxf>
    <dxf>
      <font>
        <color theme="8" tint="-0.249977111117893"/>
      </font>
    </dxf>
    <dxf>
      <font>
        <color theme="8" tint="-0.249977111117893"/>
      </font>
    </dxf>
    <dxf>
      <font>
        <color theme="8" tint="-0.249977111117893"/>
      </font>
    </dxf>
    <dxf>
      <font>
        <color theme="1"/>
      </font>
    </dxf>
    <dxf>
      <font>
        <color theme="1"/>
      </font>
    </dxf>
    <dxf>
      <font>
        <sz val="12"/>
      </font>
    </dxf>
    <dxf>
      <font>
        <sz val="12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color theme="5" tint="-0.249977111117893"/>
      </font>
    </dxf>
    <dxf>
      <font>
        <color theme="5" tint="-0.249977111117893"/>
      </font>
    </dxf>
    <dxf>
      <font>
        <color theme="5" tint="-0.249977111117893"/>
      </font>
    </dxf>
    <dxf>
      <font>
        <color theme="5" tint="-0.249977111117893"/>
      </font>
    </dxf>
    <dxf>
      <font>
        <color theme="5" tint="-0.249977111117893"/>
      </font>
    </dxf>
    <dxf>
      <font>
        <color theme="5" tint="-0.249977111117893"/>
      </font>
    </dxf>
    <dxf>
      <font>
        <color theme="5" tint="-0.249977111117893"/>
      </font>
    </dxf>
    <dxf>
      <font>
        <color theme="5" tint="-0.249977111117893"/>
      </font>
    </dxf>
    <dxf>
      <font>
        <color theme="5" tint="-0.249977111117893"/>
      </font>
    </dxf>
    <dxf>
      <font>
        <color theme="5" tint="-0.249977111117893"/>
      </font>
    </dxf>
    <dxf>
      <font>
        <color theme="5" tint="-0.249977111117893"/>
      </font>
    </dxf>
    <dxf>
      <font>
        <color theme="5" tint="-0.249977111117893"/>
      </font>
    </dxf>
    <dxf>
      <font>
        <color theme="5" tint="-0.249977111117893"/>
      </font>
    </dxf>
    <dxf>
      <font>
        <color theme="5" tint="-0.249977111117893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1EEAFA"/>
      <color rgb="FF01D1C7"/>
      <color rgb="FF84A2D8"/>
      <color rgb="FF01BBB2"/>
      <color rgb="FF0AFEF2"/>
      <color rgb="FF01AFA7"/>
      <color rgb="FFE7E200"/>
      <color rgb="FF2AC5F6"/>
      <color rgb="FF0AB2E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COGS for Four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62653360190441"/>
          <c:y val="0.10154429775679651"/>
          <c:w val="0.83430369895623513"/>
          <c:h val="0.877387349020958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'Question-Task1-1'!$G$8</c:f>
              <c:strCache>
                <c:ptCount val="1"/>
                <c:pt idx="0">
                  <c:v>First Year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'Question-Task1-1'!$F$9:$F$17</c15:sqref>
                  </c15:fullRef>
                </c:ext>
              </c:extLst>
              <c:f>('Question-Task1-1'!$F$9,'Question-Task1-1'!$F$11,'Question-Task1-1'!$F$13:$F$16)</c:f>
              <c:strCache>
                <c:ptCount val="6"/>
                <c:pt idx="0">
                  <c:v>median</c:v>
                </c:pt>
                <c:pt idx="1">
                  <c:v>mean</c:v>
                </c:pt>
                <c:pt idx="2">
                  <c:v>Mode</c:v>
                </c:pt>
                <c:pt idx="3">
                  <c:v>Range</c:v>
                </c:pt>
                <c:pt idx="4">
                  <c:v>Standard Deviation</c:v>
                </c:pt>
                <c:pt idx="5">
                  <c:v>Standard Error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'Question-Task1-1'!$G$9:$G$17</c15:sqref>
                  </c15:fullRef>
                </c:ext>
              </c:extLst>
              <c:f>('Question-Task1-1'!$G$9,'Question-Task1-1'!$G$11,'Question-Task1-1'!$G$13:$G$16)</c:f>
              <c:numCache>
                <c:formatCode>#,##0</c:formatCode>
                <c:ptCount val="6"/>
                <c:pt idx="0">
                  <c:v>3784370000</c:v>
                </c:pt>
                <c:pt idx="1">
                  <c:v>12462318141.274239</c:v>
                </c:pt>
                <c:pt idx="2">
                  <c:v>155355000</c:v>
                </c:pt>
                <c:pt idx="3">
                  <c:v>352296742000</c:v>
                </c:pt>
                <c:pt idx="4">
                  <c:v>32247022050.904919</c:v>
                </c:pt>
                <c:pt idx="5">
                  <c:v>524194.93352926878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4A-4274-A91A-A8F45DF73115}"/>
            </c:ext>
          </c:extLst>
        </c:ser>
        <c:ser>
          <c:idx val="1"/>
          <c:order val="1"/>
          <c:tx>
            <c:strRef>
              <c:f>'Question-Task1-1'!$H$8</c:f>
              <c:strCache>
                <c:ptCount val="1"/>
                <c:pt idx="0">
                  <c:v>Second Year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'Question-Task1-1'!$F$9:$F$17</c15:sqref>
                  </c15:fullRef>
                </c:ext>
              </c:extLst>
              <c:f>('Question-Task1-1'!$F$9,'Question-Task1-1'!$F$11,'Question-Task1-1'!$F$13:$F$16)</c:f>
              <c:strCache>
                <c:ptCount val="6"/>
                <c:pt idx="0">
                  <c:v>median</c:v>
                </c:pt>
                <c:pt idx="1">
                  <c:v>mean</c:v>
                </c:pt>
                <c:pt idx="2">
                  <c:v>Mode</c:v>
                </c:pt>
                <c:pt idx="3">
                  <c:v>Range</c:v>
                </c:pt>
                <c:pt idx="4">
                  <c:v>Standard Deviation</c:v>
                </c:pt>
                <c:pt idx="5">
                  <c:v>Standard Error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'Question-Task1-1'!$H$9:$H$17</c15:sqref>
                  </c15:fullRef>
                </c:ext>
              </c:extLst>
              <c:f>('Question-Task1-1'!$H$9,'Question-Task1-1'!$H$11,'Question-Task1-1'!$H$13:$H$16)</c:f>
              <c:numCache>
                <c:formatCode>#,##0</c:formatCode>
                <c:ptCount val="6"/>
                <c:pt idx="0">
                  <c:v>3969000000</c:v>
                </c:pt>
                <c:pt idx="1">
                  <c:v>12401101009.546539</c:v>
                </c:pt>
                <c:pt idx="2">
                  <c:v>205018000</c:v>
                </c:pt>
                <c:pt idx="3">
                  <c:v>358068858000</c:v>
                </c:pt>
                <c:pt idx="4">
                  <c:v>30582352607.256863</c:v>
                </c:pt>
                <c:pt idx="5">
                  <c:v>485434.16836915654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4A-4274-A91A-A8F45DF73115}"/>
            </c:ext>
          </c:extLst>
        </c:ser>
        <c:ser>
          <c:idx val="2"/>
          <c:order val="2"/>
          <c:tx>
            <c:strRef>
              <c:f>'Question-Task1-1'!$I$8</c:f>
              <c:strCache>
                <c:ptCount val="1"/>
                <c:pt idx="0">
                  <c:v>Third Year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'Question-Task1-1'!$F$9:$F$17</c15:sqref>
                  </c15:fullRef>
                </c:ext>
              </c:extLst>
              <c:f>('Question-Task1-1'!$F$9,'Question-Task1-1'!$F$11,'Question-Task1-1'!$F$13:$F$16)</c:f>
              <c:strCache>
                <c:ptCount val="6"/>
                <c:pt idx="0">
                  <c:v>median</c:v>
                </c:pt>
                <c:pt idx="1">
                  <c:v>mean</c:v>
                </c:pt>
                <c:pt idx="2">
                  <c:v>Mode</c:v>
                </c:pt>
                <c:pt idx="3">
                  <c:v>Range</c:v>
                </c:pt>
                <c:pt idx="4">
                  <c:v>Standard Deviation</c:v>
                </c:pt>
                <c:pt idx="5">
                  <c:v>Standard Error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'Question-Task1-1'!$I$9:$I$17</c15:sqref>
                  </c15:fullRef>
                </c:ext>
              </c:extLst>
              <c:f>('Question-Task1-1'!$I$9,'Question-Task1-1'!$I$11,'Question-Task1-1'!$I$13:$I$16)</c:f>
              <c:numCache>
                <c:formatCode>#,##0</c:formatCode>
                <c:ptCount val="6"/>
                <c:pt idx="0">
                  <c:v>4086876500</c:v>
                </c:pt>
                <c:pt idx="1">
                  <c:v>12706247838.942308</c:v>
                </c:pt>
                <c:pt idx="2">
                  <c:v>392709000</c:v>
                </c:pt>
                <c:pt idx="3">
                  <c:v>365046000000</c:v>
                </c:pt>
                <c:pt idx="4">
                  <c:v>30835779061.056355</c:v>
                </c:pt>
                <c:pt idx="5">
                  <c:v>482346.54074155778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4A-4274-A91A-A8F45DF73115}"/>
            </c:ext>
          </c:extLst>
        </c:ser>
        <c:ser>
          <c:idx val="3"/>
          <c:order val="3"/>
          <c:tx>
            <c:strRef>
              <c:f>'Question-Task1-1'!$J$8</c:f>
              <c:strCache>
                <c:ptCount val="1"/>
                <c:pt idx="0">
                  <c:v>Fourth Year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trendline>
            <c:spPr>
              <a:ln w="25400" cap="rnd">
                <a:solidFill>
                  <a:schemeClr val="accent4">
                    <a:alpha val="50000"/>
                  </a:schemeClr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'Question-Task1-1'!$F$9:$F$17</c15:sqref>
                  </c15:fullRef>
                </c:ext>
              </c:extLst>
              <c:f>('Question-Task1-1'!$F$9,'Question-Task1-1'!$F$11,'Question-Task1-1'!$F$13:$F$16)</c:f>
              <c:strCache>
                <c:ptCount val="6"/>
                <c:pt idx="0">
                  <c:v>median</c:v>
                </c:pt>
                <c:pt idx="1">
                  <c:v>mean</c:v>
                </c:pt>
                <c:pt idx="2">
                  <c:v>Mode</c:v>
                </c:pt>
                <c:pt idx="3">
                  <c:v>Range</c:v>
                </c:pt>
                <c:pt idx="4">
                  <c:v>Standard Deviation</c:v>
                </c:pt>
                <c:pt idx="5">
                  <c:v>Standard Error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'Question-Task1-1'!$J$9:$J$17</c15:sqref>
                  </c15:fullRef>
                </c:ext>
              </c:extLst>
              <c:f>('Question-Task1-1'!$J$9,'Question-Task1-1'!$J$11,'Question-Task1-1'!$J$13:$J$16)</c:f>
              <c:numCache>
                <c:formatCode>#,##0</c:formatCode>
                <c:ptCount val="6"/>
                <c:pt idx="0">
                  <c:v>4135900000</c:v>
                </c:pt>
                <c:pt idx="1">
                  <c:v>12131572072.815535</c:v>
                </c:pt>
                <c:pt idx="2">
                  <c:v>299694000</c:v>
                </c:pt>
                <c:pt idx="3">
                  <c:v>360944000000</c:v>
                </c:pt>
                <c:pt idx="4">
                  <c:v>28684152117.664295</c:v>
                </c:pt>
                <c:pt idx="5">
                  <c:v>446022.74087930779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4A-4274-A91A-A8F45DF73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123000095"/>
        <c:axId val="1123001535"/>
      </c:barChart>
      <c:catAx>
        <c:axId val="112300009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001535"/>
        <c:crosses val="autoZero"/>
        <c:auto val="1"/>
        <c:lblAlgn val="ctr"/>
        <c:lblOffset val="100"/>
        <c:noMultiLvlLbl val="0"/>
      </c:catAx>
      <c:valAx>
        <c:axId val="1123001535"/>
        <c:scaling>
          <c:orientation val="minMax"/>
          <c:min val="7.5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000095"/>
        <c:crosses val="autoZero"/>
        <c:crossBetween val="between"/>
        <c:majorUnit val="100000000000"/>
      </c:valAx>
      <c:spPr>
        <a:noFill/>
        <a:ln>
          <a:noFill/>
        </a:ln>
        <a:effectLst/>
      </c:spPr>
    </c:plotArea>
    <c:legend>
      <c:legendPos val="t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580777654471043"/>
          <c:y val="9.5848899958489012E-2"/>
          <c:w val="0.81865689607590997"/>
          <c:h val="0.858488999584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'Question_Task1-2'!$F$9</c:f>
              <c:strCache>
                <c:ptCount val="1"/>
                <c:pt idx="0">
                  <c:v>PCAR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cat>
            <c:multiLvlStrRef>
              <c:f>'Question_Task1-2'!$G$7:$K$8</c:f>
              <c:multiLvlStrCache>
                <c:ptCount val="5"/>
                <c:lvl>
                  <c:pt idx="0">
                    <c:v>Average/ Mean</c:v>
                  </c:pt>
                  <c:pt idx="1">
                    <c:v>count</c:v>
                  </c:pt>
                  <c:pt idx="2">
                    <c:v>Median</c:v>
                  </c:pt>
                  <c:pt idx="3">
                    <c:v>Standard Derivation</c:v>
                  </c:pt>
                  <c:pt idx="4">
                    <c:v>Range</c:v>
                  </c:pt>
                </c:lvl>
                <c:lvl>
                  <c:pt idx="0">
                    <c:v>Mesurements</c:v>
                  </c:pt>
                </c:lvl>
              </c:multiLvlStrCache>
            </c:multiLvlStrRef>
          </c:cat>
          <c:val>
            <c:numRef>
              <c:f>'Question_Task1-2'!$G$9:$K$9</c:f>
              <c:numCache>
                <c:formatCode>#,##0</c:formatCode>
                <c:ptCount val="5"/>
                <c:pt idx="0">
                  <c:v>1370350000</c:v>
                </c:pt>
                <c:pt idx="1">
                  <c:v>4</c:v>
                </c:pt>
                <c:pt idx="2">
                  <c:v>1366900000</c:v>
                </c:pt>
                <c:pt idx="3">
                  <c:v>8294777.4734065849</c:v>
                </c:pt>
                <c:pt idx="4">
                  <c:v>17600000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53-4560-9B95-B6433AB1A8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951252287"/>
        <c:axId val="1951259967"/>
      </c:barChart>
      <c:catAx>
        <c:axId val="195125228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259967"/>
        <c:crosses val="autoZero"/>
        <c:auto val="1"/>
        <c:lblAlgn val="ctr"/>
        <c:lblOffset val="100"/>
        <c:noMultiLvlLbl val="0"/>
      </c:catAx>
      <c:valAx>
        <c:axId val="195125996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u="none" strike="noStrike" kern="1200" cap="none" baseline="0">
                    <a:solidFill>
                      <a:sysClr val="window" lastClr="FFFFFF">
                        <a:lumMod val="85000"/>
                      </a:sysClr>
                    </a:solidFill>
                  </a:rPr>
                  <a:t> TotalOperatingExpenses</a:t>
                </a:r>
              </a:p>
              <a:p>
                <a:pPr>
                  <a:defRPr/>
                </a:pPr>
                <a:r>
                  <a:rPr lang="en-US" sz="900" b="1" i="0" u="none" strike="noStrike" kern="1200" cap="none" baseline="0">
                    <a:solidFill>
                      <a:sysClr val="window" lastClr="FFFFFF">
                        <a:lumMod val="85000"/>
                      </a:sysClr>
                    </a:solidFill>
                  </a:rPr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252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'Question_Task1-2'!$C$4</c:f>
              <c:strCache>
                <c:ptCount val="1"/>
                <c:pt idx="0">
                  <c:v> TotalOperatingExpenses 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'Question_Task1-2'!$B$5:$B$1714</c:f>
              <c:strCache>
                <c:ptCount val="1710"/>
                <c:pt idx="0">
                  <c:v>AAL</c:v>
                </c:pt>
                <c:pt idx="1">
                  <c:v>AAL</c:v>
                </c:pt>
                <c:pt idx="2">
                  <c:v>AAL</c:v>
                </c:pt>
                <c:pt idx="3">
                  <c:v>AAL</c:v>
                </c:pt>
                <c:pt idx="4">
                  <c:v>AAP</c:v>
                </c:pt>
                <c:pt idx="5">
                  <c:v>AAP</c:v>
                </c:pt>
                <c:pt idx="6">
                  <c:v>AAP</c:v>
                </c:pt>
                <c:pt idx="7">
                  <c:v>AAP</c:v>
                </c:pt>
                <c:pt idx="8">
                  <c:v>AAPL</c:v>
                </c:pt>
                <c:pt idx="9">
                  <c:v>AAPL</c:v>
                </c:pt>
                <c:pt idx="10">
                  <c:v>AAPL</c:v>
                </c:pt>
                <c:pt idx="11">
                  <c:v>AAPL</c:v>
                </c:pt>
                <c:pt idx="12">
                  <c:v>ABBV</c:v>
                </c:pt>
                <c:pt idx="13">
                  <c:v>ABBV</c:v>
                </c:pt>
                <c:pt idx="14">
                  <c:v>ABBV</c:v>
                </c:pt>
                <c:pt idx="15">
                  <c:v>ABBV</c:v>
                </c:pt>
                <c:pt idx="16">
                  <c:v>ABC</c:v>
                </c:pt>
                <c:pt idx="17">
                  <c:v>ABC</c:v>
                </c:pt>
                <c:pt idx="18">
                  <c:v>ABC</c:v>
                </c:pt>
                <c:pt idx="19">
                  <c:v>ABC</c:v>
                </c:pt>
                <c:pt idx="20">
                  <c:v>ABT</c:v>
                </c:pt>
                <c:pt idx="21">
                  <c:v>ABT</c:v>
                </c:pt>
                <c:pt idx="22">
                  <c:v>ABT</c:v>
                </c:pt>
                <c:pt idx="23">
                  <c:v>ABT</c:v>
                </c:pt>
                <c:pt idx="24">
                  <c:v>ADBE</c:v>
                </c:pt>
                <c:pt idx="25">
                  <c:v>ADBE</c:v>
                </c:pt>
                <c:pt idx="26">
                  <c:v>ADBE</c:v>
                </c:pt>
                <c:pt idx="27">
                  <c:v>ADBE</c:v>
                </c:pt>
                <c:pt idx="28">
                  <c:v>ADI</c:v>
                </c:pt>
                <c:pt idx="29">
                  <c:v>ADI</c:v>
                </c:pt>
                <c:pt idx="30">
                  <c:v>ADI</c:v>
                </c:pt>
                <c:pt idx="31">
                  <c:v>ADI</c:v>
                </c:pt>
                <c:pt idx="32">
                  <c:v>ADM</c:v>
                </c:pt>
                <c:pt idx="33">
                  <c:v>ADM</c:v>
                </c:pt>
                <c:pt idx="34">
                  <c:v>ADM</c:v>
                </c:pt>
                <c:pt idx="35">
                  <c:v>ADM</c:v>
                </c:pt>
                <c:pt idx="36">
                  <c:v>ADS</c:v>
                </c:pt>
                <c:pt idx="37">
                  <c:v>ADS</c:v>
                </c:pt>
                <c:pt idx="38">
                  <c:v>ADS</c:v>
                </c:pt>
                <c:pt idx="39">
                  <c:v>ADS</c:v>
                </c:pt>
                <c:pt idx="40">
                  <c:v>ADSK</c:v>
                </c:pt>
                <c:pt idx="41">
                  <c:v>ADSK</c:v>
                </c:pt>
                <c:pt idx="42">
                  <c:v>ADSK</c:v>
                </c:pt>
                <c:pt idx="43">
                  <c:v>ADSK</c:v>
                </c:pt>
                <c:pt idx="44">
                  <c:v>AEE</c:v>
                </c:pt>
                <c:pt idx="45">
                  <c:v>AEE</c:v>
                </c:pt>
                <c:pt idx="46">
                  <c:v>AEE</c:v>
                </c:pt>
                <c:pt idx="47">
                  <c:v>AEE</c:v>
                </c:pt>
                <c:pt idx="48">
                  <c:v>AEP</c:v>
                </c:pt>
                <c:pt idx="49">
                  <c:v>AEP</c:v>
                </c:pt>
                <c:pt idx="50">
                  <c:v>AEP</c:v>
                </c:pt>
                <c:pt idx="51">
                  <c:v>AEP</c:v>
                </c:pt>
                <c:pt idx="52">
                  <c:v>AFL</c:v>
                </c:pt>
                <c:pt idx="53">
                  <c:v>AFL</c:v>
                </c:pt>
                <c:pt idx="54">
                  <c:v>AFL</c:v>
                </c:pt>
                <c:pt idx="55">
                  <c:v>AFL</c:v>
                </c:pt>
                <c:pt idx="56">
                  <c:v>AIG</c:v>
                </c:pt>
                <c:pt idx="57">
                  <c:v>AIG</c:v>
                </c:pt>
                <c:pt idx="58">
                  <c:v>AIG</c:v>
                </c:pt>
                <c:pt idx="59">
                  <c:v>AIG</c:v>
                </c:pt>
                <c:pt idx="60">
                  <c:v>AIV</c:v>
                </c:pt>
                <c:pt idx="61">
                  <c:v>AIV</c:v>
                </c:pt>
                <c:pt idx="62">
                  <c:v>AIV</c:v>
                </c:pt>
                <c:pt idx="63">
                  <c:v>AIV</c:v>
                </c:pt>
                <c:pt idx="64">
                  <c:v>AIZ</c:v>
                </c:pt>
                <c:pt idx="65">
                  <c:v>AIZ</c:v>
                </c:pt>
                <c:pt idx="66">
                  <c:v>AIZ</c:v>
                </c:pt>
                <c:pt idx="67">
                  <c:v>AIZ</c:v>
                </c:pt>
                <c:pt idx="68">
                  <c:v>AKAM</c:v>
                </c:pt>
                <c:pt idx="69">
                  <c:v>AKAM</c:v>
                </c:pt>
                <c:pt idx="70">
                  <c:v>AKAM</c:v>
                </c:pt>
                <c:pt idx="71">
                  <c:v>AKAM</c:v>
                </c:pt>
                <c:pt idx="72">
                  <c:v>ALB</c:v>
                </c:pt>
                <c:pt idx="73">
                  <c:v>ALB</c:v>
                </c:pt>
                <c:pt idx="74">
                  <c:v>ALB</c:v>
                </c:pt>
                <c:pt idx="75">
                  <c:v>ALB</c:v>
                </c:pt>
                <c:pt idx="76">
                  <c:v>ALK</c:v>
                </c:pt>
                <c:pt idx="77">
                  <c:v>ALK</c:v>
                </c:pt>
                <c:pt idx="78">
                  <c:v>ALK</c:v>
                </c:pt>
                <c:pt idx="79">
                  <c:v>ALK</c:v>
                </c:pt>
                <c:pt idx="80">
                  <c:v>ALL</c:v>
                </c:pt>
                <c:pt idx="81">
                  <c:v>ALL</c:v>
                </c:pt>
                <c:pt idx="82">
                  <c:v>ALL</c:v>
                </c:pt>
                <c:pt idx="83">
                  <c:v>ALL</c:v>
                </c:pt>
                <c:pt idx="84">
                  <c:v>ALLE</c:v>
                </c:pt>
                <c:pt idx="85">
                  <c:v>ALLE</c:v>
                </c:pt>
                <c:pt idx="86">
                  <c:v>ALLE</c:v>
                </c:pt>
                <c:pt idx="87">
                  <c:v>ALLE</c:v>
                </c:pt>
                <c:pt idx="88">
                  <c:v>ALXN</c:v>
                </c:pt>
                <c:pt idx="89">
                  <c:v>ALXN</c:v>
                </c:pt>
                <c:pt idx="90">
                  <c:v>ALXN</c:v>
                </c:pt>
                <c:pt idx="91">
                  <c:v>ALXN</c:v>
                </c:pt>
                <c:pt idx="92">
                  <c:v>AMAT</c:v>
                </c:pt>
                <c:pt idx="93">
                  <c:v>AMAT</c:v>
                </c:pt>
                <c:pt idx="94">
                  <c:v>AMAT</c:v>
                </c:pt>
                <c:pt idx="95">
                  <c:v>AMAT</c:v>
                </c:pt>
                <c:pt idx="96">
                  <c:v>AME</c:v>
                </c:pt>
                <c:pt idx="97">
                  <c:v>AME</c:v>
                </c:pt>
                <c:pt idx="98">
                  <c:v>AME</c:v>
                </c:pt>
                <c:pt idx="99">
                  <c:v>AME</c:v>
                </c:pt>
                <c:pt idx="100">
                  <c:v>AMGN</c:v>
                </c:pt>
                <c:pt idx="101">
                  <c:v>AMGN</c:v>
                </c:pt>
                <c:pt idx="102">
                  <c:v>AMGN</c:v>
                </c:pt>
                <c:pt idx="103">
                  <c:v>AMGN</c:v>
                </c:pt>
                <c:pt idx="104">
                  <c:v>AMP</c:v>
                </c:pt>
                <c:pt idx="105">
                  <c:v>AMP</c:v>
                </c:pt>
                <c:pt idx="106">
                  <c:v>AMP</c:v>
                </c:pt>
                <c:pt idx="107">
                  <c:v>AMP</c:v>
                </c:pt>
                <c:pt idx="108">
                  <c:v>AMT</c:v>
                </c:pt>
                <c:pt idx="109">
                  <c:v>AMT</c:v>
                </c:pt>
                <c:pt idx="110">
                  <c:v>AMT</c:v>
                </c:pt>
                <c:pt idx="111">
                  <c:v>AMT</c:v>
                </c:pt>
                <c:pt idx="112">
                  <c:v>AMZN</c:v>
                </c:pt>
                <c:pt idx="113">
                  <c:v>AMZN</c:v>
                </c:pt>
                <c:pt idx="114">
                  <c:v>AMZN</c:v>
                </c:pt>
                <c:pt idx="115">
                  <c:v>AMZN</c:v>
                </c:pt>
                <c:pt idx="116">
                  <c:v>AN</c:v>
                </c:pt>
                <c:pt idx="117">
                  <c:v>AN</c:v>
                </c:pt>
                <c:pt idx="118">
                  <c:v>AN</c:v>
                </c:pt>
                <c:pt idx="119">
                  <c:v>AN</c:v>
                </c:pt>
                <c:pt idx="120">
                  <c:v>ANTM</c:v>
                </c:pt>
                <c:pt idx="121">
                  <c:v>ANTM</c:v>
                </c:pt>
                <c:pt idx="122">
                  <c:v>ANTM</c:v>
                </c:pt>
                <c:pt idx="123">
                  <c:v>ANTM</c:v>
                </c:pt>
                <c:pt idx="124">
                  <c:v>APA</c:v>
                </c:pt>
                <c:pt idx="125">
                  <c:v>APA</c:v>
                </c:pt>
                <c:pt idx="126">
                  <c:v>APA</c:v>
                </c:pt>
                <c:pt idx="127">
                  <c:v>APA</c:v>
                </c:pt>
                <c:pt idx="128">
                  <c:v>APC</c:v>
                </c:pt>
                <c:pt idx="129">
                  <c:v>APC</c:v>
                </c:pt>
                <c:pt idx="130">
                  <c:v>APC</c:v>
                </c:pt>
                <c:pt idx="131">
                  <c:v>APC</c:v>
                </c:pt>
                <c:pt idx="132">
                  <c:v>APD</c:v>
                </c:pt>
                <c:pt idx="133">
                  <c:v>APD</c:v>
                </c:pt>
                <c:pt idx="134">
                  <c:v>APD</c:v>
                </c:pt>
                <c:pt idx="135">
                  <c:v>APD</c:v>
                </c:pt>
                <c:pt idx="136">
                  <c:v>APH</c:v>
                </c:pt>
                <c:pt idx="137">
                  <c:v>APH</c:v>
                </c:pt>
                <c:pt idx="138">
                  <c:v>APH</c:v>
                </c:pt>
                <c:pt idx="139">
                  <c:v>APH</c:v>
                </c:pt>
                <c:pt idx="140">
                  <c:v>ARNC</c:v>
                </c:pt>
                <c:pt idx="141">
                  <c:v>ARNC</c:v>
                </c:pt>
                <c:pt idx="142">
                  <c:v>ARNC</c:v>
                </c:pt>
                <c:pt idx="143">
                  <c:v>ARNC</c:v>
                </c:pt>
                <c:pt idx="144">
                  <c:v>ATVI</c:v>
                </c:pt>
                <c:pt idx="145">
                  <c:v>ATVI</c:v>
                </c:pt>
                <c:pt idx="146">
                  <c:v>ATVI</c:v>
                </c:pt>
                <c:pt idx="147">
                  <c:v>ATVI</c:v>
                </c:pt>
                <c:pt idx="148">
                  <c:v>AVGO</c:v>
                </c:pt>
                <c:pt idx="149">
                  <c:v>AVGO</c:v>
                </c:pt>
                <c:pt idx="150">
                  <c:v>AVY</c:v>
                </c:pt>
                <c:pt idx="151">
                  <c:v>AVY</c:v>
                </c:pt>
                <c:pt idx="152">
                  <c:v>AVY</c:v>
                </c:pt>
                <c:pt idx="153">
                  <c:v>AVY</c:v>
                </c:pt>
                <c:pt idx="154">
                  <c:v>AWK</c:v>
                </c:pt>
                <c:pt idx="155">
                  <c:v>AWK</c:v>
                </c:pt>
                <c:pt idx="156">
                  <c:v>AWK</c:v>
                </c:pt>
                <c:pt idx="157">
                  <c:v>AWK</c:v>
                </c:pt>
                <c:pt idx="158">
                  <c:v>AXP</c:v>
                </c:pt>
                <c:pt idx="159">
                  <c:v>AXP</c:v>
                </c:pt>
                <c:pt idx="160">
                  <c:v>AXP</c:v>
                </c:pt>
                <c:pt idx="161">
                  <c:v>AXP</c:v>
                </c:pt>
                <c:pt idx="162">
                  <c:v>AYI</c:v>
                </c:pt>
                <c:pt idx="163">
                  <c:v>AYI</c:v>
                </c:pt>
                <c:pt idx="164">
                  <c:v>AYI</c:v>
                </c:pt>
                <c:pt idx="165">
                  <c:v>AYI</c:v>
                </c:pt>
                <c:pt idx="166">
                  <c:v>AZO</c:v>
                </c:pt>
                <c:pt idx="167">
                  <c:v>AZO</c:v>
                </c:pt>
                <c:pt idx="168">
                  <c:v>AZO</c:v>
                </c:pt>
                <c:pt idx="169">
                  <c:v>AZO</c:v>
                </c:pt>
                <c:pt idx="170">
                  <c:v>BA</c:v>
                </c:pt>
                <c:pt idx="171">
                  <c:v>BA</c:v>
                </c:pt>
                <c:pt idx="172">
                  <c:v>BA</c:v>
                </c:pt>
                <c:pt idx="173">
                  <c:v>BA</c:v>
                </c:pt>
                <c:pt idx="174">
                  <c:v>BAC</c:v>
                </c:pt>
                <c:pt idx="175">
                  <c:v>BAC</c:v>
                </c:pt>
                <c:pt idx="176">
                  <c:v>BAC</c:v>
                </c:pt>
                <c:pt idx="177">
                  <c:v>BAC</c:v>
                </c:pt>
                <c:pt idx="178">
                  <c:v>BAX</c:v>
                </c:pt>
                <c:pt idx="179">
                  <c:v>BAX</c:v>
                </c:pt>
                <c:pt idx="180">
                  <c:v>BAX</c:v>
                </c:pt>
                <c:pt idx="181">
                  <c:v>BAX</c:v>
                </c:pt>
                <c:pt idx="182">
                  <c:v>BBBY</c:v>
                </c:pt>
                <c:pt idx="183">
                  <c:v>BBBY</c:v>
                </c:pt>
                <c:pt idx="184">
                  <c:v>BBBY</c:v>
                </c:pt>
                <c:pt idx="185">
                  <c:v>BBBY</c:v>
                </c:pt>
                <c:pt idx="186">
                  <c:v>BBT</c:v>
                </c:pt>
                <c:pt idx="187">
                  <c:v>BBT</c:v>
                </c:pt>
                <c:pt idx="188">
                  <c:v>BBT</c:v>
                </c:pt>
                <c:pt idx="189">
                  <c:v>BBT</c:v>
                </c:pt>
                <c:pt idx="190">
                  <c:v>BBY</c:v>
                </c:pt>
                <c:pt idx="191">
                  <c:v>BBY</c:v>
                </c:pt>
                <c:pt idx="192">
                  <c:v>BBY</c:v>
                </c:pt>
                <c:pt idx="193">
                  <c:v>BBY</c:v>
                </c:pt>
                <c:pt idx="194">
                  <c:v>BCR</c:v>
                </c:pt>
                <c:pt idx="195">
                  <c:v>BCR</c:v>
                </c:pt>
                <c:pt idx="196">
                  <c:v>BCR</c:v>
                </c:pt>
                <c:pt idx="197">
                  <c:v>BCR</c:v>
                </c:pt>
                <c:pt idx="198">
                  <c:v>BDX</c:v>
                </c:pt>
                <c:pt idx="199">
                  <c:v>BDX</c:v>
                </c:pt>
                <c:pt idx="200">
                  <c:v>BDX</c:v>
                </c:pt>
                <c:pt idx="201">
                  <c:v>BDX</c:v>
                </c:pt>
                <c:pt idx="202">
                  <c:v>BHI</c:v>
                </c:pt>
                <c:pt idx="203">
                  <c:v>BHI</c:v>
                </c:pt>
                <c:pt idx="204">
                  <c:v>BHI</c:v>
                </c:pt>
                <c:pt idx="205">
                  <c:v>BHI</c:v>
                </c:pt>
                <c:pt idx="206">
                  <c:v>BIIB</c:v>
                </c:pt>
                <c:pt idx="207">
                  <c:v>BIIB</c:v>
                </c:pt>
                <c:pt idx="208">
                  <c:v>BIIB</c:v>
                </c:pt>
                <c:pt idx="209">
                  <c:v>BIIB</c:v>
                </c:pt>
                <c:pt idx="210">
                  <c:v>BLL</c:v>
                </c:pt>
                <c:pt idx="211">
                  <c:v>BLL</c:v>
                </c:pt>
                <c:pt idx="212">
                  <c:v>BLL</c:v>
                </c:pt>
                <c:pt idx="213">
                  <c:v>BLL</c:v>
                </c:pt>
                <c:pt idx="214">
                  <c:v>BMY</c:v>
                </c:pt>
                <c:pt idx="215">
                  <c:v>BMY</c:v>
                </c:pt>
                <c:pt idx="216">
                  <c:v>BMY</c:v>
                </c:pt>
                <c:pt idx="217">
                  <c:v>BMY</c:v>
                </c:pt>
                <c:pt idx="218">
                  <c:v>BSX</c:v>
                </c:pt>
                <c:pt idx="219">
                  <c:v>BSX</c:v>
                </c:pt>
                <c:pt idx="220">
                  <c:v>BSX</c:v>
                </c:pt>
                <c:pt idx="221">
                  <c:v>BSX</c:v>
                </c:pt>
                <c:pt idx="222">
                  <c:v>BWA</c:v>
                </c:pt>
                <c:pt idx="223">
                  <c:v>BWA</c:v>
                </c:pt>
                <c:pt idx="224">
                  <c:v>BWA</c:v>
                </c:pt>
                <c:pt idx="225">
                  <c:v>BWA</c:v>
                </c:pt>
                <c:pt idx="226">
                  <c:v>BXP</c:v>
                </c:pt>
                <c:pt idx="227">
                  <c:v>BXP</c:v>
                </c:pt>
                <c:pt idx="228">
                  <c:v>BXP</c:v>
                </c:pt>
                <c:pt idx="229">
                  <c:v>BXP</c:v>
                </c:pt>
                <c:pt idx="230">
                  <c:v>CAG</c:v>
                </c:pt>
                <c:pt idx="231">
                  <c:v>CAG</c:v>
                </c:pt>
                <c:pt idx="232">
                  <c:v>CAG</c:v>
                </c:pt>
                <c:pt idx="233">
                  <c:v>CAG</c:v>
                </c:pt>
                <c:pt idx="234">
                  <c:v>CAH</c:v>
                </c:pt>
                <c:pt idx="235">
                  <c:v>CAH</c:v>
                </c:pt>
                <c:pt idx="236">
                  <c:v>CAH</c:v>
                </c:pt>
                <c:pt idx="237">
                  <c:v>CAH</c:v>
                </c:pt>
                <c:pt idx="238">
                  <c:v>CAT</c:v>
                </c:pt>
                <c:pt idx="239">
                  <c:v>CAT</c:v>
                </c:pt>
                <c:pt idx="240">
                  <c:v>CAT</c:v>
                </c:pt>
                <c:pt idx="241">
                  <c:v>CAT</c:v>
                </c:pt>
                <c:pt idx="242">
                  <c:v>CB</c:v>
                </c:pt>
                <c:pt idx="243">
                  <c:v>CB</c:v>
                </c:pt>
                <c:pt idx="244">
                  <c:v>CB</c:v>
                </c:pt>
                <c:pt idx="245">
                  <c:v>CB</c:v>
                </c:pt>
                <c:pt idx="246">
                  <c:v>CBG</c:v>
                </c:pt>
                <c:pt idx="247">
                  <c:v>CBG</c:v>
                </c:pt>
                <c:pt idx="248">
                  <c:v>CBG</c:v>
                </c:pt>
                <c:pt idx="249">
                  <c:v>CBG</c:v>
                </c:pt>
                <c:pt idx="250">
                  <c:v>CCI</c:v>
                </c:pt>
                <c:pt idx="251">
                  <c:v>CCI</c:v>
                </c:pt>
                <c:pt idx="252">
                  <c:v>CCI</c:v>
                </c:pt>
                <c:pt idx="253">
                  <c:v>CCI</c:v>
                </c:pt>
                <c:pt idx="254">
                  <c:v>CCL</c:v>
                </c:pt>
                <c:pt idx="255">
                  <c:v>CCL</c:v>
                </c:pt>
                <c:pt idx="256">
                  <c:v>CCL</c:v>
                </c:pt>
                <c:pt idx="257">
                  <c:v>CCL</c:v>
                </c:pt>
                <c:pt idx="258">
                  <c:v>CELG</c:v>
                </c:pt>
                <c:pt idx="259">
                  <c:v>CELG</c:v>
                </c:pt>
                <c:pt idx="260">
                  <c:v>CELG</c:v>
                </c:pt>
                <c:pt idx="261">
                  <c:v>CELG</c:v>
                </c:pt>
                <c:pt idx="262">
                  <c:v>CERN</c:v>
                </c:pt>
                <c:pt idx="263">
                  <c:v>CERN</c:v>
                </c:pt>
                <c:pt idx="264">
                  <c:v>CERN</c:v>
                </c:pt>
                <c:pt idx="265">
                  <c:v>CERN</c:v>
                </c:pt>
                <c:pt idx="266">
                  <c:v>CF</c:v>
                </c:pt>
                <c:pt idx="267">
                  <c:v>CF</c:v>
                </c:pt>
                <c:pt idx="268">
                  <c:v>CF</c:v>
                </c:pt>
                <c:pt idx="269">
                  <c:v>CF</c:v>
                </c:pt>
                <c:pt idx="270">
                  <c:v>CFG</c:v>
                </c:pt>
                <c:pt idx="271">
                  <c:v>CFG</c:v>
                </c:pt>
                <c:pt idx="272">
                  <c:v>CFG</c:v>
                </c:pt>
                <c:pt idx="273">
                  <c:v>CFG</c:v>
                </c:pt>
                <c:pt idx="274">
                  <c:v>CHD</c:v>
                </c:pt>
                <c:pt idx="275">
                  <c:v>CHD</c:v>
                </c:pt>
                <c:pt idx="276">
                  <c:v>CHD</c:v>
                </c:pt>
                <c:pt idx="277">
                  <c:v>CHD</c:v>
                </c:pt>
                <c:pt idx="278">
                  <c:v>CHK</c:v>
                </c:pt>
                <c:pt idx="279">
                  <c:v>CHK</c:v>
                </c:pt>
                <c:pt idx="280">
                  <c:v>CHK</c:v>
                </c:pt>
                <c:pt idx="281">
                  <c:v>CHK</c:v>
                </c:pt>
                <c:pt idx="282">
                  <c:v>CHRW</c:v>
                </c:pt>
                <c:pt idx="283">
                  <c:v>CHRW</c:v>
                </c:pt>
                <c:pt idx="284">
                  <c:v>CHRW</c:v>
                </c:pt>
                <c:pt idx="285">
                  <c:v>CHRW</c:v>
                </c:pt>
                <c:pt idx="286">
                  <c:v>CHTR</c:v>
                </c:pt>
                <c:pt idx="287">
                  <c:v>CHTR</c:v>
                </c:pt>
                <c:pt idx="288">
                  <c:v>CHTR</c:v>
                </c:pt>
                <c:pt idx="289">
                  <c:v>CHTR</c:v>
                </c:pt>
                <c:pt idx="290">
                  <c:v>CI</c:v>
                </c:pt>
                <c:pt idx="291">
                  <c:v>CI</c:v>
                </c:pt>
                <c:pt idx="292">
                  <c:v>CI</c:v>
                </c:pt>
                <c:pt idx="293">
                  <c:v>CI</c:v>
                </c:pt>
                <c:pt idx="294">
                  <c:v>CINF</c:v>
                </c:pt>
                <c:pt idx="295">
                  <c:v>CINF</c:v>
                </c:pt>
                <c:pt idx="296">
                  <c:v>CINF</c:v>
                </c:pt>
                <c:pt idx="297">
                  <c:v>CINF</c:v>
                </c:pt>
                <c:pt idx="298">
                  <c:v>CL</c:v>
                </c:pt>
                <c:pt idx="299">
                  <c:v>CL</c:v>
                </c:pt>
                <c:pt idx="300">
                  <c:v>CL</c:v>
                </c:pt>
                <c:pt idx="301">
                  <c:v>CL</c:v>
                </c:pt>
                <c:pt idx="302">
                  <c:v>CLX</c:v>
                </c:pt>
                <c:pt idx="303">
                  <c:v>CLX</c:v>
                </c:pt>
                <c:pt idx="304">
                  <c:v>CLX</c:v>
                </c:pt>
                <c:pt idx="305">
                  <c:v>CLX</c:v>
                </c:pt>
                <c:pt idx="306">
                  <c:v>CMA</c:v>
                </c:pt>
                <c:pt idx="307">
                  <c:v>CMA</c:v>
                </c:pt>
                <c:pt idx="308">
                  <c:v>CMA</c:v>
                </c:pt>
                <c:pt idx="309">
                  <c:v>CMA</c:v>
                </c:pt>
                <c:pt idx="310">
                  <c:v>CMG</c:v>
                </c:pt>
                <c:pt idx="311">
                  <c:v>CMG</c:v>
                </c:pt>
                <c:pt idx="312">
                  <c:v>CMG</c:v>
                </c:pt>
                <c:pt idx="313">
                  <c:v>CMG</c:v>
                </c:pt>
                <c:pt idx="314">
                  <c:v>CMI</c:v>
                </c:pt>
                <c:pt idx="315">
                  <c:v>CMI</c:v>
                </c:pt>
                <c:pt idx="316">
                  <c:v>CMI</c:v>
                </c:pt>
                <c:pt idx="317">
                  <c:v>CMI</c:v>
                </c:pt>
                <c:pt idx="318">
                  <c:v>CMS</c:v>
                </c:pt>
                <c:pt idx="319">
                  <c:v>CMS</c:v>
                </c:pt>
                <c:pt idx="320">
                  <c:v>CMS</c:v>
                </c:pt>
                <c:pt idx="321">
                  <c:v>CMS</c:v>
                </c:pt>
                <c:pt idx="322">
                  <c:v>CNC</c:v>
                </c:pt>
                <c:pt idx="323">
                  <c:v>CNC</c:v>
                </c:pt>
                <c:pt idx="324">
                  <c:v>CNC</c:v>
                </c:pt>
                <c:pt idx="325">
                  <c:v>CNC</c:v>
                </c:pt>
                <c:pt idx="326">
                  <c:v>CNP</c:v>
                </c:pt>
                <c:pt idx="327">
                  <c:v>CNP</c:v>
                </c:pt>
                <c:pt idx="328">
                  <c:v>CNP</c:v>
                </c:pt>
                <c:pt idx="329">
                  <c:v>CNP</c:v>
                </c:pt>
                <c:pt idx="330">
                  <c:v>COF</c:v>
                </c:pt>
                <c:pt idx="331">
                  <c:v>COF</c:v>
                </c:pt>
                <c:pt idx="332">
                  <c:v>COF</c:v>
                </c:pt>
                <c:pt idx="333">
                  <c:v>COF</c:v>
                </c:pt>
                <c:pt idx="334">
                  <c:v>COG</c:v>
                </c:pt>
                <c:pt idx="335">
                  <c:v>COG</c:v>
                </c:pt>
                <c:pt idx="336">
                  <c:v>COG</c:v>
                </c:pt>
                <c:pt idx="337">
                  <c:v>COG</c:v>
                </c:pt>
                <c:pt idx="338">
                  <c:v>COL</c:v>
                </c:pt>
                <c:pt idx="339">
                  <c:v>COL</c:v>
                </c:pt>
                <c:pt idx="340">
                  <c:v>COL</c:v>
                </c:pt>
                <c:pt idx="341">
                  <c:v>COL</c:v>
                </c:pt>
                <c:pt idx="342">
                  <c:v>COO</c:v>
                </c:pt>
                <c:pt idx="343">
                  <c:v>COO</c:v>
                </c:pt>
                <c:pt idx="344">
                  <c:v>COO</c:v>
                </c:pt>
                <c:pt idx="345">
                  <c:v>COO</c:v>
                </c:pt>
                <c:pt idx="346">
                  <c:v>COST</c:v>
                </c:pt>
                <c:pt idx="347">
                  <c:v>COST</c:v>
                </c:pt>
                <c:pt idx="348">
                  <c:v>COST</c:v>
                </c:pt>
                <c:pt idx="349">
                  <c:v>COST</c:v>
                </c:pt>
                <c:pt idx="350">
                  <c:v>COTY</c:v>
                </c:pt>
                <c:pt idx="351">
                  <c:v>COTY</c:v>
                </c:pt>
                <c:pt idx="352">
                  <c:v>COTY</c:v>
                </c:pt>
                <c:pt idx="353">
                  <c:v>COTY</c:v>
                </c:pt>
                <c:pt idx="354">
                  <c:v>CPB</c:v>
                </c:pt>
                <c:pt idx="355">
                  <c:v>CPB</c:v>
                </c:pt>
                <c:pt idx="356">
                  <c:v>CPB</c:v>
                </c:pt>
                <c:pt idx="357">
                  <c:v>CPB</c:v>
                </c:pt>
                <c:pt idx="358">
                  <c:v>CRM</c:v>
                </c:pt>
                <c:pt idx="359">
                  <c:v>CRM</c:v>
                </c:pt>
                <c:pt idx="360">
                  <c:v>CRM</c:v>
                </c:pt>
                <c:pt idx="361">
                  <c:v>CRM</c:v>
                </c:pt>
                <c:pt idx="362">
                  <c:v>CSCO</c:v>
                </c:pt>
                <c:pt idx="363">
                  <c:v>CSCO</c:v>
                </c:pt>
                <c:pt idx="364">
                  <c:v>CSCO</c:v>
                </c:pt>
                <c:pt idx="365">
                  <c:v>CSCO</c:v>
                </c:pt>
                <c:pt idx="366">
                  <c:v>CSRA</c:v>
                </c:pt>
                <c:pt idx="367">
                  <c:v>CSRA</c:v>
                </c:pt>
                <c:pt idx="368">
                  <c:v>CSX</c:v>
                </c:pt>
                <c:pt idx="369">
                  <c:v>CSX</c:v>
                </c:pt>
                <c:pt idx="370">
                  <c:v>CSX</c:v>
                </c:pt>
                <c:pt idx="371">
                  <c:v>CSX</c:v>
                </c:pt>
                <c:pt idx="372">
                  <c:v>CTAS</c:v>
                </c:pt>
                <c:pt idx="373">
                  <c:v>CTAS</c:v>
                </c:pt>
                <c:pt idx="374">
                  <c:v>CTAS</c:v>
                </c:pt>
                <c:pt idx="375">
                  <c:v>CTAS</c:v>
                </c:pt>
                <c:pt idx="376">
                  <c:v>CTL</c:v>
                </c:pt>
                <c:pt idx="377">
                  <c:v>CTL</c:v>
                </c:pt>
                <c:pt idx="378">
                  <c:v>CTL</c:v>
                </c:pt>
                <c:pt idx="379">
                  <c:v>CTL</c:v>
                </c:pt>
                <c:pt idx="380">
                  <c:v>CTSH</c:v>
                </c:pt>
                <c:pt idx="381">
                  <c:v>CTSH</c:v>
                </c:pt>
                <c:pt idx="382">
                  <c:v>CTSH</c:v>
                </c:pt>
                <c:pt idx="383">
                  <c:v>CTSH</c:v>
                </c:pt>
                <c:pt idx="384">
                  <c:v>CTXS</c:v>
                </c:pt>
                <c:pt idx="385">
                  <c:v>CTXS</c:v>
                </c:pt>
                <c:pt idx="386">
                  <c:v>CTXS</c:v>
                </c:pt>
                <c:pt idx="387">
                  <c:v>CTXS</c:v>
                </c:pt>
                <c:pt idx="388">
                  <c:v>CVS</c:v>
                </c:pt>
                <c:pt idx="389">
                  <c:v>CVS</c:v>
                </c:pt>
                <c:pt idx="390">
                  <c:v>CVS</c:v>
                </c:pt>
                <c:pt idx="391">
                  <c:v>CVS</c:v>
                </c:pt>
                <c:pt idx="392">
                  <c:v>CVX</c:v>
                </c:pt>
                <c:pt idx="393">
                  <c:v>CVX</c:v>
                </c:pt>
                <c:pt idx="394">
                  <c:v>CVX</c:v>
                </c:pt>
                <c:pt idx="395">
                  <c:v>CVX</c:v>
                </c:pt>
                <c:pt idx="396">
                  <c:v>CXO</c:v>
                </c:pt>
                <c:pt idx="397">
                  <c:v>CXO</c:v>
                </c:pt>
                <c:pt idx="398">
                  <c:v>CXO</c:v>
                </c:pt>
                <c:pt idx="399">
                  <c:v>CXO</c:v>
                </c:pt>
                <c:pt idx="400">
                  <c:v>D</c:v>
                </c:pt>
                <c:pt idx="401">
                  <c:v>D</c:v>
                </c:pt>
                <c:pt idx="402">
                  <c:v>D</c:v>
                </c:pt>
                <c:pt idx="403">
                  <c:v>D</c:v>
                </c:pt>
                <c:pt idx="404">
                  <c:v>DAL</c:v>
                </c:pt>
                <c:pt idx="405">
                  <c:v>DAL</c:v>
                </c:pt>
                <c:pt idx="406">
                  <c:v>DAL</c:v>
                </c:pt>
                <c:pt idx="407">
                  <c:v>DAL</c:v>
                </c:pt>
                <c:pt idx="408">
                  <c:v>DD</c:v>
                </c:pt>
                <c:pt idx="409">
                  <c:v>DD</c:v>
                </c:pt>
                <c:pt idx="410">
                  <c:v>DD</c:v>
                </c:pt>
                <c:pt idx="411">
                  <c:v>DD</c:v>
                </c:pt>
                <c:pt idx="412">
                  <c:v>DE</c:v>
                </c:pt>
                <c:pt idx="413">
                  <c:v>DE</c:v>
                </c:pt>
                <c:pt idx="414">
                  <c:v>DE</c:v>
                </c:pt>
                <c:pt idx="415">
                  <c:v>DE</c:v>
                </c:pt>
                <c:pt idx="416">
                  <c:v>DFS</c:v>
                </c:pt>
                <c:pt idx="417">
                  <c:v>DFS</c:v>
                </c:pt>
                <c:pt idx="418">
                  <c:v>DFS</c:v>
                </c:pt>
                <c:pt idx="419">
                  <c:v>DFS</c:v>
                </c:pt>
                <c:pt idx="420">
                  <c:v>DG</c:v>
                </c:pt>
                <c:pt idx="421">
                  <c:v>DG</c:v>
                </c:pt>
                <c:pt idx="422">
                  <c:v>DG</c:v>
                </c:pt>
                <c:pt idx="423">
                  <c:v>DG</c:v>
                </c:pt>
                <c:pt idx="424">
                  <c:v>DGX</c:v>
                </c:pt>
                <c:pt idx="425">
                  <c:v>DGX</c:v>
                </c:pt>
                <c:pt idx="426">
                  <c:v>DGX</c:v>
                </c:pt>
                <c:pt idx="427">
                  <c:v>DGX</c:v>
                </c:pt>
                <c:pt idx="428">
                  <c:v>DHI</c:v>
                </c:pt>
                <c:pt idx="429">
                  <c:v>DHI</c:v>
                </c:pt>
                <c:pt idx="430">
                  <c:v>DHI</c:v>
                </c:pt>
                <c:pt idx="431">
                  <c:v>DHI</c:v>
                </c:pt>
                <c:pt idx="432">
                  <c:v>DHR</c:v>
                </c:pt>
                <c:pt idx="433">
                  <c:v>DHR</c:v>
                </c:pt>
                <c:pt idx="434">
                  <c:v>DHR</c:v>
                </c:pt>
                <c:pt idx="435">
                  <c:v>DHR</c:v>
                </c:pt>
                <c:pt idx="436">
                  <c:v>DIS</c:v>
                </c:pt>
                <c:pt idx="437">
                  <c:v>DIS</c:v>
                </c:pt>
                <c:pt idx="438">
                  <c:v>DIS</c:v>
                </c:pt>
                <c:pt idx="439">
                  <c:v>DIS</c:v>
                </c:pt>
                <c:pt idx="440">
                  <c:v>DISCA</c:v>
                </c:pt>
                <c:pt idx="441">
                  <c:v>DISCA</c:v>
                </c:pt>
                <c:pt idx="442">
                  <c:v>DISCA</c:v>
                </c:pt>
                <c:pt idx="443">
                  <c:v>DISCA</c:v>
                </c:pt>
                <c:pt idx="444">
                  <c:v>DISCK</c:v>
                </c:pt>
                <c:pt idx="445">
                  <c:v>DISCK</c:v>
                </c:pt>
                <c:pt idx="446">
                  <c:v>DISCK</c:v>
                </c:pt>
                <c:pt idx="447">
                  <c:v>DISCK</c:v>
                </c:pt>
                <c:pt idx="448">
                  <c:v>DLPH</c:v>
                </c:pt>
                <c:pt idx="449">
                  <c:v>DLPH</c:v>
                </c:pt>
                <c:pt idx="450">
                  <c:v>DLPH</c:v>
                </c:pt>
                <c:pt idx="451">
                  <c:v>DLPH</c:v>
                </c:pt>
                <c:pt idx="452">
                  <c:v>DLR</c:v>
                </c:pt>
                <c:pt idx="453">
                  <c:v>DLR</c:v>
                </c:pt>
                <c:pt idx="454">
                  <c:v>DLR</c:v>
                </c:pt>
                <c:pt idx="455">
                  <c:v>DLR</c:v>
                </c:pt>
                <c:pt idx="456">
                  <c:v>DLTR</c:v>
                </c:pt>
                <c:pt idx="457">
                  <c:v>DLTR</c:v>
                </c:pt>
                <c:pt idx="458">
                  <c:v>DLTR</c:v>
                </c:pt>
                <c:pt idx="459">
                  <c:v>DLTR</c:v>
                </c:pt>
                <c:pt idx="460">
                  <c:v>DNB</c:v>
                </c:pt>
                <c:pt idx="461">
                  <c:v>DNB</c:v>
                </c:pt>
                <c:pt idx="462">
                  <c:v>DNB</c:v>
                </c:pt>
                <c:pt idx="463">
                  <c:v>DNB</c:v>
                </c:pt>
                <c:pt idx="464">
                  <c:v>DOV</c:v>
                </c:pt>
                <c:pt idx="465">
                  <c:v>DOV</c:v>
                </c:pt>
                <c:pt idx="466">
                  <c:v>DOV</c:v>
                </c:pt>
                <c:pt idx="467">
                  <c:v>DOV</c:v>
                </c:pt>
                <c:pt idx="468">
                  <c:v>DPS</c:v>
                </c:pt>
                <c:pt idx="469">
                  <c:v>DPS</c:v>
                </c:pt>
                <c:pt idx="470">
                  <c:v>DPS</c:v>
                </c:pt>
                <c:pt idx="471">
                  <c:v>DPS</c:v>
                </c:pt>
                <c:pt idx="472">
                  <c:v>DRI</c:v>
                </c:pt>
                <c:pt idx="473">
                  <c:v>DRI</c:v>
                </c:pt>
                <c:pt idx="474">
                  <c:v>DRI</c:v>
                </c:pt>
                <c:pt idx="475">
                  <c:v>DRI</c:v>
                </c:pt>
                <c:pt idx="476">
                  <c:v>DUK</c:v>
                </c:pt>
                <c:pt idx="477">
                  <c:v>DUK</c:v>
                </c:pt>
                <c:pt idx="478">
                  <c:v>DUK</c:v>
                </c:pt>
                <c:pt idx="479">
                  <c:v>DUK</c:v>
                </c:pt>
                <c:pt idx="480">
                  <c:v>DVA</c:v>
                </c:pt>
                <c:pt idx="481">
                  <c:v>DVA</c:v>
                </c:pt>
                <c:pt idx="482">
                  <c:v>DVA</c:v>
                </c:pt>
                <c:pt idx="483">
                  <c:v>DVA</c:v>
                </c:pt>
                <c:pt idx="484">
                  <c:v>DVN</c:v>
                </c:pt>
                <c:pt idx="485">
                  <c:v>DVN</c:v>
                </c:pt>
                <c:pt idx="486">
                  <c:v>DVN</c:v>
                </c:pt>
                <c:pt idx="487">
                  <c:v>DVN</c:v>
                </c:pt>
                <c:pt idx="488">
                  <c:v>EA</c:v>
                </c:pt>
                <c:pt idx="489">
                  <c:v>EA</c:v>
                </c:pt>
                <c:pt idx="490">
                  <c:v>EA</c:v>
                </c:pt>
                <c:pt idx="491">
                  <c:v>EA</c:v>
                </c:pt>
                <c:pt idx="492">
                  <c:v>EBAY</c:v>
                </c:pt>
                <c:pt idx="493">
                  <c:v>EBAY</c:v>
                </c:pt>
                <c:pt idx="494">
                  <c:v>EBAY</c:v>
                </c:pt>
                <c:pt idx="495">
                  <c:v>EBAY</c:v>
                </c:pt>
                <c:pt idx="496">
                  <c:v>ECL</c:v>
                </c:pt>
                <c:pt idx="497">
                  <c:v>ECL</c:v>
                </c:pt>
                <c:pt idx="498">
                  <c:v>ECL</c:v>
                </c:pt>
                <c:pt idx="499">
                  <c:v>ECL</c:v>
                </c:pt>
                <c:pt idx="500">
                  <c:v>ED</c:v>
                </c:pt>
                <c:pt idx="501">
                  <c:v>ED</c:v>
                </c:pt>
                <c:pt idx="502">
                  <c:v>ED</c:v>
                </c:pt>
                <c:pt idx="503">
                  <c:v>ED</c:v>
                </c:pt>
                <c:pt idx="504">
                  <c:v>EFX</c:v>
                </c:pt>
                <c:pt idx="505">
                  <c:v>EFX</c:v>
                </c:pt>
                <c:pt idx="506">
                  <c:v>EFX</c:v>
                </c:pt>
                <c:pt idx="507">
                  <c:v>EFX</c:v>
                </c:pt>
                <c:pt idx="508">
                  <c:v>EIX</c:v>
                </c:pt>
                <c:pt idx="509">
                  <c:v>EIX</c:v>
                </c:pt>
                <c:pt idx="510">
                  <c:v>EIX</c:v>
                </c:pt>
                <c:pt idx="511">
                  <c:v>EIX</c:v>
                </c:pt>
                <c:pt idx="512">
                  <c:v>EL</c:v>
                </c:pt>
                <c:pt idx="513">
                  <c:v>EL</c:v>
                </c:pt>
                <c:pt idx="514">
                  <c:v>EL</c:v>
                </c:pt>
                <c:pt idx="515">
                  <c:v>EL</c:v>
                </c:pt>
                <c:pt idx="516">
                  <c:v>EMN</c:v>
                </c:pt>
                <c:pt idx="517">
                  <c:v>EMN</c:v>
                </c:pt>
                <c:pt idx="518">
                  <c:v>EMN</c:v>
                </c:pt>
                <c:pt idx="519">
                  <c:v>EMN</c:v>
                </c:pt>
                <c:pt idx="520">
                  <c:v>EMR</c:v>
                </c:pt>
                <c:pt idx="521">
                  <c:v>EMR</c:v>
                </c:pt>
                <c:pt idx="522">
                  <c:v>EMR</c:v>
                </c:pt>
                <c:pt idx="523">
                  <c:v>EMR</c:v>
                </c:pt>
                <c:pt idx="524">
                  <c:v>EOG</c:v>
                </c:pt>
                <c:pt idx="525">
                  <c:v>EOG</c:v>
                </c:pt>
                <c:pt idx="526">
                  <c:v>EOG</c:v>
                </c:pt>
                <c:pt idx="527">
                  <c:v>EOG</c:v>
                </c:pt>
                <c:pt idx="528">
                  <c:v>EQIX</c:v>
                </c:pt>
                <c:pt idx="529">
                  <c:v>EQIX</c:v>
                </c:pt>
                <c:pt idx="530">
                  <c:v>EQIX</c:v>
                </c:pt>
                <c:pt idx="531">
                  <c:v>EQIX</c:v>
                </c:pt>
                <c:pt idx="532">
                  <c:v>EQR</c:v>
                </c:pt>
                <c:pt idx="533">
                  <c:v>EQR</c:v>
                </c:pt>
                <c:pt idx="534">
                  <c:v>EQR</c:v>
                </c:pt>
                <c:pt idx="535">
                  <c:v>EQR</c:v>
                </c:pt>
                <c:pt idx="536">
                  <c:v>EQT</c:v>
                </c:pt>
                <c:pt idx="537">
                  <c:v>EQT</c:v>
                </c:pt>
                <c:pt idx="538">
                  <c:v>EQT</c:v>
                </c:pt>
                <c:pt idx="539">
                  <c:v>EQT</c:v>
                </c:pt>
                <c:pt idx="540">
                  <c:v>ES</c:v>
                </c:pt>
                <c:pt idx="541">
                  <c:v>ES</c:v>
                </c:pt>
                <c:pt idx="542">
                  <c:v>ES</c:v>
                </c:pt>
                <c:pt idx="543">
                  <c:v>ES</c:v>
                </c:pt>
                <c:pt idx="544">
                  <c:v>ESS</c:v>
                </c:pt>
                <c:pt idx="545">
                  <c:v>ESS</c:v>
                </c:pt>
                <c:pt idx="546">
                  <c:v>ESS</c:v>
                </c:pt>
                <c:pt idx="547">
                  <c:v>ESS</c:v>
                </c:pt>
                <c:pt idx="548">
                  <c:v>ETFC</c:v>
                </c:pt>
                <c:pt idx="549">
                  <c:v>ETFC</c:v>
                </c:pt>
                <c:pt idx="550">
                  <c:v>ETFC</c:v>
                </c:pt>
                <c:pt idx="551">
                  <c:v>ETFC</c:v>
                </c:pt>
                <c:pt idx="552">
                  <c:v>ETN</c:v>
                </c:pt>
                <c:pt idx="553">
                  <c:v>ETN</c:v>
                </c:pt>
                <c:pt idx="554">
                  <c:v>ETN</c:v>
                </c:pt>
                <c:pt idx="555">
                  <c:v>ETN</c:v>
                </c:pt>
                <c:pt idx="556">
                  <c:v>ETR</c:v>
                </c:pt>
                <c:pt idx="557">
                  <c:v>ETR</c:v>
                </c:pt>
                <c:pt idx="558">
                  <c:v>ETR</c:v>
                </c:pt>
                <c:pt idx="559">
                  <c:v>ETR</c:v>
                </c:pt>
                <c:pt idx="560">
                  <c:v>EW</c:v>
                </c:pt>
                <c:pt idx="561">
                  <c:v>EW</c:v>
                </c:pt>
                <c:pt idx="562">
                  <c:v>EW</c:v>
                </c:pt>
                <c:pt idx="563">
                  <c:v>EW</c:v>
                </c:pt>
                <c:pt idx="564">
                  <c:v>EXC</c:v>
                </c:pt>
                <c:pt idx="565">
                  <c:v>EXC</c:v>
                </c:pt>
                <c:pt idx="566">
                  <c:v>EXC</c:v>
                </c:pt>
                <c:pt idx="567">
                  <c:v>EXC</c:v>
                </c:pt>
                <c:pt idx="568">
                  <c:v>EXPD</c:v>
                </c:pt>
                <c:pt idx="569">
                  <c:v>EXPD</c:v>
                </c:pt>
                <c:pt idx="570">
                  <c:v>EXPD</c:v>
                </c:pt>
                <c:pt idx="571">
                  <c:v>EXPD</c:v>
                </c:pt>
                <c:pt idx="572">
                  <c:v>EXPE</c:v>
                </c:pt>
                <c:pt idx="573">
                  <c:v>EXPE</c:v>
                </c:pt>
                <c:pt idx="574">
                  <c:v>EXPE</c:v>
                </c:pt>
                <c:pt idx="575">
                  <c:v>EXPE</c:v>
                </c:pt>
                <c:pt idx="576">
                  <c:v>EXR</c:v>
                </c:pt>
                <c:pt idx="577">
                  <c:v>EXR</c:v>
                </c:pt>
                <c:pt idx="578">
                  <c:v>EXR</c:v>
                </c:pt>
                <c:pt idx="579">
                  <c:v>EXR</c:v>
                </c:pt>
                <c:pt idx="580">
                  <c:v>F</c:v>
                </c:pt>
                <c:pt idx="581">
                  <c:v>F</c:v>
                </c:pt>
                <c:pt idx="582">
                  <c:v>F</c:v>
                </c:pt>
                <c:pt idx="583">
                  <c:v>F</c:v>
                </c:pt>
                <c:pt idx="584">
                  <c:v>FAST</c:v>
                </c:pt>
                <c:pt idx="585">
                  <c:v>FAST</c:v>
                </c:pt>
                <c:pt idx="586">
                  <c:v>FAST</c:v>
                </c:pt>
                <c:pt idx="587">
                  <c:v>FAST</c:v>
                </c:pt>
                <c:pt idx="588">
                  <c:v>FB</c:v>
                </c:pt>
                <c:pt idx="589">
                  <c:v>FB</c:v>
                </c:pt>
                <c:pt idx="590">
                  <c:v>FB</c:v>
                </c:pt>
                <c:pt idx="591">
                  <c:v>FB</c:v>
                </c:pt>
                <c:pt idx="592">
                  <c:v>FBHS</c:v>
                </c:pt>
                <c:pt idx="593">
                  <c:v>FBHS</c:v>
                </c:pt>
                <c:pt idx="594">
                  <c:v>FBHS</c:v>
                </c:pt>
                <c:pt idx="595">
                  <c:v>FBHS</c:v>
                </c:pt>
                <c:pt idx="596">
                  <c:v>FCX</c:v>
                </c:pt>
                <c:pt idx="597">
                  <c:v>FCX</c:v>
                </c:pt>
                <c:pt idx="598">
                  <c:v>FCX</c:v>
                </c:pt>
                <c:pt idx="599">
                  <c:v>FCX</c:v>
                </c:pt>
                <c:pt idx="600">
                  <c:v>FDX</c:v>
                </c:pt>
                <c:pt idx="601">
                  <c:v>FDX</c:v>
                </c:pt>
                <c:pt idx="602">
                  <c:v>FDX</c:v>
                </c:pt>
                <c:pt idx="603">
                  <c:v>FDX</c:v>
                </c:pt>
                <c:pt idx="604">
                  <c:v>FE</c:v>
                </c:pt>
                <c:pt idx="605">
                  <c:v>FE</c:v>
                </c:pt>
                <c:pt idx="606">
                  <c:v>FE</c:v>
                </c:pt>
                <c:pt idx="607">
                  <c:v>FE</c:v>
                </c:pt>
                <c:pt idx="608">
                  <c:v>FFIV</c:v>
                </c:pt>
                <c:pt idx="609">
                  <c:v>FFIV</c:v>
                </c:pt>
                <c:pt idx="610">
                  <c:v>FFIV</c:v>
                </c:pt>
                <c:pt idx="611">
                  <c:v>FFIV</c:v>
                </c:pt>
                <c:pt idx="612">
                  <c:v>FIS</c:v>
                </c:pt>
                <c:pt idx="613">
                  <c:v>FIS</c:v>
                </c:pt>
                <c:pt idx="614">
                  <c:v>FIS</c:v>
                </c:pt>
                <c:pt idx="615">
                  <c:v>FIS</c:v>
                </c:pt>
                <c:pt idx="616">
                  <c:v>FISV</c:v>
                </c:pt>
                <c:pt idx="617">
                  <c:v>FISV</c:v>
                </c:pt>
                <c:pt idx="618">
                  <c:v>FISV</c:v>
                </c:pt>
                <c:pt idx="619">
                  <c:v>FISV</c:v>
                </c:pt>
                <c:pt idx="620">
                  <c:v>FL</c:v>
                </c:pt>
                <c:pt idx="621">
                  <c:v>FL</c:v>
                </c:pt>
                <c:pt idx="622">
                  <c:v>FL</c:v>
                </c:pt>
                <c:pt idx="623">
                  <c:v>FL</c:v>
                </c:pt>
                <c:pt idx="624">
                  <c:v>FLIR</c:v>
                </c:pt>
                <c:pt idx="625">
                  <c:v>FLIR</c:v>
                </c:pt>
                <c:pt idx="626">
                  <c:v>FLIR</c:v>
                </c:pt>
                <c:pt idx="627">
                  <c:v>FLIR</c:v>
                </c:pt>
                <c:pt idx="628">
                  <c:v>FLR</c:v>
                </c:pt>
                <c:pt idx="629">
                  <c:v>FLR</c:v>
                </c:pt>
                <c:pt idx="630">
                  <c:v>FLR</c:v>
                </c:pt>
                <c:pt idx="631">
                  <c:v>FLR</c:v>
                </c:pt>
                <c:pt idx="632">
                  <c:v>FLS</c:v>
                </c:pt>
                <c:pt idx="633">
                  <c:v>FLS</c:v>
                </c:pt>
                <c:pt idx="634">
                  <c:v>FLS</c:v>
                </c:pt>
                <c:pt idx="635">
                  <c:v>FLS</c:v>
                </c:pt>
                <c:pt idx="636">
                  <c:v>FMC</c:v>
                </c:pt>
                <c:pt idx="637">
                  <c:v>FMC</c:v>
                </c:pt>
                <c:pt idx="638">
                  <c:v>FMC</c:v>
                </c:pt>
                <c:pt idx="639">
                  <c:v>FMC</c:v>
                </c:pt>
                <c:pt idx="640">
                  <c:v>FRT</c:v>
                </c:pt>
                <c:pt idx="641">
                  <c:v>FRT</c:v>
                </c:pt>
                <c:pt idx="642">
                  <c:v>FRT</c:v>
                </c:pt>
                <c:pt idx="643">
                  <c:v>FRT</c:v>
                </c:pt>
                <c:pt idx="644">
                  <c:v>FSLR</c:v>
                </c:pt>
                <c:pt idx="645">
                  <c:v>FSLR</c:v>
                </c:pt>
                <c:pt idx="646">
                  <c:v>FSLR</c:v>
                </c:pt>
                <c:pt idx="647">
                  <c:v>FSLR</c:v>
                </c:pt>
                <c:pt idx="648">
                  <c:v>FTR</c:v>
                </c:pt>
                <c:pt idx="649">
                  <c:v>FTR</c:v>
                </c:pt>
                <c:pt idx="650">
                  <c:v>FTR</c:v>
                </c:pt>
                <c:pt idx="651">
                  <c:v>FTR</c:v>
                </c:pt>
                <c:pt idx="652">
                  <c:v>GD</c:v>
                </c:pt>
                <c:pt idx="653">
                  <c:v>GD</c:v>
                </c:pt>
                <c:pt idx="654">
                  <c:v>GD</c:v>
                </c:pt>
                <c:pt idx="655">
                  <c:v>GD</c:v>
                </c:pt>
                <c:pt idx="656">
                  <c:v>GGP</c:v>
                </c:pt>
                <c:pt idx="657">
                  <c:v>GGP</c:v>
                </c:pt>
                <c:pt idx="658">
                  <c:v>GGP</c:v>
                </c:pt>
                <c:pt idx="659">
                  <c:v>GGP</c:v>
                </c:pt>
                <c:pt idx="660">
                  <c:v>GILD</c:v>
                </c:pt>
                <c:pt idx="661">
                  <c:v>GILD</c:v>
                </c:pt>
                <c:pt idx="662">
                  <c:v>GILD</c:v>
                </c:pt>
                <c:pt idx="663">
                  <c:v>GILD</c:v>
                </c:pt>
                <c:pt idx="664">
                  <c:v>GIS</c:v>
                </c:pt>
                <c:pt idx="665">
                  <c:v>GIS</c:v>
                </c:pt>
                <c:pt idx="666">
                  <c:v>GIS</c:v>
                </c:pt>
                <c:pt idx="667">
                  <c:v>GIS</c:v>
                </c:pt>
                <c:pt idx="668">
                  <c:v>GLW</c:v>
                </c:pt>
                <c:pt idx="669">
                  <c:v>GLW</c:v>
                </c:pt>
                <c:pt idx="670">
                  <c:v>GLW</c:v>
                </c:pt>
                <c:pt idx="671">
                  <c:v>GLW</c:v>
                </c:pt>
                <c:pt idx="672">
                  <c:v>GM</c:v>
                </c:pt>
                <c:pt idx="673">
                  <c:v>GM</c:v>
                </c:pt>
                <c:pt idx="674">
                  <c:v>GM</c:v>
                </c:pt>
                <c:pt idx="675">
                  <c:v>GM</c:v>
                </c:pt>
                <c:pt idx="676">
                  <c:v>GPC</c:v>
                </c:pt>
                <c:pt idx="677">
                  <c:v>GPC</c:v>
                </c:pt>
                <c:pt idx="678">
                  <c:v>GPC</c:v>
                </c:pt>
                <c:pt idx="679">
                  <c:v>GPC</c:v>
                </c:pt>
                <c:pt idx="680">
                  <c:v>GPN</c:v>
                </c:pt>
                <c:pt idx="681">
                  <c:v>GPN</c:v>
                </c:pt>
                <c:pt idx="682">
                  <c:v>GPN</c:v>
                </c:pt>
                <c:pt idx="683">
                  <c:v>GPN</c:v>
                </c:pt>
                <c:pt idx="684">
                  <c:v>GPS</c:v>
                </c:pt>
                <c:pt idx="685">
                  <c:v>GPS</c:v>
                </c:pt>
                <c:pt idx="686">
                  <c:v>GPS</c:v>
                </c:pt>
                <c:pt idx="687">
                  <c:v>GPS</c:v>
                </c:pt>
                <c:pt idx="688">
                  <c:v>GRMN</c:v>
                </c:pt>
                <c:pt idx="689">
                  <c:v>GRMN</c:v>
                </c:pt>
                <c:pt idx="690">
                  <c:v>GRMN</c:v>
                </c:pt>
                <c:pt idx="691">
                  <c:v>GRMN</c:v>
                </c:pt>
                <c:pt idx="692">
                  <c:v>GT</c:v>
                </c:pt>
                <c:pt idx="693">
                  <c:v>GT</c:v>
                </c:pt>
                <c:pt idx="694">
                  <c:v>GT</c:v>
                </c:pt>
                <c:pt idx="695">
                  <c:v>GT</c:v>
                </c:pt>
                <c:pt idx="696">
                  <c:v>GWW</c:v>
                </c:pt>
                <c:pt idx="697">
                  <c:v>GWW</c:v>
                </c:pt>
                <c:pt idx="698">
                  <c:v>GWW</c:v>
                </c:pt>
                <c:pt idx="699">
                  <c:v>GWW</c:v>
                </c:pt>
                <c:pt idx="700">
                  <c:v>HAL</c:v>
                </c:pt>
                <c:pt idx="701">
                  <c:v>HAL</c:v>
                </c:pt>
                <c:pt idx="702">
                  <c:v>HAL</c:v>
                </c:pt>
                <c:pt idx="703">
                  <c:v>HAL</c:v>
                </c:pt>
                <c:pt idx="704">
                  <c:v>HAR</c:v>
                </c:pt>
                <c:pt idx="705">
                  <c:v>HAR</c:v>
                </c:pt>
                <c:pt idx="706">
                  <c:v>HAR</c:v>
                </c:pt>
                <c:pt idx="707">
                  <c:v>HAR</c:v>
                </c:pt>
                <c:pt idx="708">
                  <c:v>HAS</c:v>
                </c:pt>
                <c:pt idx="709">
                  <c:v>HAS</c:v>
                </c:pt>
                <c:pt idx="710">
                  <c:v>HAS</c:v>
                </c:pt>
                <c:pt idx="711">
                  <c:v>HAS</c:v>
                </c:pt>
                <c:pt idx="712">
                  <c:v>HBAN</c:v>
                </c:pt>
                <c:pt idx="713">
                  <c:v>HBAN</c:v>
                </c:pt>
                <c:pt idx="714">
                  <c:v>HBAN</c:v>
                </c:pt>
                <c:pt idx="715">
                  <c:v>HBAN</c:v>
                </c:pt>
                <c:pt idx="716">
                  <c:v>HBI</c:v>
                </c:pt>
                <c:pt idx="717">
                  <c:v>HBI</c:v>
                </c:pt>
                <c:pt idx="718">
                  <c:v>HBI</c:v>
                </c:pt>
                <c:pt idx="719">
                  <c:v>HBI</c:v>
                </c:pt>
                <c:pt idx="720">
                  <c:v>HCA</c:v>
                </c:pt>
                <c:pt idx="721">
                  <c:v>HCA</c:v>
                </c:pt>
                <c:pt idx="722">
                  <c:v>HCA</c:v>
                </c:pt>
                <c:pt idx="723">
                  <c:v>HCA</c:v>
                </c:pt>
                <c:pt idx="724">
                  <c:v>HCN</c:v>
                </c:pt>
                <c:pt idx="725">
                  <c:v>HCN</c:v>
                </c:pt>
                <c:pt idx="726">
                  <c:v>HCN</c:v>
                </c:pt>
                <c:pt idx="727">
                  <c:v>HCN</c:v>
                </c:pt>
                <c:pt idx="728">
                  <c:v>HCP</c:v>
                </c:pt>
                <c:pt idx="729">
                  <c:v>HCP</c:v>
                </c:pt>
                <c:pt idx="730">
                  <c:v>HCP</c:v>
                </c:pt>
                <c:pt idx="731">
                  <c:v>HCP</c:v>
                </c:pt>
                <c:pt idx="732">
                  <c:v>HD</c:v>
                </c:pt>
                <c:pt idx="733">
                  <c:v>HD</c:v>
                </c:pt>
                <c:pt idx="734">
                  <c:v>HD</c:v>
                </c:pt>
                <c:pt idx="735">
                  <c:v>HD</c:v>
                </c:pt>
                <c:pt idx="736">
                  <c:v>HES</c:v>
                </c:pt>
                <c:pt idx="737">
                  <c:v>HES</c:v>
                </c:pt>
                <c:pt idx="738">
                  <c:v>HES</c:v>
                </c:pt>
                <c:pt idx="739">
                  <c:v>HES</c:v>
                </c:pt>
                <c:pt idx="740">
                  <c:v>HIG</c:v>
                </c:pt>
                <c:pt idx="741">
                  <c:v>HIG</c:v>
                </c:pt>
                <c:pt idx="742">
                  <c:v>HIG</c:v>
                </c:pt>
                <c:pt idx="743">
                  <c:v>HIG</c:v>
                </c:pt>
                <c:pt idx="744">
                  <c:v>HOG</c:v>
                </c:pt>
                <c:pt idx="745">
                  <c:v>HOG</c:v>
                </c:pt>
                <c:pt idx="746">
                  <c:v>HOG</c:v>
                </c:pt>
                <c:pt idx="747">
                  <c:v>HOG</c:v>
                </c:pt>
                <c:pt idx="748">
                  <c:v>HOLX</c:v>
                </c:pt>
                <c:pt idx="749">
                  <c:v>HOLX</c:v>
                </c:pt>
                <c:pt idx="750">
                  <c:v>HOLX</c:v>
                </c:pt>
                <c:pt idx="751">
                  <c:v>HOLX</c:v>
                </c:pt>
                <c:pt idx="752">
                  <c:v>HON</c:v>
                </c:pt>
                <c:pt idx="753">
                  <c:v>HON</c:v>
                </c:pt>
                <c:pt idx="754">
                  <c:v>HON</c:v>
                </c:pt>
                <c:pt idx="755">
                  <c:v>HON</c:v>
                </c:pt>
                <c:pt idx="756">
                  <c:v>HP</c:v>
                </c:pt>
                <c:pt idx="757">
                  <c:v>HP</c:v>
                </c:pt>
                <c:pt idx="758">
                  <c:v>HP</c:v>
                </c:pt>
                <c:pt idx="759">
                  <c:v>HP</c:v>
                </c:pt>
                <c:pt idx="760">
                  <c:v>HPE</c:v>
                </c:pt>
                <c:pt idx="761">
                  <c:v>HPE</c:v>
                </c:pt>
                <c:pt idx="762">
                  <c:v>HPE</c:v>
                </c:pt>
                <c:pt idx="763">
                  <c:v>HPQ</c:v>
                </c:pt>
                <c:pt idx="764">
                  <c:v>HPQ</c:v>
                </c:pt>
                <c:pt idx="765">
                  <c:v>HPQ</c:v>
                </c:pt>
                <c:pt idx="766">
                  <c:v>HPQ</c:v>
                </c:pt>
                <c:pt idx="767">
                  <c:v>HRB</c:v>
                </c:pt>
                <c:pt idx="768">
                  <c:v>HRB</c:v>
                </c:pt>
                <c:pt idx="769">
                  <c:v>HRB</c:v>
                </c:pt>
                <c:pt idx="770">
                  <c:v>HRB</c:v>
                </c:pt>
                <c:pt idx="771">
                  <c:v>HRL</c:v>
                </c:pt>
                <c:pt idx="772">
                  <c:v>HRL</c:v>
                </c:pt>
                <c:pt idx="773">
                  <c:v>HRL</c:v>
                </c:pt>
                <c:pt idx="774">
                  <c:v>HRL</c:v>
                </c:pt>
                <c:pt idx="775">
                  <c:v>HRS</c:v>
                </c:pt>
                <c:pt idx="776">
                  <c:v>HRS</c:v>
                </c:pt>
                <c:pt idx="777">
                  <c:v>HRS</c:v>
                </c:pt>
                <c:pt idx="778">
                  <c:v>HRS</c:v>
                </c:pt>
                <c:pt idx="779">
                  <c:v>HSIC</c:v>
                </c:pt>
                <c:pt idx="780">
                  <c:v>HSIC</c:v>
                </c:pt>
                <c:pt idx="781">
                  <c:v>HSIC</c:v>
                </c:pt>
                <c:pt idx="782">
                  <c:v>HSIC</c:v>
                </c:pt>
                <c:pt idx="783">
                  <c:v>HST</c:v>
                </c:pt>
                <c:pt idx="784">
                  <c:v>HST</c:v>
                </c:pt>
                <c:pt idx="785">
                  <c:v>HST</c:v>
                </c:pt>
                <c:pt idx="786">
                  <c:v>HST</c:v>
                </c:pt>
                <c:pt idx="787">
                  <c:v>HSY</c:v>
                </c:pt>
                <c:pt idx="788">
                  <c:v>HSY</c:v>
                </c:pt>
                <c:pt idx="789">
                  <c:v>HSY</c:v>
                </c:pt>
                <c:pt idx="790">
                  <c:v>HSY</c:v>
                </c:pt>
                <c:pt idx="791">
                  <c:v>HUM</c:v>
                </c:pt>
                <c:pt idx="792">
                  <c:v>HUM</c:v>
                </c:pt>
                <c:pt idx="793">
                  <c:v>HUM</c:v>
                </c:pt>
                <c:pt idx="794">
                  <c:v>HUM</c:v>
                </c:pt>
                <c:pt idx="795">
                  <c:v>IBM</c:v>
                </c:pt>
                <c:pt idx="796">
                  <c:v>IBM</c:v>
                </c:pt>
                <c:pt idx="797">
                  <c:v>IBM</c:v>
                </c:pt>
                <c:pt idx="798">
                  <c:v>IBM</c:v>
                </c:pt>
                <c:pt idx="799">
                  <c:v>IDXX</c:v>
                </c:pt>
                <c:pt idx="800">
                  <c:v>IDXX</c:v>
                </c:pt>
                <c:pt idx="801">
                  <c:v>IDXX</c:v>
                </c:pt>
                <c:pt idx="802">
                  <c:v>IDXX</c:v>
                </c:pt>
                <c:pt idx="803">
                  <c:v>IFF</c:v>
                </c:pt>
                <c:pt idx="804">
                  <c:v>IFF</c:v>
                </c:pt>
                <c:pt idx="805">
                  <c:v>IFF</c:v>
                </c:pt>
                <c:pt idx="806">
                  <c:v>IFF</c:v>
                </c:pt>
                <c:pt idx="807">
                  <c:v>ILMN</c:v>
                </c:pt>
                <c:pt idx="808">
                  <c:v>ILMN</c:v>
                </c:pt>
                <c:pt idx="809">
                  <c:v>ILMN</c:v>
                </c:pt>
                <c:pt idx="810">
                  <c:v>ILMN</c:v>
                </c:pt>
                <c:pt idx="811">
                  <c:v>INTC</c:v>
                </c:pt>
                <c:pt idx="812">
                  <c:v>INTC</c:v>
                </c:pt>
                <c:pt idx="813">
                  <c:v>INTC</c:v>
                </c:pt>
                <c:pt idx="814">
                  <c:v>INTC</c:v>
                </c:pt>
                <c:pt idx="815">
                  <c:v>INTU</c:v>
                </c:pt>
                <c:pt idx="816">
                  <c:v>INTU</c:v>
                </c:pt>
                <c:pt idx="817">
                  <c:v>INTU</c:v>
                </c:pt>
                <c:pt idx="818">
                  <c:v>INTU</c:v>
                </c:pt>
                <c:pt idx="819">
                  <c:v>IP</c:v>
                </c:pt>
                <c:pt idx="820">
                  <c:v>IP</c:v>
                </c:pt>
                <c:pt idx="821">
                  <c:v>IP</c:v>
                </c:pt>
                <c:pt idx="822">
                  <c:v>IP</c:v>
                </c:pt>
                <c:pt idx="823">
                  <c:v>IPG</c:v>
                </c:pt>
                <c:pt idx="824">
                  <c:v>IPG</c:v>
                </c:pt>
                <c:pt idx="825">
                  <c:v>IPG</c:v>
                </c:pt>
                <c:pt idx="826">
                  <c:v>IPG</c:v>
                </c:pt>
                <c:pt idx="827">
                  <c:v>IRM</c:v>
                </c:pt>
                <c:pt idx="828">
                  <c:v>IRM</c:v>
                </c:pt>
                <c:pt idx="829">
                  <c:v>IRM</c:v>
                </c:pt>
                <c:pt idx="830">
                  <c:v>IRM</c:v>
                </c:pt>
                <c:pt idx="831">
                  <c:v>ISRG</c:v>
                </c:pt>
                <c:pt idx="832">
                  <c:v>ISRG</c:v>
                </c:pt>
                <c:pt idx="833">
                  <c:v>ISRG</c:v>
                </c:pt>
                <c:pt idx="834">
                  <c:v>ISRG</c:v>
                </c:pt>
                <c:pt idx="835">
                  <c:v>ITW</c:v>
                </c:pt>
                <c:pt idx="836">
                  <c:v>ITW</c:v>
                </c:pt>
                <c:pt idx="837">
                  <c:v>ITW</c:v>
                </c:pt>
                <c:pt idx="838">
                  <c:v>ITW</c:v>
                </c:pt>
                <c:pt idx="839">
                  <c:v>IVZ</c:v>
                </c:pt>
                <c:pt idx="840">
                  <c:v>IVZ</c:v>
                </c:pt>
                <c:pt idx="841">
                  <c:v>IVZ</c:v>
                </c:pt>
                <c:pt idx="842">
                  <c:v>IVZ</c:v>
                </c:pt>
                <c:pt idx="843">
                  <c:v>JBHT</c:v>
                </c:pt>
                <c:pt idx="844">
                  <c:v>JBHT</c:v>
                </c:pt>
                <c:pt idx="845">
                  <c:v>JBHT</c:v>
                </c:pt>
                <c:pt idx="846">
                  <c:v>JBHT</c:v>
                </c:pt>
                <c:pt idx="847">
                  <c:v>JEC</c:v>
                </c:pt>
                <c:pt idx="848">
                  <c:v>JEC</c:v>
                </c:pt>
                <c:pt idx="849">
                  <c:v>JEC</c:v>
                </c:pt>
                <c:pt idx="850">
                  <c:v>JEC</c:v>
                </c:pt>
                <c:pt idx="851">
                  <c:v>JNPR</c:v>
                </c:pt>
                <c:pt idx="852">
                  <c:v>JNPR</c:v>
                </c:pt>
                <c:pt idx="853">
                  <c:v>JNPR</c:v>
                </c:pt>
                <c:pt idx="854">
                  <c:v>JNPR</c:v>
                </c:pt>
                <c:pt idx="855">
                  <c:v>JPM</c:v>
                </c:pt>
                <c:pt idx="856">
                  <c:v>JPM</c:v>
                </c:pt>
                <c:pt idx="857">
                  <c:v>JPM</c:v>
                </c:pt>
                <c:pt idx="858">
                  <c:v>JPM</c:v>
                </c:pt>
                <c:pt idx="859">
                  <c:v>JWN</c:v>
                </c:pt>
                <c:pt idx="860">
                  <c:v>JWN</c:v>
                </c:pt>
                <c:pt idx="861">
                  <c:v>JWN</c:v>
                </c:pt>
                <c:pt idx="862">
                  <c:v>JWN</c:v>
                </c:pt>
                <c:pt idx="863">
                  <c:v>K</c:v>
                </c:pt>
                <c:pt idx="864">
                  <c:v>K</c:v>
                </c:pt>
                <c:pt idx="865">
                  <c:v>K</c:v>
                </c:pt>
                <c:pt idx="866">
                  <c:v>K</c:v>
                </c:pt>
                <c:pt idx="867">
                  <c:v>KEY</c:v>
                </c:pt>
                <c:pt idx="868">
                  <c:v>KEY</c:v>
                </c:pt>
                <c:pt idx="869">
                  <c:v>KEY</c:v>
                </c:pt>
                <c:pt idx="870">
                  <c:v>KEY</c:v>
                </c:pt>
                <c:pt idx="871">
                  <c:v>KIM</c:v>
                </c:pt>
                <c:pt idx="872">
                  <c:v>KIM</c:v>
                </c:pt>
                <c:pt idx="873">
                  <c:v>KIM</c:v>
                </c:pt>
                <c:pt idx="874">
                  <c:v>KIM</c:v>
                </c:pt>
                <c:pt idx="875">
                  <c:v>KLAC</c:v>
                </c:pt>
                <c:pt idx="876">
                  <c:v>KLAC</c:v>
                </c:pt>
                <c:pt idx="877">
                  <c:v>KLAC</c:v>
                </c:pt>
                <c:pt idx="878">
                  <c:v>KLAC</c:v>
                </c:pt>
                <c:pt idx="879">
                  <c:v>KMB</c:v>
                </c:pt>
                <c:pt idx="880">
                  <c:v>KMB</c:v>
                </c:pt>
                <c:pt idx="881">
                  <c:v>KMB</c:v>
                </c:pt>
                <c:pt idx="882">
                  <c:v>KMB</c:v>
                </c:pt>
                <c:pt idx="883">
                  <c:v>KMI</c:v>
                </c:pt>
                <c:pt idx="884">
                  <c:v>KMI</c:v>
                </c:pt>
                <c:pt idx="885">
                  <c:v>KMI</c:v>
                </c:pt>
                <c:pt idx="886">
                  <c:v>KMI</c:v>
                </c:pt>
                <c:pt idx="887">
                  <c:v>KMX</c:v>
                </c:pt>
                <c:pt idx="888">
                  <c:v>KMX</c:v>
                </c:pt>
                <c:pt idx="889">
                  <c:v>KMX</c:v>
                </c:pt>
                <c:pt idx="890">
                  <c:v>KMX</c:v>
                </c:pt>
                <c:pt idx="891">
                  <c:v>KO</c:v>
                </c:pt>
                <c:pt idx="892">
                  <c:v>KO</c:v>
                </c:pt>
                <c:pt idx="893">
                  <c:v>KO</c:v>
                </c:pt>
                <c:pt idx="894">
                  <c:v>KO</c:v>
                </c:pt>
                <c:pt idx="895">
                  <c:v>KORS</c:v>
                </c:pt>
                <c:pt idx="896">
                  <c:v>KORS</c:v>
                </c:pt>
                <c:pt idx="897">
                  <c:v>KORS</c:v>
                </c:pt>
                <c:pt idx="898">
                  <c:v>KORS</c:v>
                </c:pt>
                <c:pt idx="899">
                  <c:v>KR</c:v>
                </c:pt>
                <c:pt idx="900">
                  <c:v>KR</c:v>
                </c:pt>
                <c:pt idx="901">
                  <c:v>KR</c:v>
                </c:pt>
                <c:pt idx="902">
                  <c:v>KR</c:v>
                </c:pt>
                <c:pt idx="903">
                  <c:v>KSS</c:v>
                </c:pt>
                <c:pt idx="904">
                  <c:v>KSS</c:v>
                </c:pt>
                <c:pt idx="905">
                  <c:v>KSS</c:v>
                </c:pt>
                <c:pt idx="906">
                  <c:v>KSS</c:v>
                </c:pt>
                <c:pt idx="907">
                  <c:v>KSU</c:v>
                </c:pt>
                <c:pt idx="908">
                  <c:v>KSU</c:v>
                </c:pt>
                <c:pt idx="909">
                  <c:v>KSU</c:v>
                </c:pt>
                <c:pt idx="910">
                  <c:v>KSU</c:v>
                </c:pt>
                <c:pt idx="911">
                  <c:v>LB</c:v>
                </c:pt>
                <c:pt idx="912">
                  <c:v>LB</c:v>
                </c:pt>
                <c:pt idx="913">
                  <c:v>LB</c:v>
                </c:pt>
                <c:pt idx="914">
                  <c:v>LB</c:v>
                </c:pt>
                <c:pt idx="915">
                  <c:v>LEG</c:v>
                </c:pt>
                <c:pt idx="916">
                  <c:v>LEG</c:v>
                </c:pt>
                <c:pt idx="917">
                  <c:v>LEG</c:v>
                </c:pt>
                <c:pt idx="918">
                  <c:v>LEG</c:v>
                </c:pt>
                <c:pt idx="919">
                  <c:v>LEN</c:v>
                </c:pt>
                <c:pt idx="920">
                  <c:v>LEN</c:v>
                </c:pt>
                <c:pt idx="921">
                  <c:v>LEN</c:v>
                </c:pt>
                <c:pt idx="922">
                  <c:v>LEN</c:v>
                </c:pt>
                <c:pt idx="923">
                  <c:v>LH</c:v>
                </c:pt>
                <c:pt idx="924">
                  <c:v>LH</c:v>
                </c:pt>
                <c:pt idx="925">
                  <c:v>LH</c:v>
                </c:pt>
                <c:pt idx="926">
                  <c:v>LH</c:v>
                </c:pt>
                <c:pt idx="927">
                  <c:v>LKQ</c:v>
                </c:pt>
                <c:pt idx="928">
                  <c:v>LKQ</c:v>
                </c:pt>
                <c:pt idx="929">
                  <c:v>LKQ</c:v>
                </c:pt>
                <c:pt idx="930">
                  <c:v>LKQ</c:v>
                </c:pt>
                <c:pt idx="931">
                  <c:v>LLL</c:v>
                </c:pt>
                <c:pt idx="932">
                  <c:v>LLL</c:v>
                </c:pt>
                <c:pt idx="933">
                  <c:v>LLL</c:v>
                </c:pt>
                <c:pt idx="934">
                  <c:v>LLL</c:v>
                </c:pt>
                <c:pt idx="935">
                  <c:v>LLTC</c:v>
                </c:pt>
                <c:pt idx="936">
                  <c:v>LLTC</c:v>
                </c:pt>
                <c:pt idx="937">
                  <c:v>LLTC</c:v>
                </c:pt>
                <c:pt idx="938">
                  <c:v>LLTC</c:v>
                </c:pt>
                <c:pt idx="939">
                  <c:v>LLY</c:v>
                </c:pt>
                <c:pt idx="940">
                  <c:v>LLY</c:v>
                </c:pt>
                <c:pt idx="941">
                  <c:v>LLY</c:v>
                </c:pt>
                <c:pt idx="942">
                  <c:v>LLY</c:v>
                </c:pt>
                <c:pt idx="943">
                  <c:v>LMT</c:v>
                </c:pt>
                <c:pt idx="944">
                  <c:v>LMT</c:v>
                </c:pt>
                <c:pt idx="945">
                  <c:v>LMT</c:v>
                </c:pt>
                <c:pt idx="946">
                  <c:v>LMT</c:v>
                </c:pt>
                <c:pt idx="947">
                  <c:v>LNT</c:v>
                </c:pt>
                <c:pt idx="948">
                  <c:v>LNT</c:v>
                </c:pt>
                <c:pt idx="949">
                  <c:v>LNT</c:v>
                </c:pt>
                <c:pt idx="950">
                  <c:v>LNT</c:v>
                </c:pt>
                <c:pt idx="951">
                  <c:v>LOW</c:v>
                </c:pt>
                <c:pt idx="952">
                  <c:v>LOW</c:v>
                </c:pt>
                <c:pt idx="953">
                  <c:v>LOW</c:v>
                </c:pt>
                <c:pt idx="954">
                  <c:v>LOW</c:v>
                </c:pt>
                <c:pt idx="955">
                  <c:v>LRCX</c:v>
                </c:pt>
                <c:pt idx="956">
                  <c:v>LRCX</c:v>
                </c:pt>
                <c:pt idx="957">
                  <c:v>LRCX</c:v>
                </c:pt>
                <c:pt idx="958">
                  <c:v>LRCX</c:v>
                </c:pt>
                <c:pt idx="959">
                  <c:v>LUK</c:v>
                </c:pt>
                <c:pt idx="960">
                  <c:v>LUK</c:v>
                </c:pt>
                <c:pt idx="961">
                  <c:v>LUK</c:v>
                </c:pt>
                <c:pt idx="962">
                  <c:v>LUK</c:v>
                </c:pt>
                <c:pt idx="963">
                  <c:v>LUV</c:v>
                </c:pt>
                <c:pt idx="964">
                  <c:v>LUV</c:v>
                </c:pt>
                <c:pt idx="965">
                  <c:v>LUV</c:v>
                </c:pt>
                <c:pt idx="966">
                  <c:v>LUV</c:v>
                </c:pt>
                <c:pt idx="967">
                  <c:v>LVLT</c:v>
                </c:pt>
                <c:pt idx="968">
                  <c:v>LVLT</c:v>
                </c:pt>
                <c:pt idx="969">
                  <c:v>LVLT</c:v>
                </c:pt>
                <c:pt idx="970">
                  <c:v>LVLT</c:v>
                </c:pt>
                <c:pt idx="971">
                  <c:v>LYB</c:v>
                </c:pt>
                <c:pt idx="972">
                  <c:v>LYB</c:v>
                </c:pt>
                <c:pt idx="973">
                  <c:v>LYB</c:v>
                </c:pt>
                <c:pt idx="974">
                  <c:v>LYB</c:v>
                </c:pt>
                <c:pt idx="975">
                  <c:v>M</c:v>
                </c:pt>
                <c:pt idx="976">
                  <c:v>M</c:v>
                </c:pt>
                <c:pt idx="977">
                  <c:v>M</c:v>
                </c:pt>
                <c:pt idx="978">
                  <c:v>M</c:v>
                </c:pt>
                <c:pt idx="979">
                  <c:v>MA</c:v>
                </c:pt>
                <c:pt idx="980">
                  <c:v>MA</c:v>
                </c:pt>
                <c:pt idx="981">
                  <c:v>MA</c:v>
                </c:pt>
                <c:pt idx="982">
                  <c:v>MA</c:v>
                </c:pt>
                <c:pt idx="983">
                  <c:v>MAA</c:v>
                </c:pt>
                <c:pt idx="984">
                  <c:v>MAA</c:v>
                </c:pt>
                <c:pt idx="985">
                  <c:v>MAA</c:v>
                </c:pt>
                <c:pt idx="986">
                  <c:v>MAA</c:v>
                </c:pt>
                <c:pt idx="987">
                  <c:v>MAC</c:v>
                </c:pt>
                <c:pt idx="988">
                  <c:v>MAC</c:v>
                </c:pt>
                <c:pt idx="989">
                  <c:v>MAC</c:v>
                </c:pt>
                <c:pt idx="990">
                  <c:v>MAC</c:v>
                </c:pt>
                <c:pt idx="991">
                  <c:v>MAR</c:v>
                </c:pt>
                <c:pt idx="992">
                  <c:v>MAR</c:v>
                </c:pt>
                <c:pt idx="993">
                  <c:v>MAR</c:v>
                </c:pt>
                <c:pt idx="994">
                  <c:v>MAR</c:v>
                </c:pt>
                <c:pt idx="995">
                  <c:v>MAS</c:v>
                </c:pt>
                <c:pt idx="996">
                  <c:v>MAS</c:v>
                </c:pt>
                <c:pt idx="997">
                  <c:v>MAS</c:v>
                </c:pt>
                <c:pt idx="998">
                  <c:v>MAS</c:v>
                </c:pt>
                <c:pt idx="999">
                  <c:v>MAT</c:v>
                </c:pt>
                <c:pt idx="1000">
                  <c:v>MAT</c:v>
                </c:pt>
                <c:pt idx="1001">
                  <c:v>MAT</c:v>
                </c:pt>
                <c:pt idx="1002">
                  <c:v>MAT</c:v>
                </c:pt>
                <c:pt idx="1003">
                  <c:v>MCD</c:v>
                </c:pt>
                <c:pt idx="1004">
                  <c:v>MCD</c:v>
                </c:pt>
                <c:pt idx="1005">
                  <c:v>MCD</c:v>
                </c:pt>
                <c:pt idx="1006">
                  <c:v>MCD</c:v>
                </c:pt>
                <c:pt idx="1007">
                  <c:v>MCHP</c:v>
                </c:pt>
                <c:pt idx="1008">
                  <c:v>MCHP</c:v>
                </c:pt>
                <c:pt idx="1009">
                  <c:v>MCHP</c:v>
                </c:pt>
                <c:pt idx="1010">
                  <c:v>MCHP</c:v>
                </c:pt>
                <c:pt idx="1011">
                  <c:v>MCK</c:v>
                </c:pt>
                <c:pt idx="1012">
                  <c:v>MCK</c:v>
                </c:pt>
                <c:pt idx="1013">
                  <c:v>MCK</c:v>
                </c:pt>
                <c:pt idx="1014">
                  <c:v>MCK</c:v>
                </c:pt>
                <c:pt idx="1015">
                  <c:v>MCO</c:v>
                </c:pt>
                <c:pt idx="1016">
                  <c:v>MCO</c:v>
                </c:pt>
                <c:pt idx="1017">
                  <c:v>MCO</c:v>
                </c:pt>
                <c:pt idx="1018">
                  <c:v>MCO</c:v>
                </c:pt>
                <c:pt idx="1019">
                  <c:v>MDLZ</c:v>
                </c:pt>
                <c:pt idx="1020">
                  <c:v>MDLZ</c:v>
                </c:pt>
                <c:pt idx="1021">
                  <c:v>MDLZ</c:v>
                </c:pt>
                <c:pt idx="1022">
                  <c:v>MDLZ</c:v>
                </c:pt>
                <c:pt idx="1023">
                  <c:v>MET</c:v>
                </c:pt>
                <c:pt idx="1024">
                  <c:v>MET</c:v>
                </c:pt>
                <c:pt idx="1025">
                  <c:v>MET</c:v>
                </c:pt>
                <c:pt idx="1026">
                  <c:v>MET</c:v>
                </c:pt>
                <c:pt idx="1027">
                  <c:v>MHK</c:v>
                </c:pt>
                <c:pt idx="1028">
                  <c:v>MHK</c:v>
                </c:pt>
                <c:pt idx="1029">
                  <c:v>MHK</c:v>
                </c:pt>
                <c:pt idx="1030">
                  <c:v>MHK</c:v>
                </c:pt>
                <c:pt idx="1031">
                  <c:v>MJN</c:v>
                </c:pt>
                <c:pt idx="1032">
                  <c:v>MJN</c:v>
                </c:pt>
                <c:pt idx="1033">
                  <c:v>MJN</c:v>
                </c:pt>
                <c:pt idx="1034">
                  <c:v>MJN</c:v>
                </c:pt>
                <c:pt idx="1035">
                  <c:v>MKC</c:v>
                </c:pt>
                <c:pt idx="1036">
                  <c:v>MKC</c:v>
                </c:pt>
                <c:pt idx="1037">
                  <c:v>MKC</c:v>
                </c:pt>
                <c:pt idx="1038">
                  <c:v>MKC</c:v>
                </c:pt>
                <c:pt idx="1039">
                  <c:v>MLM</c:v>
                </c:pt>
                <c:pt idx="1040">
                  <c:v>MLM</c:v>
                </c:pt>
                <c:pt idx="1041">
                  <c:v>MLM</c:v>
                </c:pt>
                <c:pt idx="1042">
                  <c:v>MLM</c:v>
                </c:pt>
                <c:pt idx="1043">
                  <c:v>MMC</c:v>
                </c:pt>
                <c:pt idx="1044">
                  <c:v>MMC</c:v>
                </c:pt>
                <c:pt idx="1045">
                  <c:v>MMC</c:v>
                </c:pt>
                <c:pt idx="1046">
                  <c:v>MMC</c:v>
                </c:pt>
                <c:pt idx="1047">
                  <c:v>MMM</c:v>
                </c:pt>
                <c:pt idx="1048">
                  <c:v>MMM</c:v>
                </c:pt>
                <c:pt idx="1049">
                  <c:v>MMM</c:v>
                </c:pt>
                <c:pt idx="1050">
                  <c:v>MMM</c:v>
                </c:pt>
                <c:pt idx="1051">
                  <c:v>MNST</c:v>
                </c:pt>
                <c:pt idx="1052">
                  <c:v>MNST</c:v>
                </c:pt>
                <c:pt idx="1053">
                  <c:v>MNST</c:v>
                </c:pt>
                <c:pt idx="1054">
                  <c:v>MNST</c:v>
                </c:pt>
                <c:pt idx="1055">
                  <c:v>MO</c:v>
                </c:pt>
                <c:pt idx="1056">
                  <c:v>MO</c:v>
                </c:pt>
                <c:pt idx="1057">
                  <c:v>MO</c:v>
                </c:pt>
                <c:pt idx="1058">
                  <c:v>MO</c:v>
                </c:pt>
                <c:pt idx="1059">
                  <c:v>MON</c:v>
                </c:pt>
                <c:pt idx="1060">
                  <c:v>MON</c:v>
                </c:pt>
                <c:pt idx="1061">
                  <c:v>MON</c:v>
                </c:pt>
                <c:pt idx="1062">
                  <c:v>MON</c:v>
                </c:pt>
                <c:pt idx="1063">
                  <c:v>MOS</c:v>
                </c:pt>
                <c:pt idx="1064">
                  <c:v>MOS</c:v>
                </c:pt>
                <c:pt idx="1065">
                  <c:v>MOS</c:v>
                </c:pt>
                <c:pt idx="1066">
                  <c:v>MOS</c:v>
                </c:pt>
                <c:pt idx="1067">
                  <c:v>MPC</c:v>
                </c:pt>
                <c:pt idx="1068">
                  <c:v>MPC</c:v>
                </c:pt>
                <c:pt idx="1069">
                  <c:v>MPC</c:v>
                </c:pt>
                <c:pt idx="1070">
                  <c:v>MPC</c:v>
                </c:pt>
                <c:pt idx="1071">
                  <c:v>MRK</c:v>
                </c:pt>
                <c:pt idx="1072">
                  <c:v>MRK</c:v>
                </c:pt>
                <c:pt idx="1073">
                  <c:v>MRK</c:v>
                </c:pt>
                <c:pt idx="1074">
                  <c:v>MRK</c:v>
                </c:pt>
                <c:pt idx="1075">
                  <c:v>MRO</c:v>
                </c:pt>
                <c:pt idx="1076">
                  <c:v>MRO</c:v>
                </c:pt>
                <c:pt idx="1077">
                  <c:v>MRO</c:v>
                </c:pt>
                <c:pt idx="1078">
                  <c:v>MRO</c:v>
                </c:pt>
                <c:pt idx="1079">
                  <c:v>MSFT</c:v>
                </c:pt>
                <c:pt idx="1080">
                  <c:v>MSFT</c:v>
                </c:pt>
                <c:pt idx="1081">
                  <c:v>MSFT</c:v>
                </c:pt>
                <c:pt idx="1082">
                  <c:v>MSFT</c:v>
                </c:pt>
                <c:pt idx="1083">
                  <c:v>MTB</c:v>
                </c:pt>
                <c:pt idx="1084">
                  <c:v>MTB</c:v>
                </c:pt>
                <c:pt idx="1085">
                  <c:v>MTB</c:v>
                </c:pt>
                <c:pt idx="1086">
                  <c:v>MTB</c:v>
                </c:pt>
                <c:pt idx="1087">
                  <c:v>MTD</c:v>
                </c:pt>
                <c:pt idx="1088">
                  <c:v>MTD</c:v>
                </c:pt>
                <c:pt idx="1089">
                  <c:v>MTD</c:v>
                </c:pt>
                <c:pt idx="1090">
                  <c:v>MTD</c:v>
                </c:pt>
                <c:pt idx="1091">
                  <c:v>MU</c:v>
                </c:pt>
                <c:pt idx="1092">
                  <c:v>MU</c:v>
                </c:pt>
                <c:pt idx="1093">
                  <c:v>MU</c:v>
                </c:pt>
                <c:pt idx="1094">
                  <c:v>MU</c:v>
                </c:pt>
                <c:pt idx="1095">
                  <c:v>MUR</c:v>
                </c:pt>
                <c:pt idx="1096">
                  <c:v>MUR</c:v>
                </c:pt>
                <c:pt idx="1097">
                  <c:v>MUR</c:v>
                </c:pt>
                <c:pt idx="1098">
                  <c:v>MUR</c:v>
                </c:pt>
                <c:pt idx="1099">
                  <c:v>MYL</c:v>
                </c:pt>
                <c:pt idx="1100">
                  <c:v>MYL</c:v>
                </c:pt>
                <c:pt idx="1101">
                  <c:v>NBL</c:v>
                </c:pt>
                <c:pt idx="1102">
                  <c:v>NBL</c:v>
                </c:pt>
                <c:pt idx="1103">
                  <c:v>NBL</c:v>
                </c:pt>
                <c:pt idx="1104">
                  <c:v>NBL</c:v>
                </c:pt>
                <c:pt idx="1105">
                  <c:v>NDAQ</c:v>
                </c:pt>
                <c:pt idx="1106">
                  <c:v>NDAQ</c:v>
                </c:pt>
                <c:pt idx="1107">
                  <c:v>NDAQ</c:v>
                </c:pt>
                <c:pt idx="1108">
                  <c:v>NDAQ</c:v>
                </c:pt>
                <c:pt idx="1109">
                  <c:v>NEE</c:v>
                </c:pt>
                <c:pt idx="1110">
                  <c:v>NEE</c:v>
                </c:pt>
                <c:pt idx="1111">
                  <c:v>NEE</c:v>
                </c:pt>
                <c:pt idx="1112">
                  <c:v>NEE</c:v>
                </c:pt>
                <c:pt idx="1113">
                  <c:v>NEM</c:v>
                </c:pt>
                <c:pt idx="1114">
                  <c:v>NEM</c:v>
                </c:pt>
                <c:pt idx="1115">
                  <c:v>NEM</c:v>
                </c:pt>
                <c:pt idx="1116">
                  <c:v>NEM</c:v>
                </c:pt>
                <c:pt idx="1117">
                  <c:v>NFLX</c:v>
                </c:pt>
                <c:pt idx="1118">
                  <c:v>NFLX</c:v>
                </c:pt>
                <c:pt idx="1119">
                  <c:v>NFLX</c:v>
                </c:pt>
                <c:pt idx="1120">
                  <c:v>NFLX</c:v>
                </c:pt>
                <c:pt idx="1121">
                  <c:v>NFX</c:v>
                </c:pt>
                <c:pt idx="1122">
                  <c:v>NFX</c:v>
                </c:pt>
                <c:pt idx="1123">
                  <c:v>NFX</c:v>
                </c:pt>
                <c:pt idx="1124">
                  <c:v>NFX</c:v>
                </c:pt>
                <c:pt idx="1125">
                  <c:v>NKE</c:v>
                </c:pt>
                <c:pt idx="1126">
                  <c:v>NKE</c:v>
                </c:pt>
                <c:pt idx="1127">
                  <c:v>NKE</c:v>
                </c:pt>
                <c:pt idx="1128">
                  <c:v>NKE</c:v>
                </c:pt>
                <c:pt idx="1129">
                  <c:v>NLSN</c:v>
                </c:pt>
                <c:pt idx="1130">
                  <c:v>NLSN</c:v>
                </c:pt>
                <c:pt idx="1131">
                  <c:v>NLSN</c:v>
                </c:pt>
                <c:pt idx="1132">
                  <c:v>NLSN</c:v>
                </c:pt>
                <c:pt idx="1133">
                  <c:v>NOV</c:v>
                </c:pt>
                <c:pt idx="1134">
                  <c:v>NOV</c:v>
                </c:pt>
                <c:pt idx="1135">
                  <c:v>NOV</c:v>
                </c:pt>
                <c:pt idx="1136">
                  <c:v>NOV</c:v>
                </c:pt>
                <c:pt idx="1137">
                  <c:v>NSC</c:v>
                </c:pt>
                <c:pt idx="1138">
                  <c:v>NSC</c:v>
                </c:pt>
                <c:pt idx="1139">
                  <c:v>NSC</c:v>
                </c:pt>
                <c:pt idx="1140">
                  <c:v>NSC</c:v>
                </c:pt>
                <c:pt idx="1141">
                  <c:v>NTAP</c:v>
                </c:pt>
                <c:pt idx="1142">
                  <c:v>NTAP</c:v>
                </c:pt>
                <c:pt idx="1143">
                  <c:v>NTAP</c:v>
                </c:pt>
                <c:pt idx="1144">
                  <c:v>NTAP</c:v>
                </c:pt>
                <c:pt idx="1145">
                  <c:v>NUE</c:v>
                </c:pt>
                <c:pt idx="1146">
                  <c:v>NUE</c:v>
                </c:pt>
                <c:pt idx="1147">
                  <c:v>NUE</c:v>
                </c:pt>
                <c:pt idx="1148">
                  <c:v>NUE</c:v>
                </c:pt>
                <c:pt idx="1149">
                  <c:v>NVDA</c:v>
                </c:pt>
                <c:pt idx="1150">
                  <c:v>NVDA</c:v>
                </c:pt>
                <c:pt idx="1151">
                  <c:v>NVDA</c:v>
                </c:pt>
                <c:pt idx="1152">
                  <c:v>NVDA</c:v>
                </c:pt>
                <c:pt idx="1153">
                  <c:v>NWL</c:v>
                </c:pt>
                <c:pt idx="1154">
                  <c:v>NWL</c:v>
                </c:pt>
                <c:pt idx="1155">
                  <c:v>NWL</c:v>
                </c:pt>
                <c:pt idx="1156">
                  <c:v>NWL</c:v>
                </c:pt>
                <c:pt idx="1157">
                  <c:v>O</c:v>
                </c:pt>
                <c:pt idx="1158">
                  <c:v>O</c:v>
                </c:pt>
                <c:pt idx="1159">
                  <c:v>O</c:v>
                </c:pt>
                <c:pt idx="1160">
                  <c:v>O</c:v>
                </c:pt>
                <c:pt idx="1161">
                  <c:v>OKE</c:v>
                </c:pt>
                <c:pt idx="1162">
                  <c:v>OKE</c:v>
                </c:pt>
                <c:pt idx="1163">
                  <c:v>OKE</c:v>
                </c:pt>
                <c:pt idx="1164">
                  <c:v>OKE</c:v>
                </c:pt>
                <c:pt idx="1165">
                  <c:v>OMC</c:v>
                </c:pt>
                <c:pt idx="1166">
                  <c:v>OMC</c:v>
                </c:pt>
                <c:pt idx="1167">
                  <c:v>OMC</c:v>
                </c:pt>
                <c:pt idx="1168">
                  <c:v>ORLY</c:v>
                </c:pt>
                <c:pt idx="1169">
                  <c:v>ORLY</c:v>
                </c:pt>
                <c:pt idx="1170">
                  <c:v>ORLY</c:v>
                </c:pt>
                <c:pt idx="1171">
                  <c:v>ORLY</c:v>
                </c:pt>
                <c:pt idx="1172">
                  <c:v>OXY</c:v>
                </c:pt>
                <c:pt idx="1173">
                  <c:v>OXY</c:v>
                </c:pt>
                <c:pt idx="1174">
                  <c:v>OXY</c:v>
                </c:pt>
                <c:pt idx="1175">
                  <c:v>OXY</c:v>
                </c:pt>
                <c:pt idx="1176">
                  <c:v>PBCT</c:v>
                </c:pt>
                <c:pt idx="1177">
                  <c:v>PBCT</c:v>
                </c:pt>
                <c:pt idx="1178">
                  <c:v>PBCT</c:v>
                </c:pt>
                <c:pt idx="1179">
                  <c:v>PBCT</c:v>
                </c:pt>
                <c:pt idx="1180">
                  <c:v>PBI</c:v>
                </c:pt>
                <c:pt idx="1181">
                  <c:v>PBI</c:v>
                </c:pt>
                <c:pt idx="1182">
                  <c:v>PBI</c:v>
                </c:pt>
                <c:pt idx="1183">
                  <c:v>PBI</c:v>
                </c:pt>
                <c:pt idx="1184">
                  <c:v>PCAR</c:v>
                </c:pt>
                <c:pt idx="1185">
                  <c:v>PCAR</c:v>
                </c:pt>
                <c:pt idx="1186">
                  <c:v>PCAR</c:v>
                </c:pt>
                <c:pt idx="1187">
                  <c:v>PCAR</c:v>
                </c:pt>
                <c:pt idx="1188">
                  <c:v>PCG</c:v>
                </c:pt>
                <c:pt idx="1189">
                  <c:v>PCG</c:v>
                </c:pt>
                <c:pt idx="1190">
                  <c:v>PCG</c:v>
                </c:pt>
                <c:pt idx="1191">
                  <c:v>PCG</c:v>
                </c:pt>
                <c:pt idx="1192">
                  <c:v>PCLN</c:v>
                </c:pt>
                <c:pt idx="1193">
                  <c:v>PCLN</c:v>
                </c:pt>
                <c:pt idx="1194">
                  <c:v>PCLN</c:v>
                </c:pt>
                <c:pt idx="1195">
                  <c:v>PCLN</c:v>
                </c:pt>
                <c:pt idx="1196">
                  <c:v>PDCO</c:v>
                </c:pt>
                <c:pt idx="1197">
                  <c:v>PDCO</c:v>
                </c:pt>
                <c:pt idx="1198">
                  <c:v>PDCO</c:v>
                </c:pt>
                <c:pt idx="1199">
                  <c:v>PDCO</c:v>
                </c:pt>
                <c:pt idx="1200">
                  <c:v>PEG</c:v>
                </c:pt>
                <c:pt idx="1201">
                  <c:v>PEG</c:v>
                </c:pt>
                <c:pt idx="1202">
                  <c:v>PEG</c:v>
                </c:pt>
                <c:pt idx="1203">
                  <c:v>PEG</c:v>
                </c:pt>
                <c:pt idx="1204">
                  <c:v>PEP</c:v>
                </c:pt>
                <c:pt idx="1205">
                  <c:v>PEP</c:v>
                </c:pt>
                <c:pt idx="1206">
                  <c:v>PEP</c:v>
                </c:pt>
                <c:pt idx="1207">
                  <c:v>PEP</c:v>
                </c:pt>
                <c:pt idx="1208">
                  <c:v>PFE</c:v>
                </c:pt>
                <c:pt idx="1209">
                  <c:v>PFE</c:v>
                </c:pt>
                <c:pt idx="1210">
                  <c:v>PFE</c:v>
                </c:pt>
                <c:pt idx="1211">
                  <c:v>PFE</c:v>
                </c:pt>
                <c:pt idx="1212">
                  <c:v>PFG</c:v>
                </c:pt>
                <c:pt idx="1213">
                  <c:v>PFG</c:v>
                </c:pt>
                <c:pt idx="1214">
                  <c:v>PFG</c:v>
                </c:pt>
                <c:pt idx="1215">
                  <c:v>PFG</c:v>
                </c:pt>
                <c:pt idx="1216">
                  <c:v>PG</c:v>
                </c:pt>
                <c:pt idx="1217">
                  <c:v>PG</c:v>
                </c:pt>
                <c:pt idx="1218">
                  <c:v>PG</c:v>
                </c:pt>
                <c:pt idx="1219">
                  <c:v>PG</c:v>
                </c:pt>
                <c:pt idx="1220">
                  <c:v>PGR</c:v>
                </c:pt>
                <c:pt idx="1221">
                  <c:v>PGR</c:v>
                </c:pt>
                <c:pt idx="1222">
                  <c:v>PGR</c:v>
                </c:pt>
                <c:pt idx="1223">
                  <c:v>PGR</c:v>
                </c:pt>
                <c:pt idx="1224">
                  <c:v>PH</c:v>
                </c:pt>
                <c:pt idx="1225">
                  <c:v>PH</c:v>
                </c:pt>
                <c:pt idx="1226">
                  <c:v>PH</c:v>
                </c:pt>
                <c:pt idx="1227">
                  <c:v>PH</c:v>
                </c:pt>
                <c:pt idx="1228">
                  <c:v>PHM</c:v>
                </c:pt>
                <c:pt idx="1229">
                  <c:v>PHM</c:v>
                </c:pt>
                <c:pt idx="1230">
                  <c:v>PHM</c:v>
                </c:pt>
                <c:pt idx="1231">
                  <c:v>PHM</c:v>
                </c:pt>
                <c:pt idx="1232">
                  <c:v>PKI</c:v>
                </c:pt>
                <c:pt idx="1233">
                  <c:v>PKI</c:v>
                </c:pt>
                <c:pt idx="1234">
                  <c:v>PKI</c:v>
                </c:pt>
                <c:pt idx="1235">
                  <c:v>PKI</c:v>
                </c:pt>
                <c:pt idx="1236">
                  <c:v>PM</c:v>
                </c:pt>
                <c:pt idx="1237">
                  <c:v>PM</c:v>
                </c:pt>
                <c:pt idx="1238">
                  <c:v>PM</c:v>
                </c:pt>
                <c:pt idx="1239">
                  <c:v>PM</c:v>
                </c:pt>
                <c:pt idx="1240">
                  <c:v>PNC</c:v>
                </c:pt>
                <c:pt idx="1241">
                  <c:v>PNC</c:v>
                </c:pt>
                <c:pt idx="1242">
                  <c:v>PNC</c:v>
                </c:pt>
                <c:pt idx="1243">
                  <c:v>PNC</c:v>
                </c:pt>
                <c:pt idx="1244">
                  <c:v>PNR</c:v>
                </c:pt>
                <c:pt idx="1245">
                  <c:v>PNR</c:v>
                </c:pt>
                <c:pt idx="1246">
                  <c:v>PNR</c:v>
                </c:pt>
                <c:pt idx="1247">
                  <c:v>PNR</c:v>
                </c:pt>
                <c:pt idx="1248">
                  <c:v>PNW</c:v>
                </c:pt>
                <c:pt idx="1249">
                  <c:v>PNW</c:v>
                </c:pt>
                <c:pt idx="1250">
                  <c:v>PNW</c:v>
                </c:pt>
                <c:pt idx="1251">
                  <c:v>PNW</c:v>
                </c:pt>
                <c:pt idx="1252">
                  <c:v>PPG</c:v>
                </c:pt>
                <c:pt idx="1253">
                  <c:v>PPG</c:v>
                </c:pt>
                <c:pt idx="1254">
                  <c:v>PPG</c:v>
                </c:pt>
                <c:pt idx="1255">
                  <c:v>PPG</c:v>
                </c:pt>
                <c:pt idx="1256">
                  <c:v>PPL</c:v>
                </c:pt>
                <c:pt idx="1257">
                  <c:v>PPL</c:v>
                </c:pt>
                <c:pt idx="1258">
                  <c:v>PPL</c:v>
                </c:pt>
                <c:pt idx="1259">
                  <c:v>PPL</c:v>
                </c:pt>
                <c:pt idx="1260">
                  <c:v>PRU</c:v>
                </c:pt>
                <c:pt idx="1261">
                  <c:v>PRU</c:v>
                </c:pt>
                <c:pt idx="1262">
                  <c:v>PRU</c:v>
                </c:pt>
                <c:pt idx="1263">
                  <c:v>PRU</c:v>
                </c:pt>
                <c:pt idx="1264">
                  <c:v>PSX</c:v>
                </c:pt>
                <c:pt idx="1265">
                  <c:v>PSX</c:v>
                </c:pt>
                <c:pt idx="1266">
                  <c:v>PSX</c:v>
                </c:pt>
                <c:pt idx="1267">
                  <c:v>PSX</c:v>
                </c:pt>
                <c:pt idx="1268">
                  <c:v>PVH</c:v>
                </c:pt>
                <c:pt idx="1269">
                  <c:v>PVH</c:v>
                </c:pt>
                <c:pt idx="1270">
                  <c:v>PVH</c:v>
                </c:pt>
                <c:pt idx="1271">
                  <c:v>PVH</c:v>
                </c:pt>
                <c:pt idx="1272">
                  <c:v>PWR</c:v>
                </c:pt>
                <c:pt idx="1273">
                  <c:v>PWR</c:v>
                </c:pt>
                <c:pt idx="1274">
                  <c:v>PWR</c:v>
                </c:pt>
                <c:pt idx="1275">
                  <c:v>PWR</c:v>
                </c:pt>
                <c:pt idx="1276">
                  <c:v>PX</c:v>
                </c:pt>
                <c:pt idx="1277">
                  <c:v>PX</c:v>
                </c:pt>
                <c:pt idx="1278">
                  <c:v>PX</c:v>
                </c:pt>
                <c:pt idx="1279">
                  <c:v>PX</c:v>
                </c:pt>
                <c:pt idx="1280">
                  <c:v>QCOM</c:v>
                </c:pt>
                <c:pt idx="1281">
                  <c:v>QCOM</c:v>
                </c:pt>
                <c:pt idx="1282">
                  <c:v>QCOM</c:v>
                </c:pt>
                <c:pt idx="1283">
                  <c:v>QCOM</c:v>
                </c:pt>
                <c:pt idx="1284">
                  <c:v>QRVO</c:v>
                </c:pt>
                <c:pt idx="1285">
                  <c:v>QRVO</c:v>
                </c:pt>
                <c:pt idx="1286">
                  <c:v>QRVO</c:v>
                </c:pt>
                <c:pt idx="1287">
                  <c:v>R</c:v>
                </c:pt>
                <c:pt idx="1288">
                  <c:v>R</c:v>
                </c:pt>
                <c:pt idx="1289">
                  <c:v>R</c:v>
                </c:pt>
                <c:pt idx="1290">
                  <c:v>R</c:v>
                </c:pt>
                <c:pt idx="1291">
                  <c:v>RCL</c:v>
                </c:pt>
                <c:pt idx="1292">
                  <c:v>RCL</c:v>
                </c:pt>
                <c:pt idx="1293">
                  <c:v>RCL</c:v>
                </c:pt>
                <c:pt idx="1294">
                  <c:v>RCL</c:v>
                </c:pt>
                <c:pt idx="1295">
                  <c:v>REGN</c:v>
                </c:pt>
                <c:pt idx="1296">
                  <c:v>REGN</c:v>
                </c:pt>
                <c:pt idx="1297">
                  <c:v>REGN</c:v>
                </c:pt>
                <c:pt idx="1298">
                  <c:v>REGN</c:v>
                </c:pt>
                <c:pt idx="1299">
                  <c:v>RHI</c:v>
                </c:pt>
                <c:pt idx="1300">
                  <c:v>RHI</c:v>
                </c:pt>
                <c:pt idx="1301">
                  <c:v>RHI</c:v>
                </c:pt>
                <c:pt idx="1302">
                  <c:v>RHI</c:v>
                </c:pt>
                <c:pt idx="1303">
                  <c:v>RHT</c:v>
                </c:pt>
                <c:pt idx="1304">
                  <c:v>RHT</c:v>
                </c:pt>
                <c:pt idx="1305">
                  <c:v>RHT</c:v>
                </c:pt>
                <c:pt idx="1306">
                  <c:v>RHT</c:v>
                </c:pt>
                <c:pt idx="1307">
                  <c:v>RL</c:v>
                </c:pt>
                <c:pt idx="1308">
                  <c:v>RL</c:v>
                </c:pt>
                <c:pt idx="1309">
                  <c:v>RL</c:v>
                </c:pt>
                <c:pt idx="1310">
                  <c:v>RL</c:v>
                </c:pt>
                <c:pt idx="1311">
                  <c:v>ROK</c:v>
                </c:pt>
                <c:pt idx="1312">
                  <c:v>ROK</c:v>
                </c:pt>
                <c:pt idx="1313">
                  <c:v>ROK</c:v>
                </c:pt>
                <c:pt idx="1314">
                  <c:v>ROK</c:v>
                </c:pt>
                <c:pt idx="1315">
                  <c:v>ROP</c:v>
                </c:pt>
                <c:pt idx="1316">
                  <c:v>ROP</c:v>
                </c:pt>
                <c:pt idx="1317">
                  <c:v>ROP</c:v>
                </c:pt>
                <c:pt idx="1318">
                  <c:v>ROP</c:v>
                </c:pt>
                <c:pt idx="1319">
                  <c:v>ROST</c:v>
                </c:pt>
                <c:pt idx="1320">
                  <c:v>ROST</c:v>
                </c:pt>
                <c:pt idx="1321">
                  <c:v>ROST</c:v>
                </c:pt>
                <c:pt idx="1322">
                  <c:v>ROST</c:v>
                </c:pt>
                <c:pt idx="1323">
                  <c:v>RRC</c:v>
                </c:pt>
                <c:pt idx="1324">
                  <c:v>RRC</c:v>
                </c:pt>
                <c:pt idx="1325">
                  <c:v>RRC</c:v>
                </c:pt>
                <c:pt idx="1326">
                  <c:v>RRC</c:v>
                </c:pt>
                <c:pt idx="1327">
                  <c:v>RSG</c:v>
                </c:pt>
                <c:pt idx="1328">
                  <c:v>RSG</c:v>
                </c:pt>
                <c:pt idx="1329">
                  <c:v>RSG</c:v>
                </c:pt>
                <c:pt idx="1330">
                  <c:v>RSG</c:v>
                </c:pt>
                <c:pt idx="1331">
                  <c:v>SBUX</c:v>
                </c:pt>
                <c:pt idx="1332">
                  <c:v>SBUX</c:v>
                </c:pt>
                <c:pt idx="1333">
                  <c:v>SBUX</c:v>
                </c:pt>
                <c:pt idx="1334">
                  <c:v>SBUX</c:v>
                </c:pt>
                <c:pt idx="1335">
                  <c:v>SCG</c:v>
                </c:pt>
                <c:pt idx="1336">
                  <c:v>SCG</c:v>
                </c:pt>
                <c:pt idx="1337">
                  <c:v>SCG</c:v>
                </c:pt>
                <c:pt idx="1338">
                  <c:v>SCG</c:v>
                </c:pt>
                <c:pt idx="1339">
                  <c:v>SE</c:v>
                </c:pt>
                <c:pt idx="1340">
                  <c:v>SE</c:v>
                </c:pt>
                <c:pt idx="1341">
                  <c:v>SE</c:v>
                </c:pt>
                <c:pt idx="1342">
                  <c:v>SE</c:v>
                </c:pt>
                <c:pt idx="1343">
                  <c:v>SEE</c:v>
                </c:pt>
                <c:pt idx="1344">
                  <c:v>SEE</c:v>
                </c:pt>
                <c:pt idx="1345">
                  <c:v>SEE</c:v>
                </c:pt>
                <c:pt idx="1346">
                  <c:v>SEE</c:v>
                </c:pt>
                <c:pt idx="1347">
                  <c:v>SHW</c:v>
                </c:pt>
                <c:pt idx="1348">
                  <c:v>SHW</c:v>
                </c:pt>
                <c:pt idx="1349">
                  <c:v>SHW</c:v>
                </c:pt>
                <c:pt idx="1350">
                  <c:v>SHW</c:v>
                </c:pt>
                <c:pt idx="1351">
                  <c:v>SIG</c:v>
                </c:pt>
                <c:pt idx="1352">
                  <c:v>SIG</c:v>
                </c:pt>
                <c:pt idx="1353">
                  <c:v>SIG</c:v>
                </c:pt>
                <c:pt idx="1354">
                  <c:v>SIG</c:v>
                </c:pt>
                <c:pt idx="1355">
                  <c:v>SJM</c:v>
                </c:pt>
                <c:pt idx="1356">
                  <c:v>SJM</c:v>
                </c:pt>
                <c:pt idx="1357">
                  <c:v>SJM</c:v>
                </c:pt>
                <c:pt idx="1358">
                  <c:v>SJM</c:v>
                </c:pt>
                <c:pt idx="1359">
                  <c:v>SLG</c:v>
                </c:pt>
                <c:pt idx="1360">
                  <c:v>SLG</c:v>
                </c:pt>
                <c:pt idx="1361">
                  <c:v>SLG</c:v>
                </c:pt>
                <c:pt idx="1362">
                  <c:v>SLG</c:v>
                </c:pt>
                <c:pt idx="1363">
                  <c:v>SNA</c:v>
                </c:pt>
                <c:pt idx="1364">
                  <c:v>SNA</c:v>
                </c:pt>
                <c:pt idx="1365">
                  <c:v>SNA</c:v>
                </c:pt>
                <c:pt idx="1366">
                  <c:v>SNA</c:v>
                </c:pt>
                <c:pt idx="1367">
                  <c:v>SNI</c:v>
                </c:pt>
                <c:pt idx="1368">
                  <c:v>SNI</c:v>
                </c:pt>
                <c:pt idx="1369">
                  <c:v>SNI</c:v>
                </c:pt>
                <c:pt idx="1370">
                  <c:v>SNI</c:v>
                </c:pt>
                <c:pt idx="1371">
                  <c:v>SO</c:v>
                </c:pt>
                <c:pt idx="1372">
                  <c:v>SO</c:v>
                </c:pt>
                <c:pt idx="1373">
                  <c:v>SO</c:v>
                </c:pt>
                <c:pt idx="1374">
                  <c:v>SO</c:v>
                </c:pt>
                <c:pt idx="1375">
                  <c:v>SPG</c:v>
                </c:pt>
                <c:pt idx="1376">
                  <c:v>SPG</c:v>
                </c:pt>
                <c:pt idx="1377">
                  <c:v>SPG</c:v>
                </c:pt>
                <c:pt idx="1378">
                  <c:v>SPG</c:v>
                </c:pt>
                <c:pt idx="1379">
                  <c:v>SPLS</c:v>
                </c:pt>
                <c:pt idx="1380">
                  <c:v>SPLS</c:v>
                </c:pt>
                <c:pt idx="1381">
                  <c:v>SPLS</c:v>
                </c:pt>
                <c:pt idx="1382">
                  <c:v>SPLS</c:v>
                </c:pt>
                <c:pt idx="1383">
                  <c:v>SRCL</c:v>
                </c:pt>
                <c:pt idx="1384">
                  <c:v>SRCL</c:v>
                </c:pt>
                <c:pt idx="1385">
                  <c:v>SRCL</c:v>
                </c:pt>
                <c:pt idx="1386">
                  <c:v>SRCL</c:v>
                </c:pt>
                <c:pt idx="1387">
                  <c:v>SRE</c:v>
                </c:pt>
                <c:pt idx="1388">
                  <c:v>SRE</c:v>
                </c:pt>
                <c:pt idx="1389">
                  <c:v>SRE</c:v>
                </c:pt>
                <c:pt idx="1390">
                  <c:v>SRE</c:v>
                </c:pt>
                <c:pt idx="1391">
                  <c:v>STI</c:v>
                </c:pt>
                <c:pt idx="1392">
                  <c:v>STI</c:v>
                </c:pt>
                <c:pt idx="1393">
                  <c:v>STI</c:v>
                </c:pt>
                <c:pt idx="1394">
                  <c:v>STI</c:v>
                </c:pt>
                <c:pt idx="1395">
                  <c:v>STX</c:v>
                </c:pt>
                <c:pt idx="1396">
                  <c:v>STX</c:v>
                </c:pt>
                <c:pt idx="1397">
                  <c:v>STX</c:v>
                </c:pt>
                <c:pt idx="1398">
                  <c:v>STX</c:v>
                </c:pt>
                <c:pt idx="1399">
                  <c:v>STZ</c:v>
                </c:pt>
                <c:pt idx="1400">
                  <c:v>STZ</c:v>
                </c:pt>
                <c:pt idx="1401">
                  <c:v>STZ</c:v>
                </c:pt>
                <c:pt idx="1402">
                  <c:v>STZ</c:v>
                </c:pt>
                <c:pt idx="1403">
                  <c:v>SWK</c:v>
                </c:pt>
                <c:pt idx="1404">
                  <c:v>SWK</c:v>
                </c:pt>
                <c:pt idx="1405">
                  <c:v>SWK</c:v>
                </c:pt>
                <c:pt idx="1406">
                  <c:v>SWK</c:v>
                </c:pt>
                <c:pt idx="1407">
                  <c:v>SWKS</c:v>
                </c:pt>
                <c:pt idx="1408">
                  <c:v>SWKS</c:v>
                </c:pt>
                <c:pt idx="1409">
                  <c:v>SWKS</c:v>
                </c:pt>
                <c:pt idx="1410">
                  <c:v>SWKS</c:v>
                </c:pt>
                <c:pt idx="1411">
                  <c:v>SWN</c:v>
                </c:pt>
                <c:pt idx="1412">
                  <c:v>SWN</c:v>
                </c:pt>
                <c:pt idx="1413">
                  <c:v>SWN</c:v>
                </c:pt>
                <c:pt idx="1414">
                  <c:v>SWN</c:v>
                </c:pt>
                <c:pt idx="1415">
                  <c:v>SYF</c:v>
                </c:pt>
                <c:pt idx="1416">
                  <c:v>SYF</c:v>
                </c:pt>
                <c:pt idx="1417">
                  <c:v>SYF</c:v>
                </c:pt>
                <c:pt idx="1418">
                  <c:v>SYF</c:v>
                </c:pt>
                <c:pt idx="1419">
                  <c:v>SYK</c:v>
                </c:pt>
                <c:pt idx="1420">
                  <c:v>SYK</c:v>
                </c:pt>
                <c:pt idx="1421">
                  <c:v>SYK</c:v>
                </c:pt>
                <c:pt idx="1422">
                  <c:v>SYK</c:v>
                </c:pt>
                <c:pt idx="1423">
                  <c:v>SYMC</c:v>
                </c:pt>
                <c:pt idx="1424">
                  <c:v>SYMC</c:v>
                </c:pt>
                <c:pt idx="1425">
                  <c:v>SYMC</c:v>
                </c:pt>
                <c:pt idx="1426">
                  <c:v>SYMC</c:v>
                </c:pt>
                <c:pt idx="1427">
                  <c:v>SYY</c:v>
                </c:pt>
                <c:pt idx="1428">
                  <c:v>SYY</c:v>
                </c:pt>
                <c:pt idx="1429">
                  <c:v>SYY</c:v>
                </c:pt>
                <c:pt idx="1430">
                  <c:v>SYY</c:v>
                </c:pt>
                <c:pt idx="1431">
                  <c:v>T</c:v>
                </c:pt>
                <c:pt idx="1432">
                  <c:v>T</c:v>
                </c:pt>
                <c:pt idx="1433">
                  <c:v>T</c:v>
                </c:pt>
                <c:pt idx="1434">
                  <c:v>T</c:v>
                </c:pt>
                <c:pt idx="1435">
                  <c:v>TAP</c:v>
                </c:pt>
                <c:pt idx="1436">
                  <c:v>TAP</c:v>
                </c:pt>
                <c:pt idx="1437">
                  <c:v>TAP</c:v>
                </c:pt>
                <c:pt idx="1438">
                  <c:v>TAP</c:v>
                </c:pt>
                <c:pt idx="1439">
                  <c:v>TDC</c:v>
                </c:pt>
                <c:pt idx="1440">
                  <c:v>TDC</c:v>
                </c:pt>
                <c:pt idx="1441">
                  <c:v>TDC</c:v>
                </c:pt>
                <c:pt idx="1442">
                  <c:v>TDC</c:v>
                </c:pt>
                <c:pt idx="1443">
                  <c:v>TDG</c:v>
                </c:pt>
                <c:pt idx="1444">
                  <c:v>TDG</c:v>
                </c:pt>
                <c:pt idx="1445">
                  <c:v>TDG</c:v>
                </c:pt>
                <c:pt idx="1446">
                  <c:v>TDG</c:v>
                </c:pt>
                <c:pt idx="1447">
                  <c:v>TEL</c:v>
                </c:pt>
                <c:pt idx="1448">
                  <c:v>TEL</c:v>
                </c:pt>
                <c:pt idx="1449">
                  <c:v>TEL</c:v>
                </c:pt>
                <c:pt idx="1450">
                  <c:v>TEL</c:v>
                </c:pt>
                <c:pt idx="1451">
                  <c:v>TGNA</c:v>
                </c:pt>
                <c:pt idx="1452">
                  <c:v>TGNA</c:v>
                </c:pt>
                <c:pt idx="1453">
                  <c:v>TGNA</c:v>
                </c:pt>
                <c:pt idx="1454">
                  <c:v>TGNA</c:v>
                </c:pt>
                <c:pt idx="1455">
                  <c:v>TGT</c:v>
                </c:pt>
                <c:pt idx="1456">
                  <c:v>TGT</c:v>
                </c:pt>
                <c:pt idx="1457">
                  <c:v>TGT</c:v>
                </c:pt>
                <c:pt idx="1458">
                  <c:v>TGT</c:v>
                </c:pt>
                <c:pt idx="1459">
                  <c:v>TIF</c:v>
                </c:pt>
                <c:pt idx="1460">
                  <c:v>TIF</c:v>
                </c:pt>
                <c:pt idx="1461">
                  <c:v>TIF</c:v>
                </c:pt>
                <c:pt idx="1462">
                  <c:v>TIF</c:v>
                </c:pt>
                <c:pt idx="1463">
                  <c:v>TJX</c:v>
                </c:pt>
                <c:pt idx="1464">
                  <c:v>TJX</c:v>
                </c:pt>
                <c:pt idx="1465">
                  <c:v>TJX</c:v>
                </c:pt>
                <c:pt idx="1466">
                  <c:v>TJX</c:v>
                </c:pt>
                <c:pt idx="1467">
                  <c:v>TMK</c:v>
                </c:pt>
                <c:pt idx="1468">
                  <c:v>TMK</c:v>
                </c:pt>
                <c:pt idx="1469">
                  <c:v>TMK</c:v>
                </c:pt>
                <c:pt idx="1470">
                  <c:v>TMK</c:v>
                </c:pt>
                <c:pt idx="1471">
                  <c:v>TMO</c:v>
                </c:pt>
                <c:pt idx="1472">
                  <c:v>TMO</c:v>
                </c:pt>
                <c:pt idx="1473">
                  <c:v>TMO</c:v>
                </c:pt>
                <c:pt idx="1474">
                  <c:v>TMO</c:v>
                </c:pt>
                <c:pt idx="1475">
                  <c:v>TRIP</c:v>
                </c:pt>
                <c:pt idx="1476">
                  <c:v>TRIP</c:v>
                </c:pt>
                <c:pt idx="1477">
                  <c:v>TRIP</c:v>
                </c:pt>
                <c:pt idx="1478">
                  <c:v>TRIP</c:v>
                </c:pt>
                <c:pt idx="1479">
                  <c:v>TRV</c:v>
                </c:pt>
                <c:pt idx="1480">
                  <c:v>TRV</c:v>
                </c:pt>
                <c:pt idx="1481">
                  <c:v>TRV</c:v>
                </c:pt>
                <c:pt idx="1482">
                  <c:v>TRV</c:v>
                </c:pt>
                <c:pt idx="1483">
                  <c:v>TSCO</c:v>
                </c:pt>
                <c:pt idx="1484">
                  <c:v>TSCO</c:v>
                </c:pt>
                <c:pt idx="1485">
                  <c:v>TSCO</c:v>
                </c:pt>
                <c:pt idx="1486">
                  <c:v>TSCO</c:v>
                </c:pt>
                <c:pt idx="1487">
                  <c:v>TSN</c:v>
                </c:pt>
                <c:pt idx="1488">
                  <c:v>TSN</c:v>
                </c:pt>
                <c:pt idx="1489">
                  <c:v>TSN</c:v>
                </c:pt>
                <c:pt idx="1490">
                  <c:v>TSN</c:v>
                </c:pt>
                <c:pt idx="1491">
                  <c:v>TSO</c:v>
                </c:pt>
                <c:pt idx="1492">
                  <c:v>TSO</c:v>
                </c:pt>
                <c:pt idx="1493">
                  <c:v>TSO</c:v>
                </c:pt>
                <c:pt idx="1494">
                  <c:v>TSO</c:v>
                </c:pt>
                <c:pt idx="1495">
                  <c:v>TSS</c:v>
                </c:pt>
                <c:pt idx="1496">
                  <c:v>TSS</c:v>
                </c:pt>
                <c:pt idx="1497">
                  <c:v>TSS</c:v>
                </c:pt>
                <c:pt idx="1498">
                  <c:v>TSS</c:v>
                </c:pt>
                <c:pt idx="1499">
                  <c:v>TXN</c:v>
                </c:pt>
                <c:pt idx="1500">
                  <c:v>TXN</c:v>
                </c:pt>
                <c:pt idx="1501">
                  <c:v>TXN</c:v>
                </c:pt>
                <c:pt idx="1502">
                  <c:v>TXN</c:v>
                </c:pt>
                <c:pt idx="1503">
                  <c:v>TXT</c:v>
                </c:pt>
                <c:pt idx="1504">
                  <c:v>TXT</c:v>
                </c:pt>
                <c:pt idx="1505">
                  <c:v>TXT</c:v>
                </c:pt>
                <c:pt idx="1506">
                  <c:v>TXT</c:v>
                </c:pt>
                <c:pt idx="1507">
                  <c:v>UA</c:v>
                </c:pt>
                <c:pt idx="1508">
                  <c:v>UA</c:v>
                </c:pt>
                <c:pt idx="1509">
                  <c:v>UA</c:v>
                </c:pt>
                <c:pt idx="1510">
                  <c:v>UA</c:v>
                </c:pt>
                <c:pt idx="1511">
                  <c:v>UAA</c:v>
                </c:pt>
                <c:pt idx="1512">
                  <c:v>UAA</c:v>
                </c:pt>
                <c:pt idx="1513">
                  <c:v>UAA</c:v>
                </c:pt>
                <c:pt idx="1514">
                  <c:v>UAA</c:v>
                </c:pt>
                <c:pt idx="1515">
                  <c:v>UAL</c:v>
                </c:pt>
                <c:pt idx="1516">
                  <c:v>UAL</c:v>
                </c:pt>
                <c:pt idx="1517">
                  <c:v>UAL</c:v>
                </c:pt>
                <c:pt idx="1518">
                  <c:v>UAL</c:v>
                </c:pt>
                <c:pt idx="1519">
                  <c:v>UDR</c:v>
                </c:pt>
                <c:pt idx="1520">
                  <c:v>UDR</c:v>
                </c:pt>
                <c:pt idx="1521">
                  <c:v>UDR</c:v>
                </c:pt>
                <c:pt idx="1522">
                  <c:v>UDR</c:v>
                </c:pt>
                <c:pt idx="1523">
                  <c:v>ULTA</c:v>
                </c:pt>
                <c:pt idx="1524">
                  <c:v>ULTA</c:v>
                </c:pt>
                <c:pt idx="1525">
                  <c:v>ULTA</c:v>
                </c:pt>
                <c:pt idx="1526">
                  <c:v>ULTA</c:v>
                </c:pt>
                <c:pt idx="1527">
                  <c:v>UNH</c:v>
                </c:pt>
                <c:pt idx="1528">
                  <c:v>UNH</c:v>
                </c:pt>
                <c:pt idx="1529">
                  <c:v>UNH</c:v>
                </c:pt>
                <c:pt idx="1530">
                  <c:v>UNH</c:v>
                </c:pt>
                <c:pt idx="1531">
                  <c:v>UNM</c:v>
                </c:pt>
                <c:pt idx="1532">
                  <c:v>UNM</c:v>
                </c:pt>
                <c:pt idx="1533">
                  <c:v>UNM</c:v>
                </c:pt>
                <c:pt idx="1534">
                  <c:v>UNM</c:v>
                </c:pt>
                <c:pt idx="1535">
                  <c:v>UNP</c:v>
                </c:pt>
                <c:pt idx="1536">
                  <c:v>UNP</c:v>
                </c:pt>
                <c:pt idx="1537">
                  <c:v>UNP</c:v>
                </c:pt>
                <c:pt idx="1538">
                  <c:v>UNP</c:v>
                </c:pt>
                <c:pt idx="1539">
                  <c:v>UPS</c:v>
                </c:pt>
                <c:pt idx="1540">
                  <c:v>UPS</c:v>
                </c:pt>
                <c:pt idx="1541">
                  <c:v>UPS</c:v>
                </c:pt>
                <c:pt idx="1542">
                  <c:v>UPS</c:v>
                </c:pt>
                <c:pt idx="1543">
                  <c:v>URBN</c:v>
                </c:pt>
                <c:pt idx="1544">
                  <c:v>URBN</c:v>
                </c:pt>
                <c:pt idx="1545">
                  <c:v>URBN</c:v>
                </c:pt>
                <c:pt idx="1546">
                  <c:v>URBN</c:v>
                </c:pt>
                <c:pt idx="1547">
                  <c:v>USB</c:v>
                </c:pt>
                <c:pt idx="1548">
                  <c:v>USB</c:v>
                </c:pt>
                <c:pt idx="1549">
                  <c:v>USB</c:v>
                </c:pt>
                <c:pt idx="1550">
                  <c:v>USB</c:v>
                </c:pt>
                <c:pt idx="1551">
                  <c:v>UTX</c:v>
                </c:pt>
                <c:pt idx="1552">
                  <c:v>UTX</c:v>
                </c:pt>
                <c:pt idx="1553">
                  <c:v>UTX</c:v>
                </c:pt>
                <c:pt idx="1554">
                  <c:v>UTX</c:v>
                </c:pt>
                <c:pt idx="1555">
                  <c:v>V</c:v>
                </c:pt>
                <c:pt idx="1556">
                  <c:v>V</c:v>
                </c:pt>
                <c:pt idx="1557">
                  <c:v>V</c:v>
                </c:pt>
                <c:pt idx="1558">
                  <c:v>V</c:v>
                </c:pt>
                <c:pt idx="1559">
                  <c:v>VAR</c:v>
                </c:pt>
                <c:pt idx="1560">
                  <c:v>VAR</c:v>
                </c:pt>
                <c:pt idx="1561">
                  <c:v>VAR</c:v>
                </c:pt>
                <c:pt idx="1562">
                  <c:v>VAR</c:v>
                </c:pt>
                <c:pt idx="1563">
                  <c:v>VFC</c:v>
                </c:pt>
                <c:pt idx="1564">
                  <c:v>VFC</c:v>
                </c:pt>
                <c:pt idx="1565">
                  <c:v>VFC</c:v>
                </c:pt>
                <c:pt idx="1566">
                  <c:v>VFC</c:v>
                </c:pt>
                <c:pt idx="1567">
                  <c:v>VIAB</c:v>
                </c:pt>
                <c:pt idx="1568">
                  <c:v>VIAB</c:v>
                </c:pt>
                <c:pt idx="1569">
                  <c:v>VIAB</c:v>
                </c:pt>
                <c:pt idx="1570">
                  <c:v>VIAB</c:v>
                </c:pt>
                <c:pt idx="1571">
                  <c:v>VLO</c:v>
                </c:pt>
                <c:pt idx="1572">
                  <c:v>VLO</c:v>
                </c:pt>
                <c:pt idx="1573">
                  <c:v>VLO</c:v>
                </c:pt>
                <c:pt idx="1574">
                  <c:v>VLO</c:v>
                </c:pt>
                <c:pt idx="1575">
                  <c:v>VMC</c:v>
                </c:pt>
                <c:pt idx="1576">
                  <c:v>VMC</c:v>
                </c:pt>
                <c:pt idx="1577">
                  <c:v>VMC</c:v>
                </c:pt>
                <c:pt idx="1578">
                  <c:v>VMC</c:v>
                </c:pt>
                <c:pt idx="1579">
                  <c:v>VNO</c:v>
                </c:pt>
                <c:pt idx="1580">
                  <c:v>VNO</c:v>
                </c:pt>
                <c:pt idx="1581">
                  <c:v>VNO</c:v>
                </c:pt>
                <c:pt idx="1582">
                  <c:v>VNO</c:v>
                </c:pt>
                <c:pt idx="1583">
                  <c:v>VRSK</c:v>
                </c:pt>
                <c:pt idx="1584">
                  <c:v>VRSK</c:v>
                </c:pt>
                <c:pt idx="1585">
                  <c:v>VRSK</c:v>
                </c:pt>
                <c:pt idx="1586">
                  <c:v>VRSK</c:v>
                </c:pt>
                <c:pt idx="1587">
                  <c:v>VRSN</c:v>
                </c:pt>
                <c:pt idx="1588">
                  <c:v>VRSN</c:v>
                </c:pt>
                <c:pt idx="1589">
                  <c:v>VRSN</c:v>
                </c:pt>
                <c:pt idx="1590">
                  <c:v>VRSN</c:v>
                </c:pt>
                <c:pt idx="1591">
                  <c:v>VRTX</c:v>
                </c:pt>
                <c:pt idx="1592">
                  <c:v>VRTX</c:v>
                </c:pt>
                <c:pt idx="1593">
                  <c:v>VRTX</c:v>
                </c:pt>
                <c:pt idx="1594">
                  <c:v>VRTX</c:v>
                </c:pt>
                <c:pt idx="1595">
                  <c:v>VTR</c:v>
                </c:pt>
                <c:pt idx="1596">
                  <c:v>VTR</c:v>
                </c:pt>
                <c:pt idx="1597">
                  <c:v>VTR</c:v>
                </c:pt>
                <c:pt idx="1598">
                  <c:v>VTR</c:v>
                </c:pt>
                <c:pt idx="1599">
                  <c:v>VZ</c:v>
                </c:pt>
                <c:pt idx="1600">
                  <c:v>VZ</c:v>
                </c:pt>
                <c:pt idx="1601">
                  <c:v>VZ</c:v>
                </c:pt>
                <c:pt idx="1602">
                  <c:v>VZ</c:v>
                </c:pt>
                <c:pt idx="1603">
                  <c:v>WAT</c:v>
                </c:pt>
                <c:pt idx="1604">
                  <c:v>WAT</c:v>
                </c:pt>
                <c:pt idx="1605">
                  <c:v>WAT</c:v>
                </c:pt>
                <c:pt idx="1606">
                  <c:v>WAT</c:v>
                </c:pt>
                <c:pt idx="1607">
                  <c:v>WDC</c:v>
                </c:pt>
                <c:pt idx="1608">
                  <c:v>WDC</c:v>
                </c:pt>
                <c:pt idx="1609">
                  <c:v>WDC</c:v>
                </c:pt>
                <c:pt idx="1610">
                  <c:v>WDC</c:v>
                </c:pt>
                <c:pt idx="1611">
                  <c:v>WEC</c:v>
                </c:pt>
                <c:pt idx="1612">
                  <c:v>WEC</c:v>
                </c:pt>
                <c:pt idx="1613">
                  <c:v>WEC</c:v>
                </c:pt>
                <c:pt idx="1614">
                  <c:v>WEC</c:v>
                </c:pt>
                <c:pt idx="1615">
                  <c:v>WFC</c:v>
                </c:pt>
                <c:pt idx="1616">
                  <c:v>WFC</c:v>
                </c:pt>
                <c:pt idx="1617">
                  <c:v>WFC</c:v>
                </c:pt>
                <c:pt idx="1618">
                  <c:v>WFC</c:v>
                </c:pt>
                <c:pt idx="1619">
                  <c:v>WFM</c:v>
                </c:pt>
                <c:pt idx="1620">
                  <c:v>WFM</c:v>
                </c:pt>
                <c:pt idx="1621">
                  <c:v>WFM</c:v>
                </c:pt>
                <c:pt idx="1622">
                  <c:v>WFM</c:v>
                </c:pt>
                <c:pt idx="1623">
                  <c:v>WHR</c:v>
                </c:pt>
                <c:pt idx="1624">
                  <c:v>WHR</c:v>
                </c:pt>
                <c:pt idx="1625">
                  <c:v>WHR</c:v>
                </c:pt>
                <c:pt idx="1626">
                  <c:v>WHR</c:v>
                </c:pt>
                <c:pt idx="1627">
                  <c:v>WM</c:v>
                </c:pt>
                <c:pt idx="1628">
                  <c:v>WM</c:v>
                </c:pt>
                <c:pt idx="1629">
                  <c:v>WM</c:v>
                </c:pt>
                <c:pt idx="1630">
                  <c:v>WM</c:v>
                </c:pt>
                <c:pt idx="1631">
                  <c:v>WMB</c:v>
                </c:pt>
                <c:pt idx="1632">
                  <c:v>WMB</c:v>
                </c:pt>
                <c:pt idx="1633">
                  <c:v>WMB</c:v>
                </c:pt>
                <c:pt idx="1634">
                  <c:v>WMB</c:v>
                </c:pt>
                <c:pt idx="1635">
                  <c:v>WMT</c:v>
                </c:pt>
                <c:pt idx="1636">
                  <c:v>WMT</c:v>
                </c:pt>
                <c:pt idx="1637">
                  <c:v>WMT</c:v>
                </c:pt>
                <c:pt idx="1638">
                  <c:v>WMT</c:v>
                </c:pt>
                <c:pt idx="1639">
                  <c:v>WRK</c:v>
                </c:pt>
                <c:pt idx="1640">
                  <c:v>WRK</c:v>
                </c:pt>
                <c:pt idx="1641">
                  <c:v>WRK</c:v>
                </c:pt>
                <c:pt idx="1642">
                  <c:v>WU</c:v>
                </c:pt>
                <c:pt idx="1643">
                  <c:v>WU</c:v>
                </c:pt>
                <c:pt idx="1644">
                  <c:v>WU</c:v>
                </c:pt>
                <c:pt idx="1645">
                  <c:v>WU</c:v>
                </c:pt>
                <c:pt idx="1646">
                  <c:v>WY</c:v>
                </c:pt>
                <c:pt idx="1647">
                  <c:v>WY</c:v>
                </c:pt>
                <c:pt idx="1648">
                  <c:v>WY</c:v>
                </c:pt>
                <c:pt idx="1649">
                  <c:v>WY</c:v>
                </c:pt>
                <c:pt idx="1650">
                  <c:v>WYN</c:v>
                </c:pt>
                <c:pt idx="1651">
                  <c:v>WYN</c:v>
                </c:pt>
                <c:pt idx="1652">
                  <c:v>WYN</c:v>
                </c:pt>
                <c:pt idx="1653">
                  <c:v>WYN</c:v>
                </c:pt>
                <c:pt idx="1654">
                  <c:v>WYNN</c:v>
                </c:pt>
                <c:pt idx="1655">
                  <c:v>WYNN</c:v>
                </c:pt>
                <c:pt idx="1656">
                  <c:v>WYNN</c:v>
                </c:pt>
                <c:pt idx="1657">
                  <c:v>WYNN</c:v>
                </c:pt>
                <c:pt idx="1658">
                  <c:v>XEC</c:v>
                </c:pt>
                <c:pt idx="1659">
                  <c:v>XEC</c:v>
                </c:pt>
                <c:pt idx="1660">
                  <c:v>XEC</c:v>
                </c:pt>
                <c:pt idx="1661">
                  <c:v>XEC</c:v>
                </c:pt>
                <c:pt idx="1662">
                  <c:v>XEL</c:v>
                </c:pt>
                <c:pt idx="1663">
                  <c:v>XEL</c:v>
                </c:pt>
                <c:pt idx="1664">
                  <c:v>XEL</c:v>
                </c:pt>
                <c:pt idx="1665">
                  <c:v>XEL</c:v>
                </c:pt>
                <c:pt idx="1666">
                  <c:v>XL</c:v>
                </c:pt>
                <c:pt idx="1667">
                  <c:v>XL</c:v>
                </c:pt>
                <c:pt idx="1668">
                  <c:v>XL</c:v>
                </c:pt>
                <c:pt idx="1669">
                  <c:v>XL</c:v>
                </c:pt>
                <c:pt idx="1670">
                  <c:v>XLNX</c:v>
                </c:pt>
                <c:pt idx="1671">
                  <c:v>XLNX</c:v>
                </c:pt>
                <c:pt idx="1672">
                  <c:v>XLNX</c:v>
                </c:pt>
                <c:pt idx="1673">
                  <c:v>XLNX</c:v>
                </c:pt>
                <c:pt idx="1674">
                  <c:v>XOM</c:v>
                </c:pt>
                <c:pt idx="1675">
                  <c:v>XOM</c:v>
                </c:pt>
                <c:pt idx="1676">
                  <c:v>XOM</c:v>
                </c:pt>
                <c:pt idx="1677">
                  <c:v>XOM</c:v>
                </c:pt>
                <c:pt idx="1678">
                  <c:v>XRAY</c:v>
                </c:pt>
                <c:pt idx="1679">
                  <c:v>XRAY</c:v>
                </c:pt>
                <c:pt idx="1680">
                  <c:v>XRAY</c:v>
                </c:pt>
                <c:pt idx="1681">
                  <c:v>XRAY</c:v>
                </c:pt>
                <c:pt idx="1682">
                  <c:v>XRX</c:v>
                </c:pt>
                <c:pt idx="1683">
                  <c:v>XRX</c:v>
                </c:pt>
                <c:pt idx="1684">
                  <c:v>XRX</c:v>
                </c:pt>
                <c:pt idx="1685">
                  <c:v>XRX</c:v>
                </c:pt>
                <c:pt idx="1686">
                  <c:v>XYL</c:v>
                </c:pt>
                <c:pt idx="1687">
                  <c:v>XYL</c:v>
                </c:pt>
                <c:pt idx="1688">
                  <c:v>XYL</c:v>
                </c:pt>
                <c:pt idx="1689">
                  <c:v>XYL</c:v>
                </c:pt>
                <c:pt idx="1690">
                  <c:v>YHOO</c:v>
                </c:pt>
                <c:pt idx="1691">
                  <c:v>YHOO</c:v>
                </c:pt>
                <c:pt idx="1692">
                  <c:v>YHOO</c:v>
                </c:pt>
                <c:pt idx="1693">
                  <c:v>YHOO</c:v>
                </c:pt>
                <c:pt idx="1694">
                  <c:v>YUM</c:v>
                </c:pt>
                <c:pt idx="1695">
                  <c:v>YUM</c:v>
                </c:pt>
                <c:pt idx="1696">
                  <c:v>YUM</c:v>
                </c:pt>
                <c:pt idx="1697">
                  <c:v>YUM</c:v>
                </c:pt>
                <c:pt idx="1698">
                  <c:v>ZBH</c:v>
                </c:pt>
                <c:pt idx="1699">
                  <c:v>ZBH</c:v>
                </c:pt>
                <c:pt idx="1700">
                  <c:v>ZBH</c:v>
                </c:pt>
                <c:pt idx="1701">
                  <c:v>ZBH</c:v>
                </c:pt>
                <c:pt idx="1702">
                  <c:v>ZION</c:v>
                </c:pt>
                <c:pt idx="1703">
                  <c:v>ZION</c:v>
                </c:pt>
                <c:pt idx="1704">
                  <c:v>ZION</c:v>
                </c:pt>
                <c:pt idx="1705">
                  <c:v>ZION</c:v>
                </c:pt>
                <c:pt idx="1706">
                  <c:v>ZTS</c:v>
                </c:pt>
                <c:pt idx="1707">
                  <c:v>ZTS</c:v>
                </c:pt>
                <c:pt idx="1708">
                  <c:v>ZTS</c:v>
                </c:pt>
                <c:pt idx="1709">
                  <c:v>ZTS</c:v>
                </c:pt>
              </c:strCache>
            </c:strRef>
          </c:cat>
          <c:val>
            <c:numRef>
              <c:f>'Question_Task1-2'!$C$5:$C$1714</c:f>
              <c:numCache>
                <c:formatCode>#,##0</c:formatCode>
                <c:ptCount val="1710"/>
                <c:pt idx="0">
                  <c:v>13766000000</c:v>
                </c:pt>
                <c:pt idx="1">
                  <c:v>13822000000</c:v>
                </c:pt>
                <c:pt idx="2">
                  <c:v>21981000000</c:v>
                </c:pt>
                <c:pt idx="3">
                  <c:v>22639000000</c:v>
                </c:pt>
                <c:pt idx="4">
                  <c:v>2440721000</c:v>
                </c:pt>
                <c:pt idx="5">
                  <c:v>2591828000</c:v>
                </c:pt>
                <c:pt idx="6">
                  <c:v>3596992000</c:v>
                </c:pt>
                <c:pt idx="7">
                  <c:v>3601903000</c:v>
                </c:pt>
                <c:pt idx="8">
                  <c:v>15305000000</c:v>
                </c:pt>
                <c:pt idx="9">
                  <c:v>18034000000</c:v>
                </c:pt>
                <c:pt idx="10">
                  <c:v>22396000000</c:v>
                </c:pt>
                <c:pt idx="11">
                  <c:v>24239000000</c:v>
                </c:pt>
                <c:pt idx="12">
                  <c:v>7767000000</c:v>
                </c:pt>
                <c:pt idx="13">
                  <c:v>8207000000</c:v>
                </c:pt>
                <c:pt idx="14">
                  <c:v>10672000000</c:v>
                </c:pt>
                <c:pt idx="15">
                  <c:v>11771000000</c:v>
                </c:pt>
                <c:pt idx="16">
                  <c:v>1609420000</c:v>
                </c:pt>
                <c:pt idx="17">
                  <c:v>2200275000</c:v>
                </c:pt>
                <c:pt idx="18">
                  <c:v>2746832000</c:v>
                </c:pt>
                <c:pt idx="19">
                  <c:v>3107093000</c:v>
                </c:pt>
                <c:pt idx="20">
                  <c:v>8331000000</c:v>
                </c:pt>
                <c:pt idx="21">
                  <c:v>8430000000</c:v>
                </c:pt>
                <c:pt idx="22">
                  <c:v>8791000000</c:v>
                </c:pt>
                <c:pt idx="23">
                  <c:v>8791000000</c:v>
                </c:pt>
                <c:pt idx="24">
                  <c:v>3019463000</c:v>
                </c:pt>
                <c:pt idx="25">
                  <c:v>3092417000</c:v>
                </c:pt>
                <c:pt idx="26">
                  <c:v>3146540000</c:v>
                </c:pt>
                <c:pt idx="27">
                  <c:v>3542428000</c:v>
                </c:pt>
                <c:pt idx="28">
                  <c:v>909488000</c:v>
                </c:pt>
                <c:pt idx="29">
                  <c:v>1040382000</c:v>
                </c:pt>
                <c:pt idx="30">
                  <c:v>1185377000</c:v>
                </c:pt>
                <c:pt idx="31">
                  <c:v>1428421000</c:v>
                </c:pt>
                <c:pt idx="32">
                  <c:v>1665000000</c:v>
                </c:pt>
                <c:pt idx="33">
                  <c:v>1759000000</c:v>
                </c:pt>
                <c:pt idx="34">
                  <c:v>1907000000</c:v>
                </c:pt>
                <c:pt idx="35">
                  <c:v>2010000000</c:v>
                </c:pt>
                <c:pt idx="36">
                  <c:v>274935000</c:v>
                </c:pt>
                <c:pt idx="37">
                  <c:v>325234000</c:v>
                </c:pt>
                <c:pt idx="38">
                  <c:v>560494000</c:v>
                </c:pt>
                <c:pt idx="39">
                  <c:v>695186000</c:v>
                </c:pt>
                <c:pt idx="40">
                  <c:v>1702000000</c:v>
                </c:pt>
                <c:pt idx="41">
                  <c:v>1723900000</c:v>
                </c:pt>
                <c:pt idx="42">
                  <c:v>2046300000</c:v>
                </c:pt>
                <c:pt idx="43">
                  <c:v>2132100000</c:v>
                </c:pt>
                <c:pt idx="44">
                  <c:v>1116000000</c:v>
                </c:pt>
                <c:pt idx="45">
                  <c:v>1164000000</c:v>
                </c:pt>
                <c:pt idx="46">
                  <c:v>1213000000</c:v>
                </c:pt>
                <c:pt idx="47">
                  <c:v>1338000000</c:v>
                </c:pt>
                <c:pt idx="48">
                  <c:v>5042300000</c:v>
                </c:pt>
                <c:pt idx="49">
                  <c:v>5565500000</c:v>
                </c:pt>
                <c:pt idx="50">
                  <c:v>5594000000</c:v>
                </c:pt>
                <c:pt idx="51">
                  <c:v>5686200000</c:v>
                </c:pt>
                <c:pt idx="52">
                  <c:v>3489000000</c:v>
                </c:pt>
                <c:pt idx="53">
                  <c:v>3547000000</c:v>
                </c:pt>
                <c:pt idx="54">
                  <c:v>3672000000</c:v>
                </c:pt>
                <c:pt idx="55">
                  <c:v>3727000000</c:v>
                </c:pt>
                <c:pt idx="56">
                  <c:v>16417000000</c:v>
                </c:pt>
                <c:pt idx="57">
                  <c:v>18491000000</c:v>
                </c:pt>
                <c:pt idx="58">
                  <c:v>21491000000</c:v>
                </c:pt>
                <c:pt idx="59">
                  <c:v>22005000000</c:v>
                </c:pt>
                <c:pt idx="60">
                  <c:v>339229000</c:v>
                </c:pt>
                <c:pt idx="61">
                  <c:v>344983000</c:v>
                </c:pt>
                <c:pt idx="62">
                  <c:v>359847000</c:v>
                </c:pt>
                <c:pt idx="63">
                  <c:v>386905000</c:v>
                </c:pt>
                <c:pt idx="64">
                  <c:v>1351314000</c:v>
                </c:pt>
                <c:pt idx="65">
                  <c:v>1402573000</c:v>
                </c:pt>
                <c:pt idx="66">
                  <c:v>1470287000</c:v>
                </c:pt>
                <c:pt idx="67">
                  <c:v>1485558000</c:v>
                </c:pt>
                <c:pt idx="68">
                  <c:v>529154000</c:v>
                </c:pt>
                <c:pt idx="69">
                  <c:v>651024000</c:v>
                </c:pt>
                <c:pt idx="70">
                  <c:v>862223000</c:v>
                </c:pt>
                <c:pt idx="71">
                  <c:v>1004911000</c:v>
                </c:pt>
                <c:pt idx="72">
                  <c:v>240435000</c:v>
                </c:pt>
                <c:pt idx="73">
                  <c:v>387375000</c:v>
                </c:pt>
                <c:pt idx="74">
                  <c:v>443445000</c:v>
                </c:pt>
                <c:pt idx="75">
                  <c:v>615145000</c:v>
                </c:pt>
                <c:pt idx="76">
                  <c:v>1806000000</c:v>
                </c:pt>
                <c:pt idx="77">
                  <c:v>1963000000</c:v>
                </c:pt>
                <c:pt idx="78">
                  <c:v>2111000000</c:v>
                </c:pt>
                <c:pt idx="79">
                  <c:v>2333000000</c:v>
                </c:pt>
                <c:pt idx="80">
                  <c:v>8002000000</c:v>
                </c:pt>
                <c:pt idx="81">
                  <c:v>9206000000</c:v>
                </c:pt>
                <c:pt idx="82">
                  <c:v>9395000000</c:v>
                </c:pt>
                <c:pt idx="83">
                  <c:v>9667000000</c:v>
                </c:pt>
                <c:pt idx="84">
                  <c:v>483100000</c:v>
                </c:pt>
                <c:pt idx="85">
                  <c:v>510500000</c:v>
                </c:pt>
                <c:pt idx="86">
                  <c:v>527400000</c:v>
                </c:pt>
                <c:pt idx="87">
                  <c:v>559800000</c:v>
                </c:pt>
                <c:pt idx="88">
                  <c:v>811236000</c:v>
                </c:pt>
                <c:pt idx="89">
                  <c:v>1164000000</c:v>
                </c:pt>
                <c:pt idx="90">
                  <c:v>1753000000</c:v>
                </c:pt>
                <c:pt idx="91">
                  <c:v>2069000000</c:v>
                </c:pt>
                <c:pt idx="92">
                  <c:v>2218000000</c:v>
                </c:pt>
                <c:pt idx="93">
                  <c:v>2259000000</c:v>
                </c:pt>
                <c:pt idx="94">
                  <c:v>2323000000</c:v>
                </c:pt>
                <c:pt idx="95">
                  <c:v>2359000000</c:v>
                </c:pt>
                <c:pt idx="96">
                  <c:v>434209000</c:v>
                </c:pt>
                <c:pt idx="97">
                  <c:v>455415000</c:v>
                </c:pt>
                <c:pt idx="98">
                  <c:v>517299000</c:v>
                </c:pt>
                <c:pt idx="99">
                  <c:v>526361000</c:v>
                </c:pt>
                <c:pt idx="100">
                  <c:v>8965000000</c:v>
                </c:pt>
                <c:pt idx="101">
                  <c:v>9035000000</c:v>
                </c:pt>
                <c:pt idx="102">
                  <c:v>9450000000</c:v>
                </c:pt>
                <c:pt idx="103">
                  <c:v>9463000000</c:v>
                </c:pt>
                <c:pt idx="104">
                  <c:v>6804000000</c:v>
                </c:pt>
                <c:pt idx="105">
                  <c:v>6994000000</c:v>
                </c:pt>
                <c:pt idx="106">
                  <c:v>7380000000</c:v>
                </c:pt>
                <c:pt idx="107">
                  <c:v>7411000000</c:v>
                </c:pt>
                <c:pt idx="108">
                  <c:v>1033762000</c:v>
                </c:pt>
                <c:pt idx="109">
                  <c:v>1287229000</c:v>
                </c:pt>
                <c:pt idx="110">
                  <c:v>1518861000</c:v>
                </c:pt>
                <c:pt idx="111">
                  <c:v>1849859000</c:v>
                </c:pt>
                <c:pt idx="112">
                  <c:v>19526000000</c:v>
                </c:pt>
                <c:pt idx="113">
                  <c:v>26058000000</c:v>
                </c:pt>
                <c:pt idx="114">
                  <c:v>33122000000</c:v>
                </c:pt>
                <c:pt idx="115">
                  <c:v>43536000000</c:v>
                </c:pt>
                <c:pt idx="116">
                  <c:v>2019600000</c:v>
                </c:pt>
                <c:pt idx="117">
                  <c:v>2167900000</c:v>
                </c:pt>
                <c:pt idx="118">
                  <c:v>2373000000</c:v>
                </c:pt>
                <c:pt idx="119">
                  <c:v>2423700000</c:v>
                </c:pt>
                <c:pt idx="120">
                  <c:v>8913500000</c:v>
                </c:pt>
                <c:pt idx="121">
                  <c:v>10198200000</c:v>
                </c:pt>
                <c:pt idx="122">
                  <c:v>11969300000</c:v>
                </c:pt>
                <c:pt idx="123">
                  <c:v>12764900000</c:v>
                </c:pt>
                <c:pt idx="124">
                  <c:v>7152000000</c:v>
                </c:pt>
                <c:pt idx="125">
                  <c:v>8214000000</c:v>
                </c:pt>
                <c:pt idx="126">
                  <c:v>10815000000</c:v>
                </c:pt>
                <c:pt idx="127">
                  <c:v>30163000000</c:v>
                </c:pt>
                <c:pt idx="128">
                  <c:v>6183000000</c:v>
                </c:pt>
                <c:pt idx="129">
                  <c:v>6395000000</c:v>
                </c:pt>
                <c:pt idx="130">
                  <c:v>6603000000</c:v>
                </c:pt>
                <c:pt idx="131">
                  <c:v>7275000000</c:v>
                </c:pt>
                <c:pt idx="132">
                  <c:v>929600000</c:v>
                </c:pt>
                <c:pt idx="133">
                  <c:v>1032400000</c:v>
                </c:pt>
                <c:pt idx="134">
                  <c:v>1147200000</c:v>
                </c:pt>
                <c:pt idx="135">
                  <c:v>1152300000</c:v>
                </c:pt>
                <c:pt idx="136">
                  <c:v>512900000</c:v>
                </c:pt>
                <c:pt idx="137">
                  <c:v>548000000</c:v>
                </c:pt>
                <c:pt idx="138">
                  <c:v>645100000</c:v>
                </c:pt>
                <c:pt idx="139">
                  <c:v>669100000</c:v>
                </c:pt>
                <c:pt idx="140">
                  <c:v>2497000000</c:v>
                </c:pt>
                <c:pt idx="141">
                  <c:v>2584000000</c:v>
                </c:pt>
                <c:pt idx="142">
                  <c:v>2621000000</c:v>
                </c:pt>
                <c:pt idx="143">
                  <c:v>2654000000</c:v>
                </c:pt>
                <c:pt idx="144">
                  <c:v>1680000000</c:v>
                </c:pt>
                <c:pt idx="145">
                  <c:v>1700000000</c:v>
                </c:pt>
                <c:pt idx="146">
                  <c:v>1743000000</c:v>
                </c:pt>
                <c:pt idx="147">
                  <c:v>1760000000</c:v>
                </c:pt>
                <c:pt idx="148">
                  <c:v>1784000000</c:v>
                </c:pt>
                <c:pt idx="149">
                  <c:v>5353000000</c:v>
                </c:pt>
                <c:pt idx="150">
                  <c:v>1108100000</c:v>
                </c:pt>
                <c:pt idx="151">
                  <c:v>1148900000</c:v>
                </c:pt>
                <c:pt idx="152">
                  <c:v>1158900000</c:v>
                </c:pt>
                <c:pt idx="153">
                  <c:v>1174200000</c:v>
                </c:pt>
                <c:pt idx="154">
                  <c:v>601160000</c:v>
                </c:pt>
                <c:pt idx="155">
                  <c:v>641000000</c:v>
                </c:pt>
                <c:pt idx="156">
                  <c:v>660000000</c:v>
                </c:pt>
                <c:pt idx="157">
                  <c:v>683000000</c:v>
                </c:pt>
                <c:pt idx="158">
                  <c:v>24880000000</c:v>
                </c:pt>
                <c:pt idx="159">
                  <c:v>24982000000</c:v>
                </c:pt>
                <c:pt idx="160">
                  <c:v>25104000000</c:v>
                </c:pt>
                <c:pt idx="161">
                  <c:v>25197000000</c:v>
                </c:pt>
                <c:pt idx="162">
                  <c:v>607600000</c:v>
                </c:pt>
                <c:pt idx="163">
                  <c:v>680300000</c:v>
                </c:pt>
                <c:pt idx="164">
                  <c:v>756900000</c:v>
                </c:pt>
                <c:pt idx="165">
                  <c:v>946000000</c:v>
                </c:pt>
                <c:pt idx="166">
                  <c:v>2967837000</c:v>
                </c:pt>
                <c:pt idx="167">
                  <c:v>3104684000</c:v>
                </c:pt>
                <c:pt idx="168">
                  <c:v>3373980000</c:v>
                </c:pt>
                <c:pt idx="169">
                  <c:v>3548341000</c:v>
                </c:pt>
                <c:pt idx="170">
                  <c:v>6527000000</c:v>
                </c:pt>
                <c:pt idx="171">
                  <c:v>6582000000</c:v>
                </c:pt>
                <c:pt idx="172">
                  <c:v>6813000000</c:v>
                </c:pt>
                <c:pt idx="173">
                  <c:v>7940000000</c:v>
                </c:pt>
                <c:pt idx="174">
                  <c:v>60353000000</c:v>
                </c:pt>
                <c:pt idx="175">
                  <c:v>72770000000</c:v>
                </c:pt>
                <c:pt idx="176">
                  <c:v>77392000000</c:v>
                </c:pt>
                <c:pt idx="177">
                  <c:v>80262000000</c:v>
                </c:pt>
                <c:pt idx="178">
                  <c:v>3666000000</c:v>
                </c:pt>
                <c:pt idx="179">
                  <c:v>3697000000</c:v>
                </c:pt>
                <c:pt idx="180">
                  <c:v>3925000000</c:v>
                </c:pt>
                <c:pt idx="181">
                  <c:v>4364000000</c:v>
                </c:pt>
                <c:pt idx="182">
                  <c:v>2750537000</c:v>
                </c:pt>
                <c:pt idx="183">
                  <c:v>2950995000</c:v>
                </c:pt>
                <c:pt idx="184">
                  <c:v>3065486000</c:v>
                </c:pt>
                <c:pt idx="185">
                  <c:v>3205407000</c:v>
                </c:pt>
                <c:pt idx="186">
                  <c:v>6057000000</c:v>
                </c:pt>
                <c:pt idx="187">
                  <c:v>6323000000</c:v>
                </c:pt>
                <c:pt idx="188">
                  <c:v>6529000000</c:v>
                </c:pt>
                <c:pt idx="189">
                  <c:v>6817000000</c:v>
                </c:pt>
                <c:pt idx="190">
                  <c:v>7592000000</c:v>
                </c:pt>
                <c:pt idx="191">
                  <c:v>7618000000</c:v>
                </c:pt>
                <c:pt idx="192">
                  <c:v>8106000000</c:v>
                </c:pt>
                <c:pt idx="193">
                  <c:v>8755000000</c:v>
                </c:pt>
                <c:pt idx="194">
                  <c:v>1216000000</c:v>
                </c:pt>
                <c:pt idx="195">
                  <c:v>1271300000</c:v>
                </c:pt>
                <c:pt idx="196">
                  <c:v>1283500000</c:v>
                </c:pt>
                <c:pt idx="197">
                  <c:v>1394700000</c:v>
                </c:pt>
                <c:pt idx="198">
                  <c:v>2695000000</c:v>
                </c:pt>
                <c:pt idx="199">
                  <c:v>2916000000</c:v>
                </c:pt>
                <c:pt idx="200">
                  <c:v>3195000000</c:v>
                </c:pt>
                <c:pt idx="201">
                  <c:v>3833000000</c:v>
                </c:pt>
                <c:pt idx="202">
                  <c:v>1199000000</c:v>
                </c:pt>
                <c:pt idx="203">
                  <c:v>1435000000</c:v>
                </c:pt>
                <c:pt idx="204">
                  <c:v>1862000000</c:v>
                </c:pt>
                <c:pt idx="205">
                  <c:v>1946000000</c:v>
                </c:pt>
                <c:pt idx="206">
                  <c:v>3584000000</c:v>
                </c:pt>
                <c:pt idx="207">
                  <c:v>4331800000</c:v>
                </c:pt>
                <c:pt idx="208">
                  <c:v>4539000000</c:v>
                </c:pt>
                <c:pt idx="209">
                  <c:v>4576600000</c:v>
                </c:pt>
                <c:pt idx="210">
                  <c:v>771200000</c:v>
                </c:pt>
                <c:pt idx="211">
                  <c:v>797300000</c:v>
                </c:pt>
                <c:pt idx="212">
                  <c:v>827900000</c:v>
                </c:pt>
                <c:pt idx="213">
                  <c:v>931500000</c:v>
                </c:pt>
                <c:pt idx="214">
                  <c:v>8670000000</c:v>
                </c:pt>
                <c:pt idx="215">
                  <c:v>8921000000</c:v>
                </c:pt>
                <c:pt idx="216">
                  <c:v>9356000000</c:v>
                </c:pt>
                <c:pt idx="217">
                  <c:v>10761000000</c:v>
                </c:pt>
                <c:pt idx="218">
                  <c:v>3810000000</c:v>
                </c:pt>
                <c:pt idx="219">
                  <c:v>3949000000</c:v>
                </c:pt>
                <c:pt idx="220">
                  <c:v>4072000000</c:v>
                </c:pt>
                <c:pt idx="221">
                  <c:v>4367000000</c:v>
                </c:pt>
                <c:pt idx="222">
                  <c:v>702300000</c:v>
                </c:pt>
                <c:pt idx="223">
                  <c:v>763400000</c:v>
                </c:pt>
                <c:pt idx="224">
                  <c:v>792700000</c:v>
                </c:pt>
                <c:pt idx="225">
                  <c:v>1707200000</c:v>
                </c:pt>
                <c:pt idx="226">
                  <c:v>539657000</c:v>
                </c:pt>
                <c:pt idx="227">
                  <c:v>677710000</c:v>
                </c:pt>
                <c:pt idx="228">
                  <c:v>730650000</c:v>
                </c:pt>
                <c:pt idx="229">
                  <c:v>737120000</c:v>
                </c:pt>
                <c:pt idx="230">
                  <c:v>1545300000</c:v>
                </c:pt>
                <c:pt idx="231">
                  <c:v>1778900000</c:v>
                </c:pt>
                <c:pt idx="232">
                  <c:v>2065900000</c:v>
                </c:pt>
                <c:pt idx="233">
                  <c:v>2209400000</c:v>
                </c:pt>
                <c:pt idx="234">
                  <c:v>3033000000</c:v>
                </c:pt>
                <c:pt idx="235">
                  <c:v>3251000000</c:v>
                </c:pt>
                <c:pt idx="236">
                  <c:v>3521000000</c:v>
                </c:pt>
                <c:pt idx="237">
                  <c:v>4107000000</c:v>
                </c:pt>
                <c:pt idx="238">
                  <c:v>8539000000</c:v>
                </c:pt>
                <c:pt idx="239">
                  <c:v>8574000000</c:v>
                </c:pt>
                <c:pt idx="240">
                  <c:v>9093000000</c:v>
                </c:pt>
                <c:pt idx="241">
                  <c:v>10528000000</c:v>
                </c:pt>
                <c:pt idx="242">
                  <c:v>2102000000</c:v>
                </c:pt>
                <c:pt idx="243">
                  <c:v>2226000000</c:v>
                </c:pt>
                <c:pt idx="244">
                  <c:v>2327000000</c:v>
                </c:pt>
                <c:pt idx="245">
                  <c:v>2390000000</c:v>
                </c:pt>
                <c:pt idx="246">
                  <c:v>169645000</c:v>
                </c:pt>
                <c:pt idx="247">
                  <c:v>190390000</c:v>
                </c:pt>
                <c:pt idx="248">
                  <c:v>265101000</c:v>
                </c:pt>
                <c:pt idx="249">
                  <c:v>314096000</c:v>
                </c:pt>
                <c:pt idx="250">
                  <c:v>835164000</c:v>
                </c:pt>
                <c:pt idx="251">
                  <c:v>954861000</c:v>
                </c:pt>
                <c:pt idx="252">
                  <c:v>1243077000</c:v>
                </c:pt>
                <c:pt idx="253">
                  <c:v>1347099000</c:v>
                </c:pt>
                <c:pt idx="254">
                  <c:v>3469000000</c:v>
                </c:pt>
                <c:pt idx="255">
                  <c:v>3691000000</c:v>
                </c:pt>
                <c:pt idx="256">
                  <c:v>3693000000</c:v>
                </c:pt>
                <c:pt idx="257">
                  <c:v>3935000000</c:v>
                </c:pt>
                <c:pt idx="258">
                  <c:v>4173500000</c:v>
                </c:pt>
                <c:pt idx="259">
                  <c:v>4716800000</c:v>
                </c:pt>
                <c:pt idx="260">
                  <c:v>6281700000</c:v>
                </c:pt>
                <c:pt idx="261">
                  <c:v>7586800000</c:v>
                </c:pt>
                <c:pt idx="262">
                  <c:v>1820014000</c:v>
                </c:pt>
                <c:pt idx="263">
                  <c:v>2035242000</c:v>
                </c:pt>
                <c:pt idx="264">
                  <c:v>2893350000</c:v>
                </c:pt>
                <c:pt idx="265">
                  <c:v>3106344000</c:v>
                </c:pt>
                <c:pt idx="266">
                  <c:v>150200000</c:v>
                </c:pt>
                <c:pt idx="267">
                  <c:v>200900000</c:v>
                </c:pt>
                <c:pt idx="268">
                  <c:v>205200000</c:v>
                </c:pt>
                <c:pt idx="269">
                  <c:v>319000000</c:v>
                </c:pt>
                <c:pt idx="270">
                  <c:v>3561000000</c:v>
                </c:pt>
                <c:pt idx="271">
                  <c:v>3711000000</c:v>
                </c:pt>
                <c:pt idx="272">
                  <c:v>3723000000</c:v>
                </c:pt>
                <c:pt idx="273">
                  <c:v>3870000000</c:v>
                </c:pt>
                <c:pt idx="274">
                  <c:v>746300000</c:v>
                </c:pt>
                <c:pt idx="275">
                  <c:v>811700000</c:v>
                </c:pt>
                <c:pt idx="276">
                  <c:v>815800000</c:v>
                </c:pt>
                <c:pt idx="277">
                  <c:v>837600000</c:v>
                </c:pt>
                <c:pt idx="278">
                  <c:v>2563000000</c:v>
                </c:pt>
                <c:pt idx="279">
                  <c:v>3469000000</c:v>
                </c:pt>
                <c:pt idx="280">
                  <c:v>3534000000</c:v>
                </c:pt>
                <c:pt idx="281">
                  <c:v>3589000000</c:v>
                </c:pt>
                <c:pt idx="282">
                  <c:v>1042251000</c:v>
                </c:pt>
                <c:pt idx="283">
                  <c:v>1153445000</c:v>
                </c:pt>
                <c:pt idx="284">
                  <c:v>1259234000</c:v>
                </c:pt>
                <c:pt idx="285">
                  <c:v>1410170000</c:v>
                </c:pt>
                <c:pt idx="286">
                  <c:v>1901000000</c:v>
                </c:pt>
                <c:pt idx="287">
                  <c:v>2164000000</c:v>
                </c:pt>
                <c:pt idx="288">
                  <c:v>2214000000</c:v>
                </c:pt>
                <c:pt idx="289">
                  <c:v>6993000000</c:v>
                </c:pt>
                <c:pt idx="290">
                  <c:v>8742000000</c:v>
                </c:pt>
                <c:pt idx="291">
                  <c:v>9339000000</c:v>
                </c:pt>
                <c:pt idx="292">
                  <c:v>10276000000</c:v>
                </c:pt>
                <c:pt idx="293">
                  <c:v>11259000000</c:v>
                </c:pt>
                <c:pt idx="294">
                  <c:v>13000000</c:v>
                </c:pt>
                <c:pt idx="295">
                  <c:v>14000000</c:v>
                </c:pt>
                <c:pt idx="296">
                  <c:v>14000000</c:v>
                </c:pt>
                <c:pt idx="297">
                  <c:v>15000000</c:v>
                </c:pt>
                <c:pt idx="298">
                  <c:v>6043000000</c:v>
                </c:pt>
                <c:pt idx="299">
                  <c:v>6552000000</c:v>
                </c:pt>
                <c:pt idx="300">
                  <c:v>6610000000</c:v>
                </c:pt>
                <c:pt idx="301">
                  <c:v>6645000000</c:v>
                </c:pt>
                <c:pt idx="302">
                  <c:v>1379000000</c:v>
                </c:pt>
                <c:pt idx="303">
                  <c:v>1421000000</c:v>
                </c:pt>
                <c:pt idx="304">
                  <c:v>1457000000</c:v>
                </c:pt>
                <c:pt idx="305">
                  <c:v>1534000000</c:v>
                </c:pt>
                <c:pt idx="306">
                  <c:v>1638000000</c:v>
                </c:pt>
                <c:pt idx="307">
                  <c:v>1716000000</c:v>
                </c:pt>
                <c:pt idx="308">
                  <c:v>2006000000</c:v>
                </c:pt>
                <c:pt idx="309">
                  <c:v>2084000000</c:v>
                </c:pt>
                <c:pt idx="310">
                  <c:v>299787000</c:v>
                </c:pt>
                <c:pt idx="311">
                  <c:v>380582000</c:v>
                </c:pt>
                <c:pt idx="312">
                  <c:v>384371000</c:v>
                </c:pt>
                <c:pt idx="313">
                  <c:v>422608000</c:v>
                </c:pt>
                <c:pt idx="314">
                  <c:v>2540000000</c:v>
                </c:pt>
                <c:pt idx="315">
                  <c:v>2825000000</c:v>
                </c:pt>
                <c:pt idx="316">
                  <c:v>2866000000</c:v>
                </c:pt>
                <c:pt idx="317">
                  <c:v>2904000000</c:v>
                </c:pt>
                <c:pt idx="318">
                  <c:v>862000000</c:v>
                </c:pt>
                <c:pt idx="319">
                  <c:v>937000000</c:v>
                </c:pt>
                <c:pt idx="320">
                  <c:v>1012000000</c:v>
                </c:pt>
                <c:pt idx="321">
                  <c:v>1092000000</c:v>
                </c:pt>
                <c:pt idx="322">
                  <c:v>1193000000</c:v>
                </c:pt>
                <c:pt idx="323">
                  <c:v>1591000000</c:v>
                </c:pt>
                <c:pt idx="324">
                  <c:v>3418000000</c:v>
                </c:pt>
                <c:pt idx="325">
                  <c:v>4813000000</c:v>
                </c:pt>
                <c:pt idx="326">
                  <c:v>1341000000</c:v>
                </c:pt>
                <c:pt idx="327">
                  <c:v>1344000000</c:v>
                </c:pt>
                <c:pt idx="328">
                  <c:v>1401000000</c:v>
                </c:pt>
                <c:pt idx="329">
                  <c:v>1415000000</c:v>
                </c:pt>
                <c:pt idx="330">
                  <c:v>15721000000</c:v>
                </c:pt>
                <c:pt idx="331">
                  <c:v>15806000000</c:v>
                </c:pt>
                <c:pt idx="332">
                  <c:v>16212000000</c:v>
                </c:pt>
                <c:pt idx="333">
                  <c:v>17532000000</c:v>
                </c:pt>
                <c:pt idx="334">
                  <c:v>621518000</c:v>
                </c:pt>
                <c:pt idx="335">
                  <c:v>734464000</c:v>
                </c:pt>
                <c:pt idx="336">
                  <c:v>762362000</c:v>
                </c:pt>
                <c:pt idx="337">
                  <c:v>798703000</c:v>
                </c:pt>
                <c:pt idx="338">
                  <c:v>495000000</c:v>
                </c:pt>
                <c:pt idx="339">
                  <c:v>594000000</c:v>
                </c:pt>
                <c:pt idx="340">
                  <c:v>606000000</c:v>
                </c:pt>
                <c:pt idx="341">
                  <c:v>638000000</c:v>
                </c:pt>
                <c:pt idx="342">
                  <c:v>699801000</c:v>
                </c:pt>
                <c:pt idx="343">
                  <c:v>785084000</c:v>
                </c:pt>
                <c:pt idx="344">
                  <c:v>833591000</c:v>
                </c:pt>
                <c:pt idx="345">
                  <c:v>848999000</c:v>
                </c:pt>
                <c:pt idx="346">
                  <c:v>10104000000</c:v>
                </c:pt>
                <c:pt idx="347">
                  <c:v>10899000000</c:v>
                </c:pt>
                <c:pt idx="348">
                  <c:v>11445000000</c:v>
                </c:pt>
                <c:pt idx="349">
                  <c:v>12068000000</c:v>
                </c:pt>
                <c:pt idx="350">
                  <c:v>2475000</c:v>
                </c:pt>
                <c:pt idx="351">
                  <c:v>4133000</c:v>
                </c:pt>
                <c:pt idx="352">
                  <c:v>15359000</c:v>
                </c:pt>
                <c:pt idx="353">
                  <c:v>25853000</c:v>
                </c:pt>
                <c:pt idx="354">
                  <c:v>1626000000</c:v>
                </c:pt>
                <c:pt idx="355">
                  <c:v>1649000000</c:v>
                </c:pt>
                <c:pt idx="356">
                  <c:v>1781000000</c:v>
                </c:pt>
                <c:pt idx="357">
                  <c:v>1789000000</c:v>
                </c:pt>
                <c:pt idx="358">
                  <c:v>2477326000</c:v>
                </c:pt>
                <c:pt idx="359">
                  <c:v>3388649000</c:v>
                </c:pt>
                <c:pt idx="360">
                  <c:v>4229949000</c:v>
                </c:pt>
                <c:pt idx="361">
                  <c:v>4897745000</c:v>
                </c:pt>
                <c:pt idx="362">
                  <c:v>18006000000</c:v>
                </c:pt>
                <c:pt idx="363">
                  <c:v>18032000000</c:v>
                </c:pt>
                <c:pt idx="364">
                  <c:v>18139000000</c:v>
                </c:pt>
                <c:pt idx="365">
                  <c:v>18427000000</c:v>
                </c:pt>
                <c:pt idx="366">
                  <c:v>331265000</c:v>
                </c:pt>
                <c:pt idx="367">
                  <c:v>369486000</c:v>
                </c:pt>
                <c:pt idx="368">
                  <c:v>4622000000</c:v>
                </c:pt>
                <c:pt idx="369">
                  <c:v>4898000000</c:v>
                </c:pt>
                <c:pt idx="370">
                  <c:v>4934000000</c:v>
                </c:pt>
                <c:pt idx="371">
                  <c:v>4956000000</c:v>
                </c:pt>
                <c:pt idx="372">
                  <c:v>1147039000</c:v>
                </c:pt>
                <c:pt idx="373">
                  <c:v>1187331000</c:v>
                </c:pt>
                <c:pt idx="374">
                  <c:v>1224930000</c:v>
                </c:pt>
                <c:pt idx="375">
                  <c:v>1348122000</c:v>
                </c:pt>
                <c:pt idx="376">
                  <c:v>7517000000</c:v>
                </c:pt>
                <c:pt idx="377">
                  <c:v>7775000000</c:v>
                </c:pt>
                <c:pt idx="378">
                  <c:v>8024000000</c:v>
                </c:pt>
                <c:pt idx="379">
                  <c:v>8043000000</c:v>
                </c:pt>
                <c:pt idx="380">
                  <c:v>1706735000</c:v>
                </c:pt>
                <c:pt idx="381">
                  <c:v>1899800000</c:v>
                </c:pt>
                <c:pt idx="382">
                  <c:v>2236700000</c:v>
                </c:pt>
                <c:pt idx="383">
                  <c:v>2833800000</c:v>
                </c:pt>
                <c:pt idx="384">
                  <c:v>2034922000</c:v>
                </c:pt>
                <c:pt idx="385">
                  <c:v>2138444000</c:v>
                </c:pt>
                <c:pt idx="386">
                  <c:v>2143597000</c:v>
                </c:pt>
                <c:pt idx="387">
                  <c:v>2193581000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30513000000</c:v>
                </c:pt>
                <c:pt idx="393">
                  <c:v>31759000000</c:v>
                </c:pt>
                <c:pt idx="394">
                  <c:v>33827000000</c:v>
                </c:pt>
                <c:pt idx="395">
                  <c:v>37510000000</c:v>
                </c:pt>
                <c:pt idx="396">
                  <c:v>713111000</c:v>
                </c:pt>
                <c:pt idx="397">
                  <c:v>948470000</c:v>
                </c:pt>
                <c:pt idx="398">
                  <c:v>1190973000</c:v>
                </c:pt>
                <c:pt idx="399">
                  <c:v>1461587000</c:v>
                </c:pt>
                <c:pt idx="400">
                  <c:v>1677000000</c:v>
                </c:pt>
                <c:pt idx="401">
                  <c:v>1771000000</c:v>
                </c:pt>
                <c:pt idx="402">
                  <c:v>1834000000</c:v>
                </c:pt>
                <c:pt idx="403">
                  <c:v>1946000000</c:v>
                </c:pt>
                <c:pt idx="404">
                  <c:v>13007000000</c:v>
                </c:pt>
                <c:pt idx="405">
                  <c:v>14473000000</c:v>
                </c:pt>
                <c:pt idx="406">
                  <c:v>15771000000</c:v>
                </c:pt>
                <c:pt idx="407">
                  <c:v>16747000000</c:v>
                </c:pt>
                <c:pt idx="408">
                  <c:v>6646000000</c:v>
                </c:pt>
                <c:pt idx="409">
                  <c:v>6972000000</c:v>
                </c:pt>
                <c:pt idx="410">
                  <c:v>7494000000</c:v>
                </c:pt>
                <c:pt idx="411">
                  <c:v>8601000000</c:v>
                </c:pt>
                <c:pt idx="412">
                  <c:v>5259500000</c:v>
                </c:pt>
                <c:pt idx="413">
                  <c:v>5407400000</c:v>
                </c:pt>
                <c:pt idx="414">
                  <c:v>5829700000</c:v>
                </c:pt>
                <c:pt idx="415">
                  <c:v>5903400000</c:v>
                </c:pt>
                <c:pt idx="416">
                  <c:v>3900000000</c:v>
                </c:pt>
                <c:pt idx="417">
                  <c:v>4280000000</c:v>
                </c:pt>
                <c:pt idx="418">
                  <c:v>4783000000</c:v>
                </c:pt>
                <c:pt idx="419">
                  <c:v>5127000000</c:v>
                </c:pt>
                <c:pt idx="420">
                  <c:v>3430125000</c:v>
                </c:pt>
                <c:pt idx="421">
                  <c:v>3699557000</c:v>
                </c:pt>
                <c:pt idx="422">
                  <c:v>4033414000</c:v>
                </c:pt>
                <c:pt idx="423">
                  <c:v>4365797000</c:v>
                </c:pt>
                <c:pt idx="424">
                  <c:v>1437000000</c:v>
                </c:pt>
                <c:pt idx="425">
                  <c:v>1815000000</c:v>
                </c:pt>
                <c:pt idx="426">
                  <c:v>1817000000</c:v>
                </c:pt>
                <c:pt idx="427">
                  <c:v>1819000000</c:v>
                </c:pt>
                <c:pt idx="428">
                  <c:v>649900000</c:v>
                </c:pt>
                <c:pt idx="429">
                  <c:v>826900000</c:v>
                </c:pt>
                <c:pt idx="430">
                  <c:v>1003000000</c:v>
                </c:pt>
                <c:pt idx="431">
                  <c:v>1100300000</c:v>
                </c:pt>
                <c:pt idx="432">
                  <c:v>6221500000</c:v>
                </c:pt>
                <c:pt idx="433">
                  <c:v>6319100000</c:v>
                </c:pt>
                <c:pt idx="434">
                  <c:v>6546000000</c:v>
                </c:pt>
                <c:pt idx="435">
                  <c:v>7293400000</c:v>
                </c:pt>
                <c:pt idx="436">
                  <c:v>10557000000</c:v>
                </c:pt>
                <c:pt idx="437">
                  <c:v>10853000000</c:v>
                </c:pt>
                <c:pt idx="438">
                  <c:v>10877000000</c:v>
                </c:pt>
                <c:pt idx="439">
                  <c:v>11281000000</c:v>
                </c:pt>
                <c:pt idx="440">
                  <c:v>1874000000</c:v>
                </c:pt>
                <c:pt idx="441">
                  <c:v>1999000000</c:v>
                </c:pt>
                <c:pt idx="442">
                  <c:v>2012000000</c:v>
                </c:pt>
                <c:pt idx="443">
                  <c:v>2021000000</c:v>
                </c:pt>
                <c:pt idx="444">
                  <c:v>1874000000</c:v>
                </c:pt>
                <c:pt idx="445">
                  <c:v>1999000000</c:v>
                </c:pt>
                <c:pt idx="446">
                  <c:v>2012000000</c:v>
                </c:pt>
                <c:pt idx="447">
                  <c:v>2021000000</c:v>
                </c:pt>
                <c:pt idx="448">
                  <c:v>1013000000</c:v>
                </c:pt>
                <c:pt idx="449">
                  <c:v>1110000000</c:v>
                </c:pt>
                <c:pt idx="450">
                  <c:v>1130000000</c:v>
                </c:pt>
                <c:pt idx="451">
                  <c:v>1279000000</c:v>
                </c:pt>
                <c:pt idx="452">
                  <c:v>451091000</c:v>
                </c:pt>
                <c:pt idx="453">
                  <c:v>544787000</c:v>
                </c:pt>
                <c:pt idx="454">
                  <c:v>627981000</c:v>
                </c:pt>
                <c:pt idx="455">
                  <c:v>710143000</c:v>
                </c:pt>
                <c:pt idx="456">
                  <c:v>1732600000</c:v>
                </c:pt>
                <c:pt idx="457">
                  <c:v>1819500000</c:v>
                </c:pt>
                <c:pt idx="458">
                  <c:v>1993800000</c:v>
                </c:pt>
                <c:pt idx="459">
                  <c:v>3607000000</c:v>
                </c:pt>
                <c:pt idx="460">
                  <c:v>1118400000</c:v>
                </c:pt>
                <c:pt idx="461">
                  <c:v>1158200000</c:v>
                </c:pt>
                <c:pt idx="462">
                  <c:v>1201500000</c:v>
                </c:pt>
                <c:pt idx="463">
                  <c:v>1267800000</c:v>
                </c:pt>
                <c:pt idx="464">
                  <c:v>1616921000</c:v>
                </c:pt>
                <c:pt idx="465">
                  <c:v>1647382000</c:v>
                </c:pt>
                <c:pt idx="466">
                  <c:v>1757523000</c:v>
                </c:pt>
                <c:pt idx="467">
                  <c:v>1758765000</c:v>
                </c:pt>
                <c:pt idx="468">
                  <c:v>2425000000</c:v>
                </c:pt>
                <c:pt idx="469">
                  <c:v>2425000000</c:v>
                </c:pt>
                <c:pt idx="470">
                  <c:v>2450000000</c:v>
                </c:pt>
                <c:pt idx="471">
                  <c:v>2452000000</c:v>
                </c:pt>
                <c:pt idx="472">
                  <c:v>903500000</c:v>
                </c:pt>
                <c:pt idx="473">
                  <c:v>913100000</c:v>
                </c:pt>
                <c:pt idx="474">
                  <c:v>969800000</c:v>
                </c:pt>
                <c:pt idx="475">
                  <c:v>992800000</c:v>
                </c:pt>
                <c:pt idx="476">
                  <c:v>3110000000</c:v>
                </c:pt>
                <c:pt idx="477">
                  <c:v>3942000000</c:v>
                </c:pt>
                <c:pt idx="478">
                  <c:v>4279000000</c:v>
                </c:pt>
                <c:pt idx="479">
                  <c:v>4279000000</c:v>
                </c:pt>
                <c:pt idx="480">
                  <c:v>1231848000</c:v>
                </c:pt>
                <c:pt idx="481">
                  <c:v>1869441000</c:v>
                </c:pt>
                <c:pt idx="482">
                  <c:v>2045245000</c:v>
                </c:pt>
                <c:pt idx="483">
                  <c:v>2585159000</c:v>
                </c:pt>
                <c:pt idx="484">
                  <c:v>5523000000</c:v>
                </c:pt>
                <c:pt idx="485">
                  <c:v>8268000000</c:v>
                </c:pt>
                <c:pt idx="486">
                  <c:v>10870000000</c:v>
                </c:pt>
                <c:pt idx="487">
                  <c:v>11609000000</c:v>
                </c:pt>
                <c:pt idx="488">
                  <c:v>2138000000</c:v>
                </c:pt>
                <c:pt idx="489">
                  <c:v>2144000000</c:v>
                </c:pt>
                <c:pt idx="490">
                  <c:v>2196000000</c:v>
                </c:pt>
                <c:pt idx="491">
                  <c:v>2261000000</c:v>
                </c:pt>
                <c:pt idx="492">
                  <c:v>4311000000</c:v>
                </c:pt>
                <c:pt idx="493">
                  <c:v>4624000000</c:v>
                </c:pt>
                <c:pt idx="494">
                  <c:v>4647000000</c:v>
                </c:pt>
                <c:pt idx="495">
                  <c:v>4651000000</c:v>
                </c:pt>
                <c:pt idx="496">
                  <c:v>4018300000</c:v>
                </c:pt>
                <c:pt idx="497">
                  <c:v>4345500000</c:v>
                </c:pt>
                <c:pt idx="498">
                  <c:v>4360300000</c:v>
                </c:pt>
                <c:pt idx="499">
                  <c:v>4577600000</c:v>
                </c:pt>
                <c:pt idx="500">
                  <c:v>2919000000</c:v>
                </c:pt>
                <c:pt idx="501">
                  <c:v>2948000000</c:v>
                </c:pt>
                <c:pt idx="502">
                  <c:v>3067000000</c:v>
                </c:pt>
                <c:pt idx="503">
                  <c:v>3247000000</c:v>
                </c:pt>
                <c:pt idx="504">
                  <c:v>833500000</c:v>
                </c:pt>
                <c:pt idx="505">
                  <c:v>905400000</c:v>
                </c:pt>
                <c:pt idx="506">
                  <c:v>953500000</c:v>
                </c:pt>
                <c:pt idx="507">
                  <c:v>1082300000</c:v>
                </c:pt>
                <c:pt idx="508">
                  <c:v>1858000000</c:v>
                </c:pt>
                <c:pt idx="509">
                  <c:v>1931000000</c:v>
                </c:pt>
                <c:pt idx="510">
                  <c:v>2042000000</c:v>
                </c:pt>
                <c:pt idx="511">
                  <c:v>2255000000</c:v>
                </c:pt>
                <c:pt idx="512">
                  <c:v>6597000000</c:v>
                </c:pt>
                <c:pt idx="513">
                  <c:v>6985900000</c:v>
                </c:pt>
                <c:pt idx="514">
                  <c:v>7073500000</c:v>
                </c:pt>
                <c:pt idx="515">
                  <c:v>7337800000</c:v>
                </c:pt>
                <c:pt idx="516">
                  <c:v>838000000</c:v>
                </c:pt>
                <c:pt idx="517">
                  <c:v>842000000</c:v>
                </c:pt>
                <c:pt idx="518">
                  <c:v>982000000</c:v>
                </c:pt>
                <c:pt idx="519">
                  <c:v>1013000000</c:v>
                </c:pt>
                <c:pt idx="520">
                  <c:v>3758000000</c:v>
                </c:pt>
                <c:pt idx="521">
                  <c:v>4065000000</c:v>
                </c:pt>
                <c:pt idx="522">
                  <c:v>4375000000</c:v>
                </c:pt>
                <c:pt idx="523">
                  <c:v>6010000000</c:v>
                </c:pt>
                <c:pt idx="524">
                  <c:v>6487964000</c:v>
                </c:pt>
                <c:pt idx="525">
                  <c:v>7032137000</c:v>
                </c:pt>
                <c:pt idx="526">
                  <c:v>8222072000</c:v>
                </c:pt>
                <c:pt idx="527">
                  <c:v>9282675000</c:v>
                </c:pt>
                <c:pt idx="528">
                  <c:v>531180000</c:v>
                </c:pt>
                <c:pt idx="529">
                  <c:v>621413000</c:v>
                </c:pt>
                <c:pt idx="530">
                  <c:v>734119000</c:v>
                </c:pt>
                <c:pt idx="531">
                  <c:v>825296000</c:v>
                </c:pt>
                <c:pt idx="532">
                  <c:v>607902000</c:v>
                </c:pt>
                <c:pt idx="533">
                  <c:v>809809000</c:v>
                </c:pt>
                <c:pt idx="534">
                  <c:v>830977000</c:v>
                </c:pt>
                <c:pt idx="535">
                  <c:v>1041152000</c:v>
                </c:pt>
                <c:pt idx="536">
                  <c:v>853981000</c:v>
                </c:pt>
                <c:pt idx="537">
                  <c:v>917432000</c:v>
                </c:pt>
                <c:pt idx="538">
                  <c:v>1069141000</c:v>
                </c:pt>
                <c:pt idx="539">
                  <c:v>1200667000</c:v>
                </c:pt>
                <c:pt idx="540">
                  <c:v>1488147000</c:v>
                </c:pt>
                <c:pt idx="541">
                  <c:v>1659868000</c:v>
                </c:pt>
                <c:pt idx="542">
                  <c:v>1773829000</c:v>
                </c:pt>
                <c:pt idx="543">
                  <c:v>1774469000</c:v>
                </c:pt>
                <c:pt idx="544">
                  <c:v>193746000</c:v>
                </c:pt>
                <c:pt idx="545">
                  <c:v>219104000</c:v>
                </c:pt>
                <c:pt idx="546">
                  <c:v>401470000</c:v>
                </c:pt>
                <c:pt idx="547">
                  <c:v>493513000</c:v>
                </c:pt>
                <c:pt idx="548">
                  <c:v>1094000000</c:v>
                </c:pt>
                <c:pt idx="549">
                  <c:v>1109000000</c:v>
                </c:pt>
                <c:pt idx="550">
                  <c:v>1144000000</c:v>
                </c:pt>
                <c:pt idx="551">
                  <c:v>1392000000</c:v>
                </c:pt>
                <c:pt idx="552">
                  <c:v>3333000000</c:v>
                </c:pt>
                <c:pt idx="553">
                  <c:v>4221000000</c:v>
                </c:pt>
                <c:pt idx="554">
                  <c:v>4457000000</c:v>
                </c:pt>
                <c:pt idx="555">
                  <c:v>4530000000</c:v>
                </c:pt>
                <c:pt idx="556">
                  <c:v>2061747000</c:v>
                </c:pt>
                <c:pt idx="557">
                  <c:v>2149095000</c:v>
                </c:pt>
                <c:pt idx="558">
                  <c:v>2182093000</c:v>
                </c:pt>
                <c:pt idx="559">
                  <c:v>2412274000</c:v>
                </c:pt>
                <c:pt idx="560">
                  <c:v>988700000</c:v>
                </c:pt>
                <c:pt idx="561">
                  <c:v>1072700000</c:v>
                </c:pt>
                <c:pt idx="562">
                  <c:v>1233800000</c:v>
                </c:pt>
                <c:pt idx="563">
                  <c:v>1275200000</c:v>
                </c:pt>
                <c:pt idx="564">
                  <c:v>3248000000</c:v>
                </c:pt>
                <c:pt idx="565">
                  <c:v>3468000000</c:v>
                </c:pt>
                <c:pt idx="566">
                  <c:v>3650000000</c:v>
                </c:pt>
                <c:pt idx="567">
                  <c:v>5512000000</c:v>
                </c:pt>
                <c:pt idx="568">
                  <c:v>1304572000</c:v>
                </c:pt>
                <c:pt idx="569">
                  <c:v>1330780000</c:v>
                </c:pt>
                <c:pt idx="570">
                  <c:v>1386779000</c:v>
                </c:pt>
                <c:pt idx="571">
                  <c:v>1466293000</c:v>
                </c:pt>
                <c:pt idx="572">
                  <c:v>3222774000</c:v>
                </c:pt>
                <c:pt idx="573">
                  <c:v>3996629000</c:v>
                </c:pt>
                <c:pt idx="574">
                  <c:v>4941701000</c:v>
                </c:pt>
                <c:pt idx="575">
                  <c:v>6597869000</c:v>
                </c:pt>
                <c:pt idx="576">
                  <c:v>132776000</c:v>
                </c:pt>
                <c:pt idx="577">
                  <c:v>158500000</c:v>
                </c:pt>
                <c:pt idx="578">
                  <c:v>186445000</c:v>
                </c:pt>
                <c:pt idx="579">
                  <c:v>214248000</c:v>
                </c:pt>
                <c:pt idx="580">
                  <c:v>10502000000</c:v>
                </c:pt>
                <c:pt idx="581">
                  <c:v>10850000000</c:v>
                </c:pt>
                <c:pt idx="582">
                  <c:v>11842000000</c:v>
                </c:pt>
                <c:pt idx="583">
                  <c:v>12196000000</c:v>
                </c:pt>
                <c:pt idx="584">
                  <c:v>1007431000</c:v>
                </c:pt>
                <c:pt idx="585">
                  <c:v>1110776000</c:v>
                </c:pt>
                <c:pt idx="586">
                  <c:v>1121590000</c:v>
                </c:pt>
                <c:pt idx="587">
                  <c:v>1169470000</c:v>
                </c:pt>
                <c:pt idx="588">
                  <c:v>3193000000</c:v>
                </c:pt>
                <c:pt idx="589">
                  <c:v>5319000000</c:v>
                </c:pt>
                <c:pt idx="590">
                  <c:v>8836000000</c:v>
                </c:pt>
                <c:pt idx="591">
                  <c:v>11422000000</c:v>
                </c:pt>
                <c:pt idx="592">
                  <c:v>880500000</c:v>
                </c:pt>
                <c:pt idx="593">
                  <c:v>948100000</c:v>
                </c:pt>
                <c:pt idx="594">
                  <c:v>956400000</c:v>
                </c:pt>
                <c:pt idx="595">
                  <c:v>1069200000</c:v>
                </c:pt>
                <c:pt idx="596">
                  <c:v>696000000</c:v>
                </c:pt>
                <c:pt idx="597">
                  <c:v>716000000</c:v>
                </c:pt>
                <c:pt idx="598">
                  <c:v>718000000</c:v>
                </c:pt>
                <c:pt idx="599">
                  <c:v>867000000</c:v>
                </c:pt>
                <c:pt idx="600">
                  <c:v>22745000000</c:v>
                </c:pt>
                <c:pt idx="601">
                  <c:v>24700000000</c:v>
                </c:pt>
                <c:pt idx="602">
                  <c:v>28326000000</c:v>
                </c:pt>
                <c:pt idx="603">
                  <c:v>29961000000</c:v>
                </c:pt>
                <c:pt idx="604">
                  <c:v>6056000000</c:v>
                </c:pt>
                <c:pt idx="605">
                  <c:v>6404000000</c:v>
                </c:pt>
                <c:pt idx="606">
                  <c:v>6519000000</c:v>
                </c:pt>
                <c:pt idx="607">
                  <c:v>6991000000</c:v>
                </c:pt>
                <c:pt idx="608">
                  <c:v>797449000</c:v>
                </c:pt>
                <c:pt idx="609">
                  <c:v>928530000</c:v>
                </c:pt>
                <c:pt idx="610">
                  <c:v>1034663000</c:v>
                </c:pt>
                <c:pt idx="611">
                  <c:v>1101401000</c:v>
                </c:pt>
                <c:pt idx="612">
                  <c:v>763300000</c:v>
                </c:pt>
                <c:pt idx="613">
                  <c:v>814900000</c:v>
                </c:pt>
                <c:pt idx="614">
                  <c:v>907800000</c:v>
                </c:pt>
                <c:pt idx="615">
                  <c:v>1102800000</c:v>
                </c:pt>
                <c:pt idx="616">
                  <c:v>824000000</c:v>
                </c:pt>
                <c:pt idx="617">
                  <c:v>975000000</c:v>
                </c:pt>
                <c:pt idx="618">
                  <c:v>977000000</c:v>
                </c:pt>
                <c:pt idx="619">
                  <c:v>1034000000</c:v>
                </c:pt>
                <c:pt idx="620">
                  <c:v>1412000000</c:v>
                </c:pt>
                <c:pt idx="621">
                  <c:v>1467000000</c:v>
                </c:pt>
                <c:pt idx="622">
                  <c:v>1563000000</c:v>
                </c:pt>
                <c:pt idx="623">
                  <c:v>1565000000</c:v>
                </c:pt>
                <c:pt idx="624">
                  <c:v>429854000</c:v>
                </c:pt>
                <c:pt idx="625">
                  <c:v>446436000</c:v>
                </c:pt>
                <c:pt idx="626">
                  <c:v>470435000</c:v>
                </c:pt>
                <c:pt idx="627">
                  <c:v>474746000</c:v>
                </c:pt>
                <c:pt idx="628">
                  <c:v>175148000</c:v>
                </c:pt>
                <c:pt idx="629">
                  <c:v>182711000</c:v>
                </c:pt>
                <c:pt idx="630">
                  <c:v>191073000</c:v>
                </c:pt>
                <c:pt idx="631">
                  <c:v>408225000</c:v>
                </c:pt>
                <c:pt idx="632">
                  <c:v>936900000</c:v>
                </c:pt>
                <c:pt idx="633">
                  <c:v>965322000</c:v>
                </c:pt>
                <c:pt idx="634">
                  <c:v>966829000</c:v>
                </c:pt>
                <c:pt idx="635">
                  <c:v>971611000</c:v>
                </c:pt>
                <c:pt idx="636">
                  <c:v>601700000</c:v>
                </c:pt>
                <c:pt idx="637">
                  <c:v>611700000</c:v>
                </c:pt>
                <c:pt idx="638">
                  <c:v>716100000</c:v>
                </c:pt>
                <c:pt idx="639">
                  <c:v>881600000</c:v>
                </c:pt>
                <c:pt idx="640">
                  <c:v>192798000</c:v>
                </c:pt>
                <c:pt idx="641">
                  <c:v>203130000</c:v>
                </c:pt>
                <c:pt idx="642">
                  <c:v>210441000</c:v>
                </c:pt>
                <c:pt idx="643">
                  <c:v>226984000</c:v>
                </c:pt>
                <c:pt idx="644">
                  <c:v>385785000</c:v>
                </c:pt>
                <c:pt idx="645">
                  <c:v>397796000</c:v>
                </c:pt>
                <c:pt idx="646">
                  <c:v>404561000</c:v>
                </c:pt>
                <c:pt idx="647">
                  <c:v>413388000</c:v>
                </c:pt>
                <c:pt idx="648">
                  <c:v>3786000000</c:v>
                </c:pt>
                <c:pt idx="649">
                  <c:v>3810000000</c:v>
                </c:pt>
                <c:pt idx="650">
                  <c:v>3942948000</c:v>
                </c:pt>
                <c:pt idx="651">
                  <c:v>4595000000</c:v>
                </c:pt>
                <c:pt idx="652">
                  <c:v>1940000000</c:v>
                </c:pt>
                <c:pt idx="653">
                  <c:v>1952000000</c:v>
                </c:pt>
                <c:pt idx="654">
                  <c:v>1984000000</c:v>
                </c:pt>
                <c:pt idx="655">
                  <c:v>2039000000</c:v>
                </c:pt>
                <c:pt idx="656">
                  <c:v>716052000</c:v>
                </c:pt>
                <c:pt idx="657">
                  <c:v>797111000</c:v>
                </c:pt>
                <c:pt idx="658">
                  <c:v>826586000</c:v>
                </c:pt>
                <c:pt idx="659">
                  <c:v>840983000</c:v>
                </c:pt>
                <c:pt idx="660">
                  <c:v>3221000000</c:v>
                </c:pt>
                <c:pt idx="661">
                  <c:v>3819000000</c:v>
                </c:pt>
                <c:pt idx="662">
                  <c:v>5837000000</c:v>
                </c:pt>
                <c:pt idx="663">
                  <c:v>6440000000</c:v>
                </c:pt>
                <c:pt idx="664">
                  <c:v>3118900000</c:v>
                </c:pt>
                <c:pt idx="665">
                  <c:v>3328000000</c:v>
                </c:pt>
                <c:pt idx="666">
                  <c:v>3474300000</c:v>
                </c:pt>
                <c:pt idx="667">
                  <c:v>3552300000</c:v>
                </c:pt>
                <c:pt idx="668">
                  <c:v>1867000000</c:v>
                </c:pt>
                <c:pt idx="669">
                  <c:v>2050000000</c:v>
                </c:pt>
                <c:pt idx="670">
                  <c:v>2278000000</c:v>
                </c:pt>
                <c:pt idx="671">
                  <c:v>2331000000</c:v>
                </c:pt>
                <c:pt idx="672">
                  <c:v>11710000000</c:v>
                </c:pt>
                <c:pt idx="673">
                  <c:v>12158000000</c:v>
                </c:pt>
                <c:pt idx="674">
                  <c:v>12382000000</c:v>
                </c:pt>
                <c:pt idx="675">
                  <c:v>13405000000</c:v>
                </c:pt>
                <c:pt idx="676">
                  <c:v>2754913000</c:v>
                </c:pt>
                <c:pt idx="677">
                  <c:v>3161985000</c:v>
                </c:pt>
                <c:pt idx="678">
                  <c:v>3419065000</c:v>
                </c:pt>
                <c:pt idx="679">
                  <c:v>3462343000</c:v>
                </c:pt>
                <c:pt idx="680">
                  <c:v>1156635000</c:v>
                </c:pt>
                <c:pt idx="681">
                  <c:v>1196512000</c:v>
                </c:pt>
                <c:pt idx="682">
                  <c:v>1295014000</c:v>
                </c:pt>
                <c:pt idx="683">
                  <c:v>1325567000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833268000</c:v>
                </c:pt>
                <c:pt idx="689">
                  <c:v>834320000</c:v>
                </c:pt>
                <c:pt idx="690">
                  <c:v>913786000</c:v>
                </c:pt>
                <c:pt idx="691">
                  <c:v>989123000</c:v>
                </c:pt>
                <c:pt idx="692">
                  <c:v>2617000000</c:v>
                </c:pt>
                <c:pt idx="693">
                  <c:v>2728000000</c:v>
                </c:pt>
                <c:pt idx="694">
                  <c:v>2815000000</c:v>
                </c:pt>
                <c:pt idx="695">
                  <c:v>2816000000</c:v>
                </c:pt>
                <c:pt idx="696">
                  <c:v>2785035000</c:v>
                </c:pt>
                <c:pt idx="697">
                  <c:v>2839629000</c:v>
                </c:pt>
                <c:pt idx="698">
                  <c:v>2931108000</c:v>
                </c:pt>
                <c:pt idx="699">
                  <c:v>2967125000</c:v>
                </c:pt>
                <c:pt idx="700">
                  <c:v>200000000</c:v>
                </c:pt>
                <c:pt idx="701">
                  <c:v>228000000</c:v>
                </c:pt>
                <c:pt idx="702">
                  <c:v>293000000</c:v>
                </c:pt>
                <c:pt idx="703">
                  <c:v>1333000000</c:v>
                </c:pt>
                <c:pt idx="704">
                  <c:v>902869000</c:v>
                </c:pt>
                <c:pt idx="705">
                  <c:v>1126940000</c:v>
                </c:pt>
                <c:pt idx="706">
                  <c:v>1347510000</c:v>
                </c:pt>
                <c:pt idx="707">
                  <c:v>1513064000</c:v>
                </c:pt>
                <c:pt idx="708">
                  <c:v>1563152000</c:v>
                </c:pt>
                <c:pt idx="709">
                  <c:v>1603244000</c:v>
                </c:pt>
                <c:pt idx="710">
                  <c:v>1638143000</c:v>
                </c:pt>
                <c:pt idx="711">
                  <c:v>1699298000</c:v>
                </c:pt>
                <c:pt idx="712">
                  <c:v>1848048000</c:v>
                </c:pt>
                <c:pt idx="713">
                  <c:v>1963335000</c:v>
                </c:pt>
                <c:pt idx="714">
                  <c:v>1983264000</c:v>
                </c:pt>
                <c:pt idx="715">
                  <c:v>2075862000</c:v>
                </c:pt>
                <c:pt idx="716">
                  <c:v>1096507000</c:v>
                </c:pt>
                <c:pt idx="717">
                  <c:v>1340453000</c:v>
                </c:pt>
                <c:pt idx="718">
                  <c:v>1500399000</c:v>
                </c:pt>
                <c:pt idx="719">
                  <c:v>1541214000</c:v>
                </c:pt>
                <c:pt idx="720">
                  <c:v>22480000000</c:v>
                </c:pt>
                <c:pt idx="721">
                  <c:v>23420000000</c:v>
                </c:pt>
                <c:pt idx="722">
                  <c:v>25091000000</c:v>
                </c:pt>
                <c:pt idx="723">
                  <c:v>27075000000</c:v>
                </c:pt>
                <c:pt idx="724">
                  <c:v>665170000</c:v>
                </c:pt>
                <c:pt idx="725">
                  <c:v>1056611000</c:v>
                </c:pt>
                <c:pt idx="726">
                  <c:v>1084582000</c:v>
                </c:pt>
                <c:pt idx="727">
                  <c:v>1107519000</c:v>
                </c:pt>
                <c:pt idx="728">
                  <c:v>824636000</c:v>
                </c:pt>
                <c:pt idx="729">
                  <c:v>918075000</c:v>
                </c:pt>
                <c:pt idx="730">
                  <c:v>1211549000</c:v>
                </c:pt>
                <c:pt idx="731">
                  <c:v>1410118000</c:v>
                </c:pt>
                <c:pt idx="732">
                  <c:v>17749000000</c:v>
                </c:pt>
                <c:pt idx="733">
                  <c:v>17920000000</c:v>
                </c:pt>
                <c:pt idx="734">
                  <c:v>18076000000</c:v>
                </c:pt>
                <c:pt idx="735">
                  <c:v>18491000000</c:v>
                </c:pt>
                <c:pt idx="736">
                  <c:v>3732000000</c:v>
                </c:pt>
                <c:pt idx="737">
                  <c:v>3992000000</c:v>
                </c:pt>
                <c:pt idx="738">
                  <c:v>4087000000</c:v>
                </c:pt>
                <c:pt idx="739">
                  <c:v>4658000000</c:v>
                </c:pt>
                <c:pt idx="740">
                  <c:v>5274000000</c:v>
                </c:pt>
                <c:pt idx="741">
                  <c:v>5757000000</c:v>
                </c:pt>
                <c:pt idx="742">
                  <c:v>5970000000</c:v>
                </c:pt>
                <c:pt idx="743">
                  <c:v>7080000000</c:v>
                </c:pt>
                <c:pt idx="744">
                  <c:v>1111232000</c:v>
                </c:pt>
                <c:pt idx="745">
                  <c:v>1124753000</c:v>
                </c:pt>
                <c:pt idx="746">
                  <c:v>1159502000</c:v>
                </c:pt>
                <c:pt idx="747">
                  <c:v>1220095000</c:v>
                </c:pt>
                <c:pt idx="748">
                  <c:v>908500000</c:v>
                </c:pt>
                <c:pt idx="749">
                  <c:v>949100000</c:v>
                </c:pt>
                <c:pt idx="750">
                  <c:v>971300000</c:v>
                </c:pt>
                <c:pt idx="751">
                  <c:v>1004200000</c:v>
                </c:pt>
                <c:pt idx="752">
                  <c:v>5006000000</c:v>
                </c:pt>
                <c:pt idx="753">
                  <c:v>5190000000</c:v>
                </c:pt>
                <c:pt idx="754">
                  <c:v>5469000000</c:v>
                </c:pt>
                <c:pt idx="755">
                  <c:v>5518000000</c:v>
                </c:pt>
                <c:pt idx="756">
                  <c:v>597108000</c:v>
                </c:pt>
                <c:pt idx="757">
                  <c:v>656079000</c:v>
                </c:pt>
                <c:pt idx="758">
                  <c:v>745143000</c:v>
                </c:pt>
                <c:pt idx="759">
                  <c:v>747021000</c:v>
                </c:pt>
                <c:pt idx="760">
                  <c:v>11472000000</c:v>
                </c:pt>
                <c:pt idx="761">
                  <c:v>11820000000</c:v>
                </c:pt>
                <c:pt idx="762">
                  <c:v>12237000000</c:v>
                </c:pt>
                <c:pt idx="763">
                  <c:v>5244000000</c:v>
                </c:pt>
                <c:pt idx="764">
                  <c:v>5956000000</c:v>
                </c:pt>
                <c:pt idx="765">
                  <c:v>6788000000</c:v>
                </c:pt>
                <c:pt idx="766">
                  <c:v>17775000000</c:v>
                </c:pt>
                <c:pt idx="767">
                  <c:v>920502000</c:v>
                </c:pt>
                <c:pt idx="768">
                  <c:v>946393000</c:v>
                </c:pt>
                <c:pt idx="769">
                  <c:v>977895000</c:v>
                </c:pt>
                <c:pt idx="770">
                  <c:v>1079246000</c:v>
                </c:pt>
                <c:pt idx="771">
                  <c:v>627340000</c:v>
                </c:pt>
                <c:pt idx="772">
                  <c:v>650948000</c:v>
                </c:pt>
                <c:pt idx="773">
                  <c:v>743611000</c:v>
                </c:pt>
                <c:pt idx="774">
                  <c:v>871974000</c:v>
                </c:pt>
                <c:pt idx="775">
                  <c:v>820000000</c:v>
                </c:pt>
                <c:pt idx="776">
                  <c:v>914000000</c:v>
                </c:pt>
                <c:pt idx="777">
                  <c:v>976000000</c:v>
                </c:pt>
                <c:pt idx="778">
                  <c:v>1186000000</c:v>
                </c:pt>
                <c:pt idx="779">
                  <c:v>1873360000</c:v>
                </c:pt>
                <c:pt idx="780">
                  <c:v>1978960000</c:v>
                </c:pt>
                <c:pt idx="781">
                  <c:v>2196173000</c:v>
                </c:pt>
                <c:pt idx="782">
                  <c:v>2243356000</c:v>
                </c:pt>
                <c:pt idx="783">
                  <c:v>2621000000</c:v>
                </c:pt>
                <c:pt idx="784">
                  <c:v>2665000000</c:v>
                </c:pt>
                <c:pt idx="785">
                  <c:v>2727000000</c:v>
                </c:pt>
                <c:pt idx="786">
                  <c:v>2823000000</c:v>
                </c:pt>
                <c:pt idx="787">
                  <c:v>1703796000</c:v>
                </c:pt>
                <c:pt idx="788">
                  <c:v>1898284000</c:v>
                </c:pt>
                <c:pt idx="789">
                  <c:v>1924132000</c:v>
                </c:pt>
                <c:pt idx="790">
                  <c:v>1969308000</c:v>
                </c:pt>
                <c:pt idx="791">
                  <c:v>6688000000</c:v>
                </c:pt>
                <c:pt idx="792">
                  <c:v>7631000000</c:v>
                </c:pt>
                <c:pt idx="793">
                  <c:v>7673000000</c:v>
                </c:pt>
                <c:pt idx="794">
                  <c:v>7972000000</c:v>
                </c:pt>
                <c:pt idx="795">
                  <c:v>24995000000</c:v>
                </c:pt>
                <c:pt idx="796">
                  <c:v>27875000000</c:v>
                </c:pt>
                <c:pt idx="797">
                  <c:v>28205000000</c:v>
                </c:pt>
                <c:pt idx="798">
                  <c:v>28372000000</c:v>
                </c:pt>
                <c:pt idx="799">
                  <c:v>436585000</c:v>
                </c:pt>
                <c:pt idx="800">
                  <c:v>489356000</c:v>
                </c:pt>
                <c:pt idx="801">
                  <c:v>555861000</c:v>
                </c:pt>
                <c:pt idx="802">
                  <c:v>582146000</c:v>
                </c:pt>
                <c:pt idx="803">
                  <c:v>687248000</c:v>
                </c:pt>
                <c:pt idx="804">
                  <c:v>755658000</c:v>
                </c:pt>
                <c:pt idx="805">
                  <c:v>765715000</c:v>
                </c:pt>
                <c:pt idx="806">
                  <c:v>768531000</c:v>
                </c:pt>
                <c:pt idx="807">
                  <c:v>674028000</c:v>
                </c:pt>
                <c:pt idx="808">
                  <c:v>859976000</c:v>
                </c:pt>
                <c:pt idx="809">
                  <c:v>923573000</c:v>
                </c:pt>
                <c:pt idx="810">
                  <c:v>1088906000</c:v>
                </c:pt>
                <c:pt idx="811">
                  <c:v>18990000000</c:v>
                </c:pt>
                <c:pt idx="812">
                  <c:v>19967000000</c:v>
                </c:pt>
                <c:pt idx="813">
                  <c:v>20323000000</c:v>
                </c:pt>
                <c:pt idx="814">
                  <c:v>21431000000</c:v>
                </c:pt>
                <c:pt idx="815">
                  <c:v>2211000000</c:v>
                </c:pt>
                <c:pt idx="816">
                  <c:v>2340000000</c:v>
                </c:pt>
                <c:pt idx="817">
                  <c:v>2611000000</c:v>
                </c:pt>
                <c:pt idx="818">
                  <c:v>2722000000</c:v>
                </c:pt>
                <c:pt idx="819">
                  <c:v>4513000000</c:v>
                </c:pt>
                <c:pt idx="820">
                  <c:v>4776000000</c:v>
                </c:pt>
                <c:pt idx="821">
                  <c:v>4900000000</c:v>
                </c:pt>
                <c:pt idx="822">
                  <c:v>5088000000</c:v>
                </c:pt>
                <c:pt idx="823">
                  <c:v>6279100000</c:v>
                </c:pt>
                <c:pt idx="824">
                  <c:v>6463400000</c:v>
                </c:pt>
                <c:pt idx="825">
                  <c:v>6742700000</c:v>
                </c:pt>
                <c:pt idx="826">
                  <c:v>6748500000</c:v>
                </c:pt>
                <c:pt idx="827">
                  <c:v>1166715000</c:v>
                </c:pt>
                <c:pt idx="828">
                  <c:v>1190424000</c:v>
                </c:pt>
                <c:pt idx="829">
                  <c:v>1222715000</c:v>
                </c:pt>
                <c:pt idx="830">
                  <c:v>1246068000</c:v>
                </c:pt>
                <c:pt idx="831">
                  <c:v>741700000</c:v>
                </c:pt>
                <c:pt idx="832">
                  <c:v>837900000</c:v>
                </c:pt>
                <c:pt idx="833">
                  <c:v>869000000</c:v>
                </c:pt>
                <c:pt idx="834">
                  <c:v>944900000</c:v>
                </c:pt>
                <c:pt idx="835">
                  <c:v>2639000000</c:v>
                </c:pt>
                <c:pt idx="836">
                  <c:v>2650000000</c:v>
                </c:pt>
                <c:pt idx="837">
                  <c:v>2923000000</c:v>
                </c:pt>
                <c:pt idx="838">
                  <c:v>3065000000</c:v>
                </c:pt>
                <c:pt idx="839">
                  <c:v>3207800000</c:v>
                </c:pt>
                <c:pt idx="840">
                  <c:v>3524400000</c:v>
                </c:pt>
                <c:pt idx="841">
                  <c:v>3764500000</c:v>
                </c:pt>
                <c:pt idx="842">
                  <c:v>3870200000</c:v>
                </c:pt>
                <c:pt idx="843">
                  <c:v>1293923000</c:v>
                </c:pt>
                <c:pt idx="844">
                  <c:v>1437062000</c:v>
                </c:pt>
                <c:pt idx="845">
                  <c:v>1635496000</c:v>
                </c:pt>
                <c:pt idx="846">
                  <c:v>1806374000</c:v>
                </c:pt>
                <c:pt idx="847">
                  <c:v>1173340000</c:v>
                </c:pt>
                <c:pt idx="848">
                  <c:v>1429233000</c:v>
                </c:pt>
                <c:pt idx="849">
                  <c:v>1522811000</c:v>
                </c:pt>
                <c:pt idx="850">
                  <c:v>1545716000</c:v>
                </c:pt>
                <c:pt idx="851">
                  <c:v>2167200000</c:v>
                </c:pt>
                <c:pt idx="852">
                  <c:v>2260900000</c:v>
                </c:pt>
                <c:pt idx="853">
                  <c:v>2336400000</c:v>
                </c:pt>
                <c:pt idx="854">
                  <c:v>2353900000</c:v>
                </c:pt>
                <c:pt idx="855">
                  <c:v>62841000000</c:v>
                </c:pt>
                <c:pt idx="856">
                  <c:v>64413000000</c:v>
                </c:pt>
                <c:pt idx="857">
                  <c:v>68114000000</c:v>
                </c:pt>
                <c:pt idx="858">
                  <c:v>70692000000</c:v>
                </c:pt>
                <c:pt idx="859">
                  <c:v>3357000000</c:v>
                </c:pt>
                <c:pt idx="860">
                  <c:v>3453000000</c:v>
                </c:pt>
                <c:pt idx="861">
                  <c:v>3777000000</c:v>
                </c:pt>
                <c:pt idx="862">
                  <c:v>4168000000</c:v>
                </c:pt>
                <c:pt idx="863">
                  <c:v>3266000000</c:v>
                </c:pt>
                <c:pt idx="864">
                  <c:v>3590000000</c:v>
                </c:pt>
                <c:pt idx="865">
                  <c:v>3872000000</c:v>
                </c:pt>
                <c:pt idx="866">
                  <c:v>4039000000</c:v>
                </c:pt>
                <c:pt idx="867">
                  <c:v>186869000</c:v>
                </c:pt>
                <c:pt idx="868">
                  <c:v>207770000</c:v>
                </c:pt>
                <c:pt idx="869">
                  <c:v>220857000</c:v>
                </c:pt>
                <c:pt idx="870">
                  <c:v>237882000</c:v>
                </c:pt>
                <c:pt idx="871">
                  <c:v>338351000</c:v>
                </c:pt>
                <c:pt idx="872">
                  <c:v>352183000</c:v>
                </c:pt>
                <c:pt idx="873">
                  <c:v>380275000</c:v>
                </c:pt>
                <c:pt idx="874">
                  <c:v>467262000</c:v>
                </c:pt>
                <c:pt idx="875">
                  <c:v>860657000</c:v>
                </c:pt>
                <c:pt idx="876">
                  <c:v>875644000</c:v>
                </c:pt>
                <c:pt idx="877">
                  <c:v>924376000</c:v>
                </c:pt>
                <c:pt idx="878">
                  <c:v>937480000</c:v>
                </c:pt>
                <c:pt idx="879">
                  <c:v>3334000000</c:v>
                </c:pt>
                <c:pt idx="880">
                  <c:v>3706000000</c:v>
                </c:pt>
                <c:pt idx="881">
                  <c:v>4162000000</c:v>
                </c:pt>
                <c:pt idx="882">
                  <c:v>5011000000</c:v>
                </c:pt>
                <c:pt idx="883">
                  <c:v>2813000000</c:v>
                </c:pt>
                <c:pt idx="884">
                  <c:v>3069000000</c:v>
                </c:pt>
                <c:pt idx="885">
                  <c:v>3298000000</c:v>
                </c:pt>
                <c:pt idx="886">
                  <c:v>3435000000</c:v>
                </c:pt>
                <c:pt idx="887">
                  <c:v>731767000</c:v>
                </c:pt>
                <c:pt idx="888">
                  <c:v>819048000</c:v>
                </c:pt>
                <c:pt idx="889">
                  <c:v>890431000</c:v>
                </c:pt>
                <c:pt idx="890">
                  <c:v>959899000</c:v>
                </c:pt>
                <c:pt idx="891">
                  <c:v>18084000000</c:v>
                </c:pt>
                <c:pt idx="892">
                  <c:v>18185000000</c:v>
                </c:pt>
                <c:pt idx="893">
                  <c:v>18205000000</c:v>
                </c:pt>
                <c:pt idx="894">
                  <c:v>18401000000</c:v>
                </c:pt>
                <c:pt idx="895">
                  <c:v>675827000</c:v>
                </c:pt>
                <c:pt idx="896">
                  <c:v>1006600000</c:v>
                </c:pt>
                <c:pt idx="897">
                  <c:v>1389900000</c:v>
                </c:pt>
                <c:pt idx="898">
                  <c:v>1611200000</c:v>
                </c:pt>
                <c:pt idx="899">
                  <c:v>17129000000</c:v>
                </c:pt>
                <c:pt idx="900">
                  <c:v>17512000000</c:v>
                </c:pt>
                <c:pt idx="901">
                  <c:v>19816000000</c:v>
                </c:pt>
                <c:pt idx="902">
                  <c:v>20758000000</c:v>
                </c:pt>
                <c:pt idx="903">
                  <c:v>5100000000</c:v>
                </c:pt>
                <c:pt idx="904">
                  <c:v>5202000000</c:v>
                </c:pt>
                <c:pt idx="905">
                  <c:v>5236000000</c:v>
                </c:pt>
                <c:pt idx="906">
                  <c:v>5386000000</c:v>
                </c:pt>
                <c:pt idx="907">
                  <c:v>824600000</c:v>
                </c:pt>
                <c:pt idx="908">
                  <c:v>825400000</c:v>
                </c:pt>
                <c:pt idx="909">
                  <c:v>855800000</c:v>
                </c:pt>
                <c:pt idx="910">
                  <c:v>890100000</c:v>
                </c:pt>
                <c:pt idx="911">
                  <c:v>2686000000</c:v>
                </c:pt>
                <c:pt idx="912">
                  <c:v>2720000000</c:v>
                </c:pt>
                <c:pt idx="913">
                  <c:v>2855000000</c:v>
                </c:pt>
                <c:pt idx="914">
                  <c:v>3012000000</c:v>
                </c:pt>
                <c:pt idx="915">
                  <c:v>371200000</c:v>
                </c:pt>
                <c:pt idx="916">
                  <c:v>372300000</c:v>
                </c:pt>
                <c:pt idx="917">
                  <c:v>432600000</c:v>
                </c:pt>
                <c:pt idx="918">
                  <c:v>458900000</c:v>
                </c:pt>
                <c:pt idx="919">
                  <c:v>328595000</c:v>
                </c:pt>
                <c:pt idx="920">
                  <c:v>521502000</c:v>
                </c:pt>
                <c:pt idx="921">
                  <c:v>630421000</c:v>
                </c:pt>
                <c:pt idx="922">
                  <c:v>764117000</c:v>
                </c:pt>
                <c:pt idx="923">
                  <c:v>1200900000</c:v>
                </c:pt>
                <c:pt idx="924">
                  <c:v>1210500000</c:v>
                </c:pt>
                <c:pt idx="925">
                  <c:v>1274900000</c:v>
                </c:pt>
                <c:pt idx="926">
                  <c:v>1786500000</c:v>
                </c:pt>
                <c:pt idx="927">
                  <c:v>1283436000</c:v>
                </c:pt>
                <c:pt idx="928">
                  <c:v>1535049000</c:v>
                </c:pt>
                <c:pt idx="929">
                  <c:v>1987239000</c:v>
                </c:pt>
                <c:pt idx="930">
                  <c:v>2109391000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386566000</c:v>
                </c:pt>
                <c:pt idx="936">
                  <c:v>410076000</c:v>
                </c:pt>
                <c:pt idx="937">
                  <c:v>436713000</c:v>
                </c:pt>
                <c:pt idx="938">
                  <c:v>446582000</c:v>
                </c:pt>
                <c:pt idx="939">
                  <c:v>11013900000</c:v>
                </c:pt>
                <c:pt idx="940">
                  <c:v>11228800000</c:v>
                </c:pt>
                <c:pt idx="941">
                  <c:v>12117600000</c:v>
                </c:pt>
                <c:pt idx="942">
                  <c:v>12138000000</c:v>
                </c:pt>
                <c:pt idx="943">
                  <c:v>220000000</c:v>
                </c:pt>
                <c:pt idx="944">
                  <c:v>318000000</c:v>
                </c:pt>
                <c:pt idx="945">
                  <c:v>329000000</c:v>
                </c:pt>
                <c:pt idx="946">
                  <c:v>487000000</c:v>
                </c:pt>
                <c:pt idx="947">
                  <c:v>430600000</c:v>
                </c:pt>
                <c:pt idx="948">
                  <c:v>470500000</c:v>
                </c:pt>
                <c:pt idx="949">
                  <c:v>489200000</c:v>
                </c:pt>
                <c:pt idx="950">
                  <c:v>505000000</c:v>
                </c:pt>
                <c:pt idx="951">
                  <c:v>13767000000</c:v>
                </c:pt>
                <c:pt idx="952">
                  <c:v>14327000000</c:v>
                </c:pt>
                <c:pt idx="953">
                  <c:v>14766000000</c:v>
                </c:pt>
                <c:pt idx="954">
                  <c:v>15599000000</c:v>
                </c:pt>
                <c:pt idx="955">
                  <c:v>1284988000</c:v>
                </c:pt>
                <c:pt idx="956">
                  <c:v>1329812000</c:v>
                </c:pt>
                <c:pt idx="957">
                  <c:v>1416853000</c:v>
                </c:pt>
                <c:pt idx="958">
                  <c:v>1544666000</c:v>
                </c:pt>
                <c:pt idx="959">
                  <c:v>476974000</c:v>
                </c:pt>
                <c:pt idx="960">
                  <c:v>2345041000</c:v>
                </c:pt>
                <c:pt idx="961">
                  <c:v>2844205000</c:v>
                </c:pt>
                <c:pt idx="962">
                  <c:v>3042635000</c:v>
                </c:pt>
                <c:pt idx="963">
                  <c:v>8028000000</c:v>
                </c:pt>
                <c:pt idx="964">
                  <c:v>8577000000</c:v>
                </c:pt>
                <c:pt idx="965">
                  <c:v>9640000000</c:v>
                </c:pt>
                <c:pt idx="966">
                  <c:v>10533000000</c:v>
                </c:pt>
                <c:pt idx="967">
                  <c:v>1950000000</c:v>
                </c:pt>
                <c:pt idx="968">
                  <c:v>1962000000</c:v>
                </c:pt>
                <c:pt idx="969">
                  <c:v>1989000000</c:v>
                </c:pt>
                <c:pt idx="970">
                  <c:v>2633000000</c:v>
                </c:pt>
                <c:pt idx="971">
                  <c:v>930000000</c:v>
                </c:pt>
                <c:pt idx="972">
                  <c:v>933000000</c:v>
                </c:pt>
                <c:pt idx="973">
                  <c:v>1020000000</c:v>
                </c:pt>
                <c:pt idx="974">
                  <c:v>1081000000</c:v>
                </c:pt>
                <c:pt idx="975">
                  <c:v>8256000000</c:v>
                </c:pt>
                <c:pt idx="976">
                  <c:v>8355000000</c:v>
                </c:pt>
                <c:pt idx="977">
                  <c:v>8440000000</c:v>
                </c:pt>
                <c:pt idx="978">
                  <c:v>8482000000</c:v>
                </c:pt>
                <c:pt idx="979">
                  <c:v>3714000000</c:v>
                </c:pt>
                <c:pt idx="980">
                  <c:v>4335000000</c:v>
                </c:pt>
                <c:pt idx="981">
                  <c:v>4528000000</c:v>
                </c:pt>
                <c:pt idx="982">
                  <c:v>4898000000</c:v>
                </c:pt>
                <c:pt idx="983">
                  <c:v>168326000</c:v>
                </c:pt>
                <c:pt idx="984">
                  <c:v>230699000</c:v>
                </c:pt>
                <c:pt idx="985">
                  <c:v>348512000</c:v>
                </c:pt>
                <c:pt idx="986">
                  <c:v>359476000</c:v>
                </c:pt>
                <c:pt idx="987">
                  <c:v>298033000</c:v>
                </c:pt>
                <c:pt idx="988">
                  <c:v>384937000</c:v>
                </c:pt>
                <c:pt idx="989">
                  <c:v>408128000</c:v>
                </c:pt>
                <c:pt idx="990">
                  <c:v>494342000</c:v>
                </c:pt>
                <c:pt idx="991">
                  <c:v>684000000</c:v>
                </c:pt>
                <c:pt idx="992">
                  <c:v>773000000</c:v>
                </c:pt>
                <c:pt idx="993">
                  <c:v>776000000</c:v>
                </c:pt>
                <c:pt idx="994">
                  <c:v>807000000</c:v>
                </c:pt>
                <c:pt idx="995">
                  <c:v>1338000000</c:v>
                </c:pt>
                <c:pt idx="996">
                  <c:v>1339000000</c:v>
                </c:pt>
                <c:pt idx="997">
                  <c:v>1347000000</c:v>
                </c:pt>
                <c:pt idx="998">
                  <c:v>1403000000</c:v>
                </c:pt>
                <c:pt idx="999">
                  <c:v>2265436000</c:v>
                </c:pt>
                <c:pt idx="1000">
                  <c:v>2310780000</c:v>
                </c:pt>
                <c:pt idx="1001">
                  <c:v>2347308000</c:v>
                </c:pt>
                <c:pt idx="1002">
                  <c:v>2388182000</c:v>
                </c:pt>
                <c:pt idx="1003">
                  <c:v>2138400000</c:v>
                </c:pt>
                <c:pt idx="1004">
                  <c:v>2211700000</c:v>
                </c:pt>
                <c:pt idx="1005">
                  <c:v>2506500000</c:v>
                </c:pt>
                <c:pt idx="1006">
                  <c:v>2643700000</c:v>
                </c:pt>
                <c:pt idx="1007">
                  <c:v>627731000</c:v>
                </c:pt>
                <c:pt idx="1008">
                  <c:v>666855000</c:v>
                </c:pt>
                <c:pt idx="1009">
                  <c:v>801104000</c:v>
                </c:pt>
                <c:pt idx="1010">
                  <c:v>849162000</c:v>
                </c:pt>
                <c:pt idx="1011">
                  <c:v>4543000000</c:v>
                </c:pt>
                <c:pt idx="1012">
                  <c:v>5845000000</c:v>
                </c:pt>
                <c:pt idx="1013">
                  <c:v>7668000000</c:v>
                </c:pt>
                <c:pt idx="1014">
                  <c:v>8293000000</c:v>
                </c:pt>
                <c:pt idx="1015">
                  <c:v>845700000</c:v>
                </c:pt>
                <c:pt idx="1016">
                  <c:v>915500000</c:v>
                </c:pt>
                <c:pt idx="1017">
                  <c:v>964900000</c:v>
                </c:pt>
                <c:pt idx="1018">
                  <c:v>1034800000</c:v>
                </c:pt>
                <c:pt idx="1019">
                  <c:v>7758000000</c:v>
                </c:pt>
                <c:pt idx="1020">
                  <c:v>8663000000</c:v>
                </c:pt>
                <c:pt idx="1021">
                  <c:v>8896000000</c:v>
                </c:pt>
                <c:pt idx="1022">
                  <c:v>9393000000</c:v>
                </c:pt>
                <c:pt idx="1023">
                  <c:v>23767000000</c:v>
                </c:pt>
                <c:pt idx="1024">
                  <c:v>25410000000</c:v>
                </c:pt>
                <c:pt idx="1025">
                  <c:v>26040000000</c:v>
                </c:pt>
                <c:pt idx="1026">
                  <c:v>26853000000</c:v>
                </c:pt>
                <c:pt idx="1027">
                  <c:v>1110550000</c:v>
                </c:pt>
                <c:pt idx="1028">
                  <c:v>1373878000</c:v>
                </c:pt>
                <c:pt idx="1029">
                  <c:v>1381396000</c:v>
                </c:pt>
                <c:pt idx="1030">
                  <c:v>1573120000</c:v>
                </c:pt>
                <c:pt idx="1031">
                  <c:v>1557400000</c:v>
                </c:pt>
                <c:pt idx="1032">
                  <c:v>1640800000</c:v>
                </c:pt>
                <c:pt idx="1033">
                  <c:v>1648800000</c:v>
                </c:pt>
                <c:pt idx="1034">
                  <c:v>1732700000</c:v>
                </c:pt>
                <c:pt idx="1035">
                  <c:v>1090300000</c:v>
                </c:pt>
                <c:pt idx="1036">
                  <c:v>1122000000</c:v>
                </c:pt>
                <c:pt idx="1037">
                  <c:v>1127400000</c:v>
                </c:pt>
                <c:pt idx="1038">
                  <c:v>1175000000</c:v>
                </c:pt>
                <c:pt idx="1039">
                  <c:v>135824000</c:v>
                </c:pt>
                <c:pt idx="1040">
                  <c:v>145298000</c:v>
                </c:pt>
                <c:pt idx="1041">
                  <c:v>164596000</c:v>
                </c:pt>
                <c:pt idx="1042">
                  <c:v>233887000</c:v>
                </c:pt>
                <c:pt idx="1043">
                  <c:v>10095000000</c:v>
                </c:pt>
                <c:pt idx="1044">
                  <c:v>10184000000</c:v>
                </c:pt>
                <c:pt idx="1045">
                  <c:v>10474000000</c:v>
                </c:pt>
                <c:pt idx="1046">
                  <c:v>10650000000</c:v>
                </c:pt>
                <c:pt idx="1047">
                  <c:v>7846000000</c:v>
                </c:pt>
                <c:pt idx="1048">
                  <c:v>7945000000</c:v>
                </c:pt>
                <c:pt idx="1049">
                  <c:v>8099000000</c:v>
                </c:pt>
                <c:pt idx="1050">
                  <c:v>8239000000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2249000000</c:v>
                </c:pt>
                <c:pt idx="1056">
                  <c:v>2362000000</c:v>
                </c:pt>
                <c:pt idx="1057">
                  <c:v>2541000000</c:v>
                </c:pt>
                <c:pt idx="1058">
                  <c:v>2749000000</c:v>
                </c:pt>
                <c:pt idx="1059">
                  <c:v>4083000000</c:v>
                </c:pt>
                <c:pt idx="1060">
                  <c:v>4266000000</c:v>
                </c:pt>
                <c:pt idx="1061">
                  <c:v>4345000000</c:v>
                </c:pt>
                <c:pt idx="1062">
                  <c:v>4499000000</c:v>
                </c:pt>
                <c:pt idx="1063">
                  <c:v>439100000</c:v>
                </c:pt>
                <c:pt idx="1064">
                  <c:v>491000000</c:v>
                </c:pt>
                <c:pt idx="1065">
                  <c:v>505800000</c:v>
                </c:pt>
                <c:pt idx="1066">
                  <c:v>550600000</c:v>
                </c:pt>
                <c:pt idx="1067">
                  <c:v>8197000000</c:v>
                </c:pt>
                <c:pt idx="1068">
                  <c:v>9071000000</c:v>
                </c:pt>
                <c:pt idx="1069">
                  <c:v>9776000000</c:v>
                </c:pt>
                <c:pt idx="1070">
                  <c:v>11675000000</c:v>
                </c:pt>
                <c:pt idx="1071">
                  <c:v>17017000000</c:v>
                </c:pt>
                <c:pt idx="1072">
                  <c:v>18786000000</c:v>
                </c:pt>
                <c:pt idx="1073">
                  <c:v>19414000000</c:v>
                </c:pt>
                <c:pt idx="1074">
                  <c:v>20944000000</c:v>
                </c:pt>
                <c:pt idx="1075">
                  <c:v>4788000000</c:v>
                </c:pt>
                <c:pt idx="1076">
                  <c:v>5969000000</c:v>
                </c:pt>
                <c:pt idx="1077">
                  <c:v>6025000000</c:v>
                </c:pt>
                <c:pt idx="1078">
                  <c:v>6488000000</c:v>
                </c:pt>
                <c:pt idx="1079">
                  <c:v>30700000000</c:v>
                </c:pt>
                <c:pt idx="1080">
                  <c:v>31248000000</c:v>
                </c:pt>
                <c:pt idx="1081">
                  <c:v>31869000000</c:v>
                </c:pt>
                <c:pt idx="1082">
                  <c:v>32370000000</c:v>
                </c:pt>
                <c:pt idx="1083">
                  <c:v>2713260000</c:v>
                </c:pt>
                <c:pt idx="1084">
                  <c:v>2772866000</c:v>
                </c:pt>
                <c:pt idx="1085">
                  <c:v>2813474000</c:v>
                </c:pt>
                <c:pt idx="1086">
                  <c:v>2992932000</c:v>
                </c:pt>
                <c:pt idx="1087">
                  <c:v>833578000</c:v>
                </c:pt>
                <c:pt idx="1088">
                  <c:v>850837000</c:v>
                </c:pt>
                <c:pt idx="1089">
                  <c:v>881064000</c:v>
                </c:pt>
                <c:pt idx="1090">
                  <c:v>888642000</c:v>
                </c:pt>
                <c:pt idx="1091">
                  <c:v>1485000000</c:v>
                </c:pt>
                <c:pt idx="1092">
                  <c:v>2214000000</c:v>
                </c:pt>
                <c:pt idx="1093">
                  <c:v>2270000000</c:v>
                </c:pt>
                <c:pt idx="1094">
                  <c:v>2310000000</c:v>
                </c:pt>
                <c:pt idx="1095">
                  <c:v>1576600000</c:v>
                </c:pt>
                <c:pt idx="1096">
                  <c:v>2040946000</c:v>
                </c:pt>
                <c:pt idx="1097">
                  <c:v>2068888000</c:v>
                </c:pt>
                <c:pt idx="1098">
                  <c:v>2428244000</c:v>
                </c:pt>
                <c:pt idx="1099">
                  <c:v>2127500000</c:v>
                </c:pt>
                <c:pt idx="1100">
                  <c:v>2852600000</c:v>
                </c:pt>
                <c:pt idx="1101">
                  <c:v>2014000000</c:v>
                </c:pt>
                <c:pt idx="1102">
                  <c:v>2254000000</c:v>
                </c:pt>
                <c:pt idx="1103">
                  <c:v>2687000000</c:v>
                </c:pt>
                <c:pt idx="1104">
                  <c:v>2876000000</c:v>
                </c:pt>
                <c:pt idx="1105">
                  <c:v>936000000</c:v>
                </c:pt>
                <c:pt idx="1106">
                  <c:v>1176000000</c:v>
                </c:pt>
                <c:pt idx="1107">
                  <c:v>1188000000</c:v>
                </c:pt>
                <c:pt idx="1108">
                  <c:v>1232000000</c:v>
                </c:pt>
                <c:pt idx="1109">
                  <c:v>2704000000</c:v>
                </c:pt>
                <c:pt idx="1110">
                  <c:v>3443000000</c:v>
                </c:pt>
                <c:pt idx="1111">
                  <c:v>3875000000</c:v>
                </c:pt>
                <c:pt idx="1112">
                  <c:v>4230000000</c:v>
                </c:pt>
                <c:pt idx="1113">
                  <c:v>2099000000</c:v>
                </c:pt>
                <c:pt idx="1114">
                  <c:v>2198000000</c:v>
                </c:pt>
                <c:pt idx="1115">
                  <c:v>2415000000</c:v>
                </c:pt>
                <c:pt idx="1116">
                  <c:v>2493000000</c:v>
                </c:pt>
                <c:pt idx="1117">
                  <c:v>1029012000</c:v>
                </c:pt>
                <c:pt idx="1118">
                  <c:v>1349248000</c:v>
                </c:pt>
                <c:pt idx="1119">
                  <c:v>1882209000</c:v>
                </c:pt>
                <c:pt idx="1120">
                  <c:v>2420975000</c:v>
                </c:pt>
                <c:pt idx="1121">
                  <c:v>996000000</c:v>
                </c:pt>
                <c:pt idx="1122">
                  <c:v>1015000000</c:v>
                </c:pt>
                <c:pt idx="1123">
                  <c:v>1228000000</c:v>
                </c:pt>
                <c:pt idx="1124">
                  <c:v>6121000000</c:v>
                </c:pt>
                <c:pt idx="1125">
                  <c:v>7796000000</c:v>
                </c:pt>
                <c:pt idx="1126">
                  <c:v>8766000000</c:v>
                </c:pt>
                <c:pt idx="1127">
                  <c:v>9892000000</c:v>
                </c:pt>
                <c:pt idx="1128">
                  <c:v>10469000000</c:v>
                </c:pt>
                <c:pt idx="1129">
                  <c:v>2325000000</c:v>
                </c:pt>
                <c:pt idx="1130">
                  <c:v>2454000000</c:v>
                </c:pt>
                <c:pt idx="1131">
                  <c:v>2489000000</c:v>
                </c:pt>
                <c:pt idx="1132">
                  <c:v>2490000000</c:v>
                </c:pt>
                <c:pt idx="1133">
                  <c:v>1654000000</c:v>
                </c:pt>
                <c:pt idx="1134">
                  <c:v>1764000000</c:v>
                </c:pt>
                <c:pt idx="1135">
                  <c:v>1905000000</c:v>
                </c:pt>
                <c:pt idx="1136">
                  <c:v>2092000000</c:v>
                </c:pt>
                <c:pt idx="1137">
                  <c:v>3769000000</c:v>
                </c:pt>
                <c:pt idx="1138">
                  <c:v>3848000000</c:v>
                </c:pt>
                <c:pt idx="1139">
                  <c:v>3918000000</c:v>
                </c:pt>
                <c:pt idx="1140">
                  <c:v>3965000000</c:v>
                </c:pt>
                <c:pt idx="1141">
                  <c:v>2960000000</c:v>
                </c:pt>
                <c:pt idx="1142">
                  <c:v>3097000000</c:v>
                </c:pt>
                <c:pt idx="1143">
                  <c:v>3117000000</c:v>
                </c:pt>
                <c:pt idx="1144">
                  <c:v>3151600000</c:v>
                </c:pt>
                <c:pt idx="1145">
                  <c:v>454900000</c:v>
                </c:pt>
                <c:pt idx="1146">
                  <c:v>458989000</c:v>
                </c:pt>
                <c:pt idx="1147">
                  <c:v>467904000</c:v>
                </c:pt>
                <c:pt idx="1148">
                  <c:v>520805000</c:v>
                </c:pt>
                <c:pt idx="1149">
                  <c:v>1578104000</c:v>
                </c:pt>
                <c:pt idx="1150">
                  <c:v>1772000000</c:v>
                </c:pt>
                <c:pt idx="1151">
                  <c:v>1840000000</c:v>
                </c:pt>
                <c:pt idx="1152">
                  <c:v>1933000000</c:v>
                </c:pt>
                <c:pt idx="1153">
                  <c:v>1399500000</c:v>
                </c:pt>
                <c:pt idx="1154">
                  <c:v>1403500000</c:v>
                </c:pt>
                <c:pt idx="1155">
                  <c:v>1545900000</c:v>
                </c:pt>
                <c:pt idx="1156">
                  <c:v>1626000000</c:v>
                </c:pt>
                <c:pt idx="1157">
                  <c:v>185638000</c:v>
                </c:pt>
                <c:pt idx="1158">
                  <c:v>363650000</c:v>
                </c:pt>
                <c:pt idx="1159">
                  <c:v>425746000</c:v>
                </c:pt>
                <c:pt idx="1160">
                  <c:v>458513000</c:v>
                </c:pt>
                <c:pt idx="1161">
                  <c:v>697059000</c:v>
                </c:pt>
                <c:pt idx="1162">
                  <c:v>780929000</c:v>
                </c:pt>
                <c:pt idx="1163">
                  <c:v>969571000</c:v>
                </c:pt>
                <c:pt idx="1164">
                  <c:v>1047951000</c:v>
                </c:pt>
                <c:pt idx="1165">
                  <c:v>722900000</c:v>
                </c:pt>
                <c:pt idx="1166">
                  <c:v>736800000</c:v>
                </c:pt>
                <c:pt idx="1167">
                  <c:v>771600000</c:v>
                </c:pt>
                <c:pt idx="1168">
                  <c:v>2120025000</c:v>
                </c:pt>
                <c:pt idx="1169">
                  <c:v>2265516000</c:v>
                </c:pt>
                <c:pt idx="1170">
                  <c:v>2438527000</c:v>
                </c:pt>
                <c:pt idx="1171">
                  <c:v>2648622000</c:v>
                </c:pt>
                <c:pt idx="1172">
                  <c:v>5464000000</c:v>
                </c:pt>
                <c:pt idx="1173">
                  <c:v>6157000000</c:v>
                </c:pt>
                <c:pt idx="1174">
                  <c:v>6311000000</c:v>
                </c:pt>
                <c:pt idx="1175">
                  <c:v>6314000000</c:v>
                </c:pt>
                <c:pt idx="1176">
                  <c:v>879800000</c:v>
                </c:pt>
                <c:pt idx="1177">
                  <c:v>882100000</c:v>
                </c:pt>
                <c:pt idx="1178">
                  <c:v>882700000</c:v>
                </c:pt>
                <c:pt idx="1179">
                  <c:v>894000000</c:v>
                </c:pt>
                <c:pt idx="1180">
                  <c:v>1390117000</c:v>
                </c:pt>
                <c:pt idx="1181">
                  <c:v>1488331000</c:v>
                </c:pt>
                <c:pt idx="1182">
                  <c:v>1530508000</c:v>
                </c:pt>
                <c:pt idx="1183">
                  <c:v>1603985000</c:v>
                </c:pt>
                <c:pt idx="1184">
                  <c:v>1365000000</c:v>
                </c:pt>
                <c:pt idx="1185">
                  <c:v>1365500000</c:v>
                </c:pt>
                <c:pt idx="1186">
                  <c:v>1368300000</c:v>
                </c:pt>
                <c:pt idx="1187">
                  <c:v>1382600000</c:v>
                </c:pt>
                <c:pt idx="1188">
                  <c:v>2077000000</c:v>
                </c:pt>
                <c:pt idx="1189">
                  <c:v>2433000000</c:v>
                </c:pt>
                <c:pt idx="1190">
                  <c:v>2612000000</c:v>
                </c:pt>
                <c:pt idx="1191">
                  <c:v>2755000000</c:v>
                </c:pt>
                <c:pt idx="1192">
                  <c:v>2253888000</c:v>
                </c:pt>
                <c:pt idx="1193">
                  <c:v>3303472000</c:v>
                </c:pt>
                <c:pt idx="1194">
                  <c:v>4510818000</c:v>
                </c:pt>
                <c:pt idx="1195">
                  <c:v>5332900000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1152000000</c:v>
                </c:pt>
                <c:pt idx="1201">
                  <c:v>1214000000</c:v>
                </c:pt>
                <c:pt idx="1202">
                  <c:v>1227000000</c:v>
                </c:pt>
                <c:pt idx="1203">
                  <c:v>1246000000</c:v>
                </c:pt>
                <c:pt idx="1204">
                  <c:v>24613000000</c:v>
                </c:pt>
                <c:pt idx="1205">
                  <c:v>24805000000</c:v>
                </c:pt>
                <c:pt idx="1206">
                  <c:v>25467000000</c:v>
                </c:pt>
                <c:pt idx="1207">
                  <c:v>25864000000</c:v>
                </c:pt>
                <c:pt idx="1208">
                  <c:v>25632000000</c:v>
                </c:pt>
                <c:pt idx="1209">
                  <c:v>26227000000</c:v>
                </c:pt>
                <c:pt idx="1210">
                  <c:v>26529000000</c:v>
                </c:pt>
                <c:pt idx="1211">
                  <c:v>27762000000</c:v>
                </c:pt>
                <c:pt idx="1212">
                  <c:v>3481900000</c:v>
                </c:pt>
                <c:pt idx="1213">
                  <c:v>3751700000</c:v>
                </c:pt>
                <c:pt idx="1214">
                  <c:v>3835900000</c:v>
                </c:pt>
                <c:pt idx="1215">
                  <c:v>3889200000</c:v>
                </c:pt>
                <c:pt idx="1216">
                  <c:v>1206340000</c:v>
                </c:pt>
                <c:pt idx="1217">
                  <c:v>1790620000</c:v>
                </c:pt>
                <c:pt idx="1218">
                  <c:v>2459103000</c:v>
                </c:pt>
                <c:pt idx="1219">
                  <c:v>3229992000</c:v>
                </c:pt>
                <c:pt idx="1220">
                  <c:v>51500000</c:v>
                </c:pt>
                <c:pt idx="1221">
                  <c:v>57600000</c:v>
                </c:pt>
                <c:pt idx="1222">
                  <c:v>69800000</c:v>
                </c:pt>
                <c:pt idx="1223">
                  <c:v>100300000</c:v>
                </c:pt>
                <c:pt idx="1224">
                  <c:v>1359360000</c:v>
                </c:pt>
                <c:pt idx="1225">
                  <c:v>1544746000</c:v>
                </c:pt>
                <c:pt idx="1226">
                  <c:v>1554973000</c:v>
                </c:pt>
                <c:pt idx="1227">
                  <c:v>1633992000</c:v>
                </c:pt>
                <c:pt idx="1228">
                  <c:v>568500000</c:v>
                </c:pt>
                <c:pt idx="1229">
                  <c:v>794728000</c:v>
                </c:pt>
                <c:pt idx="1230">
                  <c:v>861390000</c:v>
                </c:pt>
                <c:pt idx="1231">
                  <c:v>957150000</c:v>
                </c:pt>
                <c:pt idx="1232">
                  <c:v>714298000</c:v>
                </c:pt>
                <c:pt idx="1233">
                  <c:v>724776000</c:v>
                </c:pt>
                <c:pt idx="1234">
                  <c:v>759205000</c:v>
                </c:pt>
                <c:pt idx="1235">
                  <c:v>780476000</c:v>
                </c:pt>
                <c:pt idx="1236">
                  <c:v>6479000000</c:v>
                </c:pt>
                <c:pt idx="1237">
                  <c:v>6738000000</c:v>
                </c:pt>
                <c:pt idx="1238">
                  <c:v>6983000000</c:v>
                </c:pt>
                <c:pt idx="1239">
                  <c:v>7094000000</c:v>
                </c:pt>
                <c:pt idx="1240">
                  <c:v>9718000000</c:v>
                </c:pt>
                <c:pt idx="1241">
                  <c:v>9761000000</c:v>
                </c:pt>
                <c:pt idx="1242">
                  <c:v>10324000000</c:v>
                </c:pt>
                <c:pt idx="1243">
                  <c:v>11473000000</c:v>
                </c:pt>
                <c:pt idx="1244">
                  <c:v>1210000000</c:v>
                </c:pt>
                <c:pt idx="1245">
                  <c:v>1453900000</c:v>
                </c:pt>
                <c:pt idx="1246">
                  <c:v>1611100000</c:v>
                </c:pt>
                <c:pt idx="1247">
                  <c:v>1616500000</c:v>
                </c:pt>
                <c:pt idx="1248">
                  <c:v>570490000</c:v>
                </c:pt>
                <c:pt idx="1249">
                  <c:v>587869000</c:v>
                </c:pt>
                <c:pt idx="1250">
                  <c:v>592536000</c:v>
                </c:pt>
                <c:pt idx="1251">
                  <c:v>671166000</c:v>
                </c:pt>
                <c:pt idx="1252">
                  <c:v>4401000000</c:v>
                </c:pt>
                <c:pt idx="1253">
                  <c:v>4571000000</c:v>
                </c:pt>
                <c:pt idx="1254">
                  <c:v>4946000000</c:v>
                </c:pt>
                <c:pt idx="1255">
                  <c:v>5558000000</c:v>
                </c:pt>
                <c:pt idx="1256">
                  <c:v>2951000000</c:v>
                </c:pt>
                <c:pt idx="1257">
                  <c:v>3096000000</c:v>
                </c:pt>
                <c:pt idx="1258">
                  <c:v>3120000000</c:v>
                </c:pt>
                <c:pt idx="1259">
                  <c:v>4230000000</c:v>
                </c:pt>
                <c:pt idx="1260">
                  <c:v>16172000000</c:v>
                </c:pt>
                <c:pt idx="1261">
                  <c:v>16603000000</c:v>
                </c:pt>
                <c:pt idx="1262">
                  <c:v>17504000000</c:v>
                </c:pt>
                <c:pt idx="1263">
                  <c:v>18786000000</c:v>
                </c:pt>
                <c:pt idx="1264">
                  <c:v>16374000000</c:v>
                </c:pt>
                <c:pt idx="1265">
                  <c:v>16568000000</c:v>
                </c:pt>
                <c:pt idx="1266">
                  <c:v>16846000000</c:v>
                </c:pt>
                <c:pt idx="1267">
                  <c:v>17722000000</c:v>
                </c:pt>
                <c:pt idx="1268">
                  <c:v>2594300000</c:v>
                </c:pt>
                <c:pt idx="1269">
                  <c:v>3417700000</c:v>
                </c:pt>
                <c:pt idx="1270">
                  <c:v>3673500000</c:v>
                </c:pt>
                <c:pt idx="1271">
                  <c:v>3713600000</c:v>
                </c:pt>
                <c:pt idx="1272">
                  <c:v>472585000</c:v>
                </c:pt>
                <c:pt idx="1273">
                  <c:v>510934000</c:v>
                </c:pt>
                <c:pt idx="1274">
                  <c:v>627711000</c:v>
                </c:pt>
                <c:pt idx="1275">
                  <c:v>739734000</c:v>
                </c:pt>
                <c:pt idx="1276">
                  <c:v>2326000000</c:v>
                </c:pt>
                <c:pt idx="1277">
                  <c:v>2495000000</c:v>
                </c:pt>
                <c:pt idx="1278">
                  <c:v>2556000000</c:v>
                </c:pt>
                <c:pt idx="1279">
                  <c:v>2703000000</c:v>
                </c:pt>
                <c:pt idx="1280">
                  <c:v>7310000000</c:v>
                </c:pt>
                <c:pt idx="1281">
                  <c:v>7816000000</c:v>
                </c:pt>
                <c:pt idx="1282">
                  <c:v>8251000000</c:v>
                </c:pt>
                <c:pt idx="1283">
                  <c:v>9127000000</c:v>
                </c:pt>
                <c:pt idx="1284">
                  <c:v>377586000</c:v>
                </c:pt>
                <c:pt idx="1285">
                  <c:v>566842000</c:v>
                </c:pt>
                <c:pt idx="1286">
                  <c:v>1037585000</c:v>
                </c:pt>
                <c:pt idx="1287">
                  <c:v>922340000</c:v>
                </c:pt>
                <c:pt idx="1288">
                  <c:v>956158000</c:v>
                </c:pt>
                <c:pt idx="1289">
                  <c:v>961579000</c:v>
                </c:pt>
                <c:pt idx="1290">
                  <c:v>1030014000</c:v>
                </c:pt>
                <c:pt idx="1291">
                  <c:v>1742036000</c:v>
                </c:pt>
                <c:pt idx="1292">
                  <c:v>1799530000</c:v>
                </c:pt>
                <c:pt idx="1293">
                  <c:v>1821397000</c:v>
                </c:pt>
                <c:pt idx="1294">
                  <c:v>1913512000</c:v>
                </c:pt>
                <c:pt idx="1295">
                  <c:v>1206340000</c:v>
                </c:pt>
                <c:pt idx="1296">
                  <c:v>1790620000</c:v>
                </c:pt>
                <c:pt idx="1297">
                  <c:v>2459103000</c:v>
                </c:pt>
                <c:pt idx="1298">
                  <c:v>3229992000</c:v>
                </c:pt>
                <c:pt idx="1299">
                  <c:v>1326515000</c:v>
                </c:pt>
                <c:pt idx="1300">
                  <c:v>1426291000</c:v>
                </c:pt>
                <c:pt idx="1301">
                  <c:v>1533991000</c:v>
                </c:pt>
                <c:pt idx="1302">
                  <c:v>1607454000</c:v>
                </c:pt>
                <c:pt idx="1303">
                  <c:v>924037000</c:v>
                </c:pt>
                <c:pt idx="1304">
                  <c:v>1067555000</c:v>
                </c:pt>
                <c:pt idx="1305">
                  <c:v>1266296000</c:v>
                </c:pt>
                <c:pt idx="1306">
                  <c:v>1454553000</c:v>
                </c:pt>
                <c:pt idx="1307">
                  <c:v>2998000000</c:v>
                </c:pt>
                <c:pt idx="1308">
                  <c:v>3177000000</c:v>
                </c:pt>
                <c:pt idx="1309">
                  <c:v>3326000000</c:v>
                </c:pt>
                <c:pt idx="1310">
                  <c:v>3413000000</c:v>
                </c:pt>
                <c:pt idx="1311">
                  <c:v>1467400000</c:v>
                </c:pt>
                <c:pt idx="1312">
                  <c:v>1506400000</c:v>
                </c:pt>
                <c:pt idx="1313">
                  <c:v>1537700000</c:v>
                </c:pt>
                <c:pt idx="1314">
                  <c:v>1570100000</c:v>
                </c:pt>
                <c:pt idx="1315">
                  <c:v>914130000</c:v>
                </c:pt>
                <c:pt idx="1316">
                  <c:v>1040567000</c:v>
                </c:pt>
                <c:pt idx="1317">
                  <c:v>1102426000</c:v>
                </c:pt>
                <c:pt idx="1318">
                  <c:v>1136728000</c:v>
                </c:pt>
                <c:pt idx="1319">
                  <c:v>1437886000</c:v>
                </c:pt>
                <c:pt idx="1320">
                  <c:v>1526366000</c:v>
                </c:pt>
                <c:pt idx="1321">
                  <c:v>1615371000</c:v>
                </c:pt>
                <c:pt idx="1322">
                  <c:v>1738755000</c:v>
                </c:pt>
                <c:pt idx="1323">
                  <c:v>693364000</c:v>
                </c:pt>
                <c:pt idx="1324">
                  <c:v>742834000</c:v>
                </c:pt>
                <c:pt idx="1325">
                  <c:v>746473000</c:v>
                </c:pt>
                <c:pt idx="1326">
                  <c:v>884104000</c:v>
                </c:pt>
                <c:pt idx="1327">
                  <c:v>1905300000</c:v>
                </c:pt>
                <c:pt idx="1328">
                  <c:v>1965500000</c:v>
                </c:pt>
                <c:pt idx="1329">
                  <c:v>2037600000</c:v>
                </c:pt>
                <c:pt idx="1330">
                  <c:v>2045600000</c:v>
                </c:pt>
                <c:pt idx="1331">
                  <c:v>6277200000</c:v>
                </c:pt>
                <c:pt idx="1332">
                  <c:v>6796400000</c:v>
                </c:pt>
                <c:pt idx="1333">
                  <c:v>8024100000</c:v>
                </c:pt>
                <c:pt idx="1334">
                  <c:v>8951100000</c:v>
                </c:pt>
                <c:pt idx="1335">
                  <c:v>563000000</c:v>
                </c:pt>
                <c:pt idx="1336">
                  <c:v>592000000</c:v>
                </c:pt>
                <c:pt idx="1337">
                  <c:v>598000000</c:v>
                </c:pt>
                <c:pt idx="1338">
                  <c:v>613000000</c:v>
                </c:pt>
                <c:pt idx="1339">
                  <c:v>1083000000</c:v>
                </c:pt>
                <c:pt idx="1340">
                  <c:v>1117000000</c:v>
                </c:pt>
                <c:pt idx="1341">
                  <c:v>1145000000</c:v>
                </c:pt>
                <c:pt idx="1342">
                  <c:v>1189000000</c:v>
                </c:pt>
                <c:pt idx="1343">
                  <c:v>1699300000</c:v>
                </c:pt>
                <c:pt idx="1344">
                  <c:v>1744900000</c:v>
                </c:pt>
                <c:pt idx="1345">
                  <c:v>1911500000</c:v>
                </c:pt>
                <c:pt idx="1346">
                  <c:v>1968300000</c:v>
                </c:pt>
                <c:pt idx="1347">
                  <c:v>3264896000</c:v>
                </c:pt>
                <c:pt idx="1348">
                  <c:v>3470200000</c:v>
                </c:pt>
                <c:pt idx="1349">
                  <c:v>3860448000</c:v>
                </c:pt>
                <c:pt idx="1350">
                  <c:v>3943786000</c:v>
                </c:pt>
                <c:pt idx="1351">
                  <c:v>976900000</c:v>
                </c:pt>
                <c:pt idx="1352">
                  <c:v>1010000000</c:v>
                </c:pt>
                <c:pt idx="1353">
                  <c:v>1497600000</c:v>
                </c:pt>
                <c:pt idx="1354">
                  <c:v>1736700000</c:v>
                </c:pt>
                <c:pt idx="1355">
                  <c:v>1112000000</c:v>
                </c:pt>
                <c:pt idx="1356">
                  <c:v>1117200000</c:v>
                </c:pt>
                <c:pt idx="1357">
                  <c:v>1196700000</c:v>
                </c:pt>
                <c:pt idx="1358">
                  <c:v>1822500000</c:v>
                </c:pt>
                <c:pt idx="1359">
                  <c:v>450728000</c:v>
                </c:pt>
                <c:pt idx="1360">
                  <c:v>462444000</c:v>
                </c:pt>
                <c:pt idx="1361">
                  <c:v>527489000</c:v>
                </c:pt>
                <c:pt idx="1362">
                  <c:v>727372000</c:v>
                </c:pt>
                <c:pt idx="1363">
                  <c:v>1012400000</c:v>
                </c:pt>
                <c:pt idx="1364">
                  <c:v>1048700000</c:v>
                </c:pt>
                <c:pt idx="1365">
                  <c:v>1053700000</c:v>
                </c:pt>
                <c:pt idx="1366">
                  <c:v>1054100000</c:v>
                </c:pt>
                <c:pt idx="1367">
                  <c:v>763064000</c:v>
                </c:pt>
                <c:pt idx="1368">
                  <c:v>846635000</c:v>
                </c:pt>
                <c:pt idx="1369">
                  <c:v>893381000</c:v>
                </c:pt>
                <c:pt idx="1370">
                  <c:v>922775000</c:v>
                </c:pt>
                <c:pt idx="1371">
                  <c:v>2701000000</c:v>
                </c:pt>
                <c:pt idx="1372">
                  <c:v>2835000000</c:v>
                </c:pt>
                <c:pt idx="1373">
                  <c:v>2926000000</c:v>
                </c:pt>
                <c:pt idx="1374">
                  <c:v>3031000000</c:v>
                </c:pt>
                <c:pt idx="1375">
                  <c:v>1445069000</c:v>
                </c:pt>
                <c:pt idx="1376">
                  <c:v>1510069000</c:v>
                </c:pt>
                <c:pt idx="1377">
                  <c:v>1590672000</c:v>
                </c:pt>
                <c:pt idx="1378">
                  <c:v>1630403000</c:v>
                </c:pt>
                <c:pt idx="1379">
                  <c:v>4667000000</c:v>
                </c:pt>
                <c:pt idx="1380">
                  <c:v>4790000000</c:v>
                </c:pt>
                <c:pt idx="1381">
                  <c:v>4878000000</c:v>
                </c:pt>
                <c:pt idx="1382">
                  <c:v>4963184000</c:v>
                </c:pt>
                <c:pt idx="1383">
                  <c:v>388469000</c:v>
                </c:pt>
                <c:pt idx="1384">
                  <c:v>429015000</c:v>
                </c:pt>
                <c:pt idx="1385">
                  <c:v>538075000</c:v>
                </c:pt>
                <c:pt idx="1386">
                  <c:v>778573000</c:v>
                </c:pt>
                <c:pt idx="1387">
                  <c:v>1449000000</c:v>
                </c:pt>
                <c:pt idx="1388">
                  <c:v>1570000000</c:v>
                </c:pt>
                <c:pt idx="1389">
                  <c:v>1647000000</c:v>
                </c:pt>
                <c:pt idx="1390">
                  <c:v>1687000000</c:v>
                </c:pt>
                <c:pt idx="1391">
                  <c:v>5325000000</c:v>
                </c:pt>
                <c:pt idx="1392">
                  <c:v>5885000000</c:v>
                </c:pt>
                <c:pt idx="1393">
                  <c:v>6384000000</c:v>
                </c:pt>
                <c:pt idx="1394">
                  <c:v>7514000000</c:v>
                </c:pt>
                <c:pt idx="1395">
                  <c:v>1719000000</c:v>
                </c:pt>
                <c:pt idx="1396">
                  <c:v>1847000000</c:v>
                </c:pt>
                <c:pt idx="1397">
                  <c:v>1995000000</c:v>
                </c:pt>
                <c:pt idx="1398">
                  <c:v>2046000000</c:v>
                </c:pt>
                <c:pt idx="1399">
                  <c:v>585400000</c:v>
                </c:pt>
                <c:pt idx="1400">
                  <c:v>895100000</c:v>
                </c:pt>
                <c:pt idx="1401">
                  <c:v>1078400000</c:v>
                </c:pt>
                <c:pt idx="1402">
                  <c:v>1177200000</c:v>
                </c:pt>
                <c:pt idx="1403">
                  <c:v>2681100000</c:v>
                </c:pt>
                <c:pt idx="1404">
                  <c:v>2798900000</c:v>
                </c:pt>
                <c:pt idx="1405">
                  <c:v>2814600000</c:v>
                </c:pt>
                <c:pt idx="1406">
                  <c:v>2960300000</c:v>
                </c:pt>
                <c:pt idx="1407">
                  <c:v>415100000</c:v>
                </c:pt>
                <c:pt idx="1408">
                  <c:v>457200000</c:v>
                </c:pt>
                <c:pt idx="1409">
                  <c:v>528000000</c:v>
                </c:pt>
                <c:pt idx="1410">
                  <c:v>541700000</c:v>
                </c:pt>
                <c:pt idx="1411">
                  <c:v>1646000000</c:v>
                </c:pt>
                <c:pt idx="1412">
                  <c:v>1839000000</c:v>
                </c:pt>
                <c:pt idx="1413">
                  <c:v>2238000000</c:v>
                </c:pt>
                <c:pt idx="1414">
                  <c:v>2299000000</c:v>
                </c:pt>
                <c:pt idx="1415">
                  <c:v>6672000000</c:v>
                </c:pt>
                <c:pt idx="1416">
                  <c:v>7929000000</c:v>
                </c:pt>
                <c:pt idx="1417">
                  <c:v>8419000000</c:v>
                </c:pt>
                <c:pt idx="1418">
                  <c:v>8954000000</c:v>
                </c:pt>
                <c:pt idx="1419">
                  <c:v>4741000000</c:v>
                </c:pt>
                <c:pt idx="1420">
                  <c:v>4763000000</c:v>
                </c:pt>
                <c:pt idx="1421">
                  <c:v>5110000000</c:v>
                </c:pt>
                <c:pt idx="1422">
                  <c:v>5329000000</c:v>
                </c:pt>
                <c:pt idx="1423">
                  <c:v>2392000000</c:v>
                </c:pt>
                <c:pt idx="1424">
                  <c:v>2911000000</c:v>
                </c:pt>
                <c:pt idx="1425">
                  <c:v>3001000000</c:v>
                </c:pt>
                <c:pt idx="1426">
                  <c:v>4548000000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6338129000</c:v>
                </c:pt>
                <c:pt idx="1431">
                  <c:v>46809000000</c:v>
                </c:pt>
                <c:pt idx="1432">
                  <c:v>54970000000</c:v>
                </c:pt>
                <c:pt idx="1433">
                  <c:v>59209000000</c:v>
                </c:pt>
                <c:pt idx="1434">
                  <c:v>60090000000</c:v>
                </c:pt>
                <c:pt idx="1435">
                  <c:v>1051800000</c:v>
                </c:pt>
                <c:pt idx="1436">
                  <c:v>1163900000</c:v>
                </c:pt>
                <c:pt idx="1437">
                  <c:v>1193800000</c:v>
                </c:pt>
                <c:pt idx="1438">
                  <c:v>1597300000</c:v>
                </c:pt>
                <c:pt idx="1439">
                  <c:v>911000000</c:v>
                </c:pt>
                <c:pt idx="1440">
                  <c:v>941000000</c:v>
                </c:pt>
                <c:pt idx="1441">
                  <c:v>976000000</c:v>
                </c:pt>
                <c:pt idx="1442">
                  <c:v>993000000</c:v>
                </c:pt>
                <c:pt idx="1443">
                  <c:v>300107000</c:v>
                </c:pt>
                <c:pt idx="1444">
                  <c:v>340054000</c:v>
                </c:pt>
                <c:pt idx="1445">
                  <c:v>375843000</c:v>
                </c:pt>
                <c:pt idx="1446">
                  <c:v>460303000</c:v>
                </c:pt>
                <c:pt idx="1447">
                  <c:v>2030000000</c:v>
                </c:pt>
                <c:pt idx="1448">
                  <c:v>2107000000</c:v>
                </c:pt>
                <c:pt idx="1449">
                  <c:v>2117000000</c:v>
                </c:pt>
                <c:pt idx="1450">
                  <c:v>2131000000</c:v>
                </c:pt>
                <c:pt idx="1451">
                  <c:v>606765000</c:v>
                </c:pt>
                <c:pt idx="1452">
                  <c:v>918691000</c:v>
                </c:pt>
                <c:pt idx="1453">
                  <c:v>1273308000</c:v>
                </c:pt>
                <c:pt idx="1454">
                  <c:v>1497466000</c:v>
                </c:pt>
                <c:pt idx="1455">
                  <c:v>16461000000</c:v>
                </c:pt>
                <c:pt idx="1456">
                  <c:v>16805000000</c:v>
                </c:pt>
                <c:pt idx="1457">
                  <c:v>16878000000</c:v>
                </c:pt>
                <c:pt idx="1458">
                  <c:v>17154000000</c:v>
                </c:pt>
                <c:pt idx="1459">
                  <c:v>1466067000</c:v>
                </c:pt>
                <c:pt idx="1460">
                  <c:v>1645800000</c:v>
                </c:pt>
                <c:pt idx="1461">
                  <c:v>1731200000</c:v>
                </c:pt>
                <c:pt idx="1462">
                  <c:v>2036100000</c:v>
                </c:pt>
                <c:pt idx="1463">
                  <c:v>4250446000</c:v>
                </c:pt>
                <c:pt idx="1464">
                  <c:v>4467089000</c:v>
                </c:pt>
                <c:pt idx="1465">
                  <c:v>4695384000</c:v>
                </c:pt>
                <c:pt idx="1466">
                  <c:v>5205715000</c:v>
                </c:pt>
                <c:pt idx="1467">
                  <c:v>787329000</c:v>
                </c:pt>
                <c:pt idx="1468">
                  <c:v>819711000</c:v>
                </c:pt>
                <c:pt idx="1469">
                  <c:v>855908000</c:v>
                </c:pt>
                <c:pt idx="1470">
                  <c:v>907024000</c:v>
                </c:pt>
                <c:pt idx="1471">
                  <c:v>3731300000</c:v>
                </c:pt>
                <c:pt idx="1472">
                  <c:v>3841800000</c:v>
                </c:pt>
                <c:pt idx="1473">
                  <c:v>5304400000</c:v>
                </c:pt>
                <c:pt idx="1474">
                  <c:v>5587200000</c:v>
                </c:pt>
                <c:pt idx="1475">
                  <c:v>455000000</c:v>
                </c:pt>
                <c:pt idx="1476">
                  <c:v>633000000</c:v>
                </c:pt>
                <c:pt idx="1477">
                  <c:v>866000000</c:v>
                </c:pt>
                <c:pt idx="1478">
                  <c:v>1202000000</c:v>
                </c:pt>
                <c:pt idx="1479">
                  <c:v>7578000000</c:v>
                </c:pt>
                <c:pt idx="1480">
                  <c:v>7846000000</c:v>
                </c:pt>
                <c:pt idx="1481">
                  <c:v>7979000000</c:v>
                </c:pt>
                <c:pt idx="1482">
                  <c:v>8139000000</c:v>
                </c:pt>
                <c:pt idx="1483">
                  <c:v>1129262000</c:v>
                </c:pt>
                <c:pt idx="1484">
                  <c:v>1238959000</c:v>
                </c:pt>
                <c:pt idx="1485">
                  <c:v>1360943000</c:v>
                </c:pt>
                <c:pt idx="1486">
                  <c:v>1492666000</c:v>
                </c:pt>
                <c:pt idx="1487">
                  <c:v>983000000</c:v>
                </c:pt>
                <c:pt idx="1488">
                  <c:v>1255000000</c:v>
                </c:pt>
                <c:pt idx="1489">
                  <c:v>1748000000</c:v>
                </c:pt>
                <c:pt idx="1490">
                  <c:v>1864000000</c:v>
                </c:pt>
                <c:pt idx="1491">
                  <c:v>2120000000</c:v>
                </c:pt>
                <c:pt idx="1492">
                  <c:v>2737000000</c:v>
                </c:pt>
                <c:pt idx="1493">
                  <c:v>3324000000</c:v>
                </c:pt>
                <c:pt idx="1494">
                  <c:v>3376000000</c:v>
                </c:pt>
                <c:pt idx="1495">
                  <c:v>247597000</c:v>
                </c:pt>
                <c:pt idx="1496">
                  <c:v>312367000</c:v>
                </c:pt>
                <c:pt idx="1497">
                  <c:v>346345000</c:v>
                </c:pt>
                <c:pt idx="1498">
                  <c:v>390253000</c:v>
                </c:pt>
                <c:pt idx="1499">
                  <c:v>3028000000</c:v>
                </c:pt>
                <c:pt idx="1500">
                  <c:v>3201000000</c:v>
                </c:pt>
                <c:pt idx="1501">
                  <c:v>3380000000</c:v>
                </c:pt>
                <c:pt idx="1502">
                  <c:v>3681000000</c:v>
                </c:pt>
                <c:pt idx="1503">
                  <c:v>1126000000</c:v>
                </c:pt>
                <c:pt idx="1504">
                  <c:v>1165000000</c:v>
                </c:pt>
                <c:pt idx="1505">
                  <c:v>1304000000</c:v>
                </c:pt>
                <c:pt idx="1506">
                  <c:v>1361000000</c:v>
                </c:pt>
                <c:pt idx="1507">
                  <c:v>670602000</c:v>
                </c:pt>
                <c:pt idx="1508">
                  <c:v>871572000</c:v>
                </c:pt>
                <c:pt idx="1509">
                  <c:v>1158251000</c:v>
                </c:pt>
                <c:pt idx="1510">
                  <c:v>1497000000</c:v>
                </c:pt>
                <c:pt idx="1511">
                  <c:v>670602000</c:v>
                </c:pt>
                <c:pt idx="1512">
                  <c:v>871572000</c:v>
                </c:pt>
                <c:pt idx="1513">
                  <c:v>1158251000</c:v>
                </c:pt>
                <c:pt idx="1514">
                  <c:v>1497000000</c:v>
                </c:pt>
                <c:pt idx="1515">
                  <c:v>17970000000</c:v>
                </c:pt>
                <c:pt idx="1516">
                  <c:v>19318000000</c:v>
                </c:pt>
                <c:pt idx="1517">
                  <c:v>19474000000</c:v>
                </c:pt>
                <c:pt idx="1518">
                  <c:v>20242000000</c:v>
                </c:pt>
                <c:pt idx="1519">
                  <c:v>383394000</c:v>
                </c:pt>
                <c:pt idx="1520">
                  <c:v>404036000</c:v>
                </c:pt>
                <c:pt idx="1521">
                  <c:v>420541000</c:v>
                </c:pt>
                <c:pt idx="1522">
                  <c:v>453010000</c:v>
                </c:pt>
                <c:pt idx="1523">
                  <c:v>488880000</c:v>
                </c:pt>
                <c:pt idx="1524">
                  <c:v>596390000</c:v>
                </c:pt>
                <c:pt idx="1525">
                  <c:v>712006000</c:v>
                </c:pt>
                <c:pt idx="1526">
                  <c:v>863354000</c:v>
                </c:pt>
                <c:pt idx="1527">
                  <c:v>23207000000</c:v>
                </c:pt>
                <c:pt idx="1528">
                  <c:v>26567000000</c:v>
                </c:pt>
                <c:pt idx="1529">
                  <c:v>42211000000</c:v>
                </c:pt>
                <c:pt idx="1530">
                  <c:v>54872000000</c:v>
                </c:pt>
                <c:pt idx="1531">
                  <c:v>1948400000</c:v>
                </c:pt>
                <c:pt idx="1532">
                  <c:v>1960800000</c:v>
                </c:pt>
                <c:pt idx="1533">
                  <c:v>2092900000</c:v>
                </c:pt>
                <c:pt idx="1534">
                  <c:v>2130800000</c:v>
                </c:pt>
                <c:pt idx="1535">
                  <c:v>8668000000</c:v>
                </c:pt>
                <c:pt idx="1536">
                  <c:v>8922000000</c:v>
                </c:pt>
                <c:pt idx="1537">
                  <c:v>9138000000</c:v>
                </c:pt>
                <c:pt idx="1538">
                  <c:v>9327000000</c:v>
                </c:pt>
                <c:pt idx="1539">
                  <c:v>34701000000</c:v>
                </c:pt>
                <c:pt idx="1540">
                  <c:v>37748000000</c:v>
                </c:pt>
                <c:pt idx="1541">
                  <c:v>38506000000</c:v>
                </c:pt>
                <c:pt idx="1542">
                  <c:v>39210000000</c:v>
                </c:pt>
                <c:pt idx="1543">
                  <c:v>657246000</c:v>
                </c:pt>
                <c:pt idx="1544">
                  <c:v>734511000</c:v>
                </c:pt>
                <c:pt idx="1545">
                  <c:v>809545000</c:v>
                </c:pt>
                <c:pt idx="1546">
                  <c:v>848323000</c:v>
                </c:pt>
                <c:pt idx="1547">
                  <c:v>480600000</c:v>
                </c:pt>
                <c:pt idx="1548">
                  <c:v>503798000</c:v>
                </c:pt>
                <c:pt idx="1549">
                  <c:v>520300000</c:v>
                </c:pt>
                <c:pt idx="1550">
                  <c:v>522100000</c:v>
                </c:pt>
                <c:pt idx="1551">
                  <c:v>7409000000</c:v>
                </c:pt>
                <c:pt idx="1552">
                  <c:v>7583000000</c:v>
                </c:pt>
                <c:pt idx="1553">
                  <c:v>7612000000</c:v>
                </c:pt>
                <c:pt idx="1554">
                  <c:v>8376000000</c:v>
                </c:pt>
                <c:pt idx="1555">
                  <c:v>2604000000</c:v>
                </c:pt>
                <c:pt idx="1556">
                  <c:v>2677000000</c:v>
                </c:pt>
                <c:pt idx="1557">
                  <c:v>2723000000</c:v>
                </c:pt>
                <c:pt idx="1558">
                  <c:v>4971000000</c:v>
                </c:pt>
                <c:pt idx="1559">
                  <c:v>640797000</c:v>
                </c:pt>
                <c:pt idx="1560">
                  <c:v>705400000</c:v>
                </c:pt>
                <c:pt idx="1561">
                  <c:v>733700000</c:v>
                </c:pt>
                <c:pt idx="1562">
                  <c:v>810500000</c:v>
                </c:pt>
                <c:pt idx="1563">
                  <c:v>3596708000</c:v>
                </c:pt>
                <c:pt idx="1564">
                  <c:v>3841032000</c:v>
                </c:pt>
                <c:pt idx="1565">
                  <c:v>4159885000</c:v>
                </c:pt>
                <c:pt idx="1566">
                  <c:v>4178386000</c:v>
                </c:pt>
                <c:pt idx="1567">
                  <c:v>3066000000</c:v>
                </c:pt>
                <c:pt idx="1568">
                  <c:v>3072000000</c:v>
                </c:pt>
                <c:pt idx="1569">
                  <c:v>3082000000</c:v>
                </c:pt>
                <c:pt idx="1570">
                  <c:v>3116000000</c:v>
                </c:pt>
                <c:pt idx="1571">
                  <c:v>6778000000</c:v>
                </c:pt>
                <c:pt idx="1572">
                  <c:v>6795000000</c:v>
                </c:pt>
                <c:pt idx="1573">
                  <c:v>6801000000</c:v>
                </c:pt>
                <c:pt idx="1574">
                  <c:v>6801000000</c:v>
                </c:pt>
                <c:pt idx="1575">
                  <c:v>274217000</c:v>
                </c:pt>
                <c:pt idx="1576">
                  <c:v>292358000</c:v>
                </c:pt>
                <c:pt idx="1577">
                  <c:v>308143000</c:v>
                </c:pt>
                <c:pt idx="1578">
                  <c:v>312694000</c:v>
                </c:pt>
                <c:pt idx="1579">
                  <c:v>650573000</c:v>
                </c:pt>
                <c:pt idx="1580">
                  <c:v>671203000</c:v>
                </c:pt>
                <c:pt idx="1581">
                  <c:v>718259000</c:v>
                </c:pt>
                <c:pt idx="1582">
                  <c:v>744338000</c:v>
                </c:pt>
                <c:pt idx="1583">
                  <c:v>318912000</c:v>
                </c:pt>
                <c:pt idx="1584">
                  <c:v>358913000</c:v>
                </c:pt>
                <c:pt idx="1585">
                  <c:v>369682000</c:v>
                </c:pt>
                <c:pt idx="1586">
                  <c:v>528174000</c:v>
                </c:pt>
                <c:pt idx="1587">
                  <c:v>248665000</c:v>
                </c:pt>
                <c:pt idx="1588">
                  <c:v>249842000</c:v>
                </c:pt>
                <c:pt idx="1589">
                  <c:v>257265000</c:v>
                </c:pt>
                <c:pt idx="1590">
                  <c:v>260632000</c:v>
                </c:pt>
                <c:pt idx="1591">
                  <c:v>1160915000</c:v>
                </c:pt>
                <c:pt idx="1592">
                  <c:v>1198586000</c:v>
                </c:pt>
                <c:pt idx="1593">
                  <c:v>1238285000</c:v>
                </c:pt>
                <c:pt idx="1594">
                  <c:v>1372497000</c:v>
                </c:pt>
                <c:pt idx="1595">
                  <c:v>762355000</c:v>
                </c:pt>
                <c:pt idx="1596">
                  <c:v>872697000</c:v>
                </c:pt>
                <c:pt idx="1597">
                  <c:v>1035787000</c:v>
                </c:pt>
                <c:pt idx="1598">
                  <c:v>1040049000</c:v>
                </c:pt>
                <c:pt idx="1599">
                  <c:v>43695000000</c:v>
                </c:pt>
                <c:pt idx="1600">
                  <c:v>46003000000</c:v>
                </c:pt>
                <c:pt idx="1601">
                  <c:v>56411000000</c:v>
                </c:pt>
                <c:pt idx="1602">
                  <c:v>57549000000</c:v>
                </c:pt>
                <c:pt idx="1603">
                  <c:v>587103000</c:v>
                </c:pt>
                <c:pt idx="1604">
                  <c:v>603419000</c:v>
                </c:pt>
                <c:pt idx="1605">
                  <c:v>624415000</c:v>
                </c:pt>
                <c:pt idx="1606">
                  <c:v>631067000</c:v>
                </c:pt>
                <c:pt idx="1607">
                  <c:v>2569000000</c:v>
                </c:pt>
                <c:pt idx="1608">
                  <c:v>2610000000</c:v>
                </c:pt>
                <c:pt idx="1609">
                  <c:v>2969000000</c:v>
                </c:pt>
                <c:pt idx="1610">
                  <c:v>3097000000</c:v>
                </c:pt>
                <c:pt idx="1611">
                  <c:v>456800000</c:v>
                </c:pt>
                <c:pt idx="1612">
                  <c:v>485600000</c:v>
                </c:pt>
                <c:pt idx="1613">
                  <c:v>513200000</c:v>
                </c:pt>
                <c:pt idx="1614">
                  <c:v>726200000</c:v>
                </c:pt>
                <c:pt idx="1615">
                  <c:v>50432000000</c:v>
                </c:pt>
                <c:pt idx="1616">
                  <c:v>51151000000</c:v>
                </c:pt>
                <c:pt idx="1617">
                  <c:v>52416000000</c:v>
                </c:pt>
                <c:pt idx="1618">
                  <c:v>57615000000</c:v>
                </c:pt>
                <c:pt idx="1619">
                  <c:v>3682000000</c:v>
                </c:pt>
                <c:pt idx="1620">
                  <c:v>4032000000</c:v>
                </c:pt>
                <c:pt idx="1621">
                  <c:v>4472000000</c:v>
                </c:pt>
                <c:pt idx="1622">
                  <c:v>4477000000</c:v>
                </c:pt>
                <c:pt idx="1623">
                  <c:v>1853000000</c:v>
                </c:pt>
                <c:pt idx="1624">
                  <c:v>2071000000</c:v>
                </c:pt>
                <c:pt idx="1625">
                  <c:v>2155000000</c:v>
                </c:pt>
                <c:pt idx="1626">
                  <c:v>2204000000</c:v>
                </c:pt>
                <c:pt idx="1627">
                  <c:v>2588000000</c:v>
                </c:pt>
                <c:pt idx="1628">
                  <c:v>2711000000</c:v>
                </c:pt>
                <c:pt idx="1629">
                  <c:v>2773000000</c:v>
                </c:pt>
                <c:pt idx="1630">
                  <c:v>2801000000</c:v>
                </c:pt>
                <c:pt idx="1631">
                  <c:v>1351000000</c:v>
                </c:pt>
                <c:pt idx="1632">
                  <c:v>1361000000</c:v>
                </c:pt>
                <c:pt idx="1633">
                  <c:v>1560000000</c:v>
                </c:pt>
                <c:pt idx="1634">
                  <c:v>2602000000</c:v>
                </c:pt>
                <c:pt idx="1635">
                  <c:v>88629000000</c:v>
                </c:pt>
                <c:pt idx="1636">
                  <c:v>91353000000</c:v>
                </c:pt>
                <c:pt idx="1637">
                  <c:v>93418000000</c:v>
                </c:pt>
                <c:pt idx="1638">
                  <c:v>97041000000</c:v>
                </c:pt>
                <c:pt idx="1639">
                  <c:v>1023600000</c:v>
                </c:pt>
                <c:pt idx="1640">
                  <c:v>1145000000</c:v>
                </c:pt>
                <c:pt idx="1641">
                  <c:v>1961900000</c:v>
                </c:pt>
                <c:pt idx="1642">
                  <c:v>1140600000</c:v>
                </c:pt>
                <c:pt idx="1643">
                  <c:v>1169300000</c:v>
                </c:pt>
                <c:pt idx="1644">
                  <c:v>1174900000</c:v>
                </c:pt>
                <c:pt idx="1645">
                  <c:v>1199600000</c:v>
                </c:pt>
                <c:pt idx="1646">
                  <c:v>276000000</c:v>
                </c:pt>
                <c:pt idx="1647">
                  <c:v>352000000</c:v>
                </c:pt>
                <c:pt idx="1648">
                  <c:v>444000000</c:v>
                </c:pt>
                <c:pt idx="1649">
                  <c:v>527000000</c:v>
                </c:pt>
                <c:pt idx="1650">
                  <c:v>1574000000</c:v>
                </c:pt>
                <c:pt idx="1651">
                  <c:v>1687000000</c:v>
                </c:pt>
                <c:pt idx="1652">
                  <c:v>1790000000</c:v>
                </c:pt>
                <c:pt idx="1653">
                  <c:v>1808000000</c:v>
                </c:pt>
                <c:pt idx="1654">
                  <c:v>797957000</c:v>
                </c:pt>
                <c:pt idx="1655">
                  <c:v>817020000</c:v>
                </c:pt>
                <c:pt idx="1656">
                  <c:v>836977000</c:v>
                </c:pt>
                <c:pt idx="1657">
                  <c:v>854876000</c:v>
                </c:pt>
                <c:pt idx="1658">
                  <c:v>688017000</c:v>
                </c:pt>
                <c:pt idx="1659">
                  <c:v>702218000</c:v>
                </c:pt>
                <c:pt idx="1660">
                  <c:v>958790000</c:v>
                </c:pt>
                <c:pt idx="1661">
                  <c:v>1031091000</c:v>
                </c:pt>
                <c:pt idx="1662">
                  <c:v>1595504000</c:v>
                </c:pt>
                <c:pt idx="1663">
                  <c:v>1659089000</c:v>
                </c:pt>
                <c:pt idx="1664">
                  <c:v>1786653000</c:v>
                </c:pt>
                <c:pt idx="1665">
                  <c:v>1990341000</c:v>
                </c:pt>
                <c:pt idx="1666">
                  <c:v>1173955000</c:v>
                </c:pt>
                <c:pt idx="1667">
                  <c:v>1213178000</c:v>
                </c:pt>
                <c:pt idx="1668">
                  <c:v>1341315000</c:v>
                </c:pt>
                <c:pt idx="1669">
                  <c:v>1966939000</c:v>
                </c:pt>
                <c:pt idx="1670">
                  <c:v>850714000</c:v>
                </c:pt>
                <c:pt idx="1671">
                  <c:v>872093000</c:v>
                </c:pt>
                <c:pt idx="1672">
                  <c:v>880941000</c:v>
                </c:pt>
                <c:pt idx="1673">
                  <c:v>888952000</c:v>
                </c:pt>
                <c:pt idx="1674">
                  <c:v>79492000000</c:v>
                </c:pt>
                <c:pt idx="1675">
                  <c:v>91523000000</c:v>
                </c:pt>
                <c:pt idx="1676">
                  <c:v>93878000000</c:v>
                </c:pt>
                <c:pt idx="1677">
                  <c:v>97732000000</c:v>
                </c:pt>
                <c:pt idx="1678">
                  <c:v>1077300000</c:v>
                </c:pt>
                <c:pt idx="1679">
                  <c:v>1143100000</c:v>
                </c:pt>
                <c:pt idx="1680">
                  <c:v>1144800000</c:v>
                </c:pt>
                <c:pt idx="1681">
                  <c:v>1148731000</c:v>
                </c:pt>
                <c:pt idx="1682">
                  <c:v>4665000000</c:v>
                </c:pt>
                <c:pt idx="1683">
                  <c:v>4912000000</c:v>
                </c:pt>
                <c:pt idx="1684">
                  <c:v>5127000000</c:v>
                </c:pt>
                <c:pt idx="1685">
                  <c:v>5354000000</c:v>
                </c:pt>
                <c:pt idx="1686">
                  <c:v>949000000</c:v>
                </c:pt>
                <c:pt idx="1687">
                  <c:v>1024000000</c:v>
                </c:pt>
                <c:pt idx="1688">
                  <c:v>1042000000</c:v>
                </c:pt>
                <c:pt idx="1689">
                  <c:v>1094000000</c:v>
                </c:pt>
                <c:pt idx="1690">
                  <c:v>2563462000</c:v>
                </c:pt>
                <c:pt idx="1691">
                  <c:v>2753703000</c:v>
                </c:pt>
                <c:pt idx="1692">
                  <c:v>2993846000</c:v>
                </c:pt>
                <c:pt idx="1693">
                  <c:v>3025487000</c:v>
                </c:pt>
                <c:pt idx="1694">
                  <c:v>1450000000</c:v>
                </c:pt>
                <c:pt idx="1695">
                  <c:v>1454000000</c:v>
                </c:pt>
                <c:pt idx="1696">
                  <c:v>1505000000</c:v>
                </c:pt>
                <c:pt idx="1697">
                  <c:v>1746000000</c:v>
                </c:pt>
                <c:pt idx="1698">
                  <c:v>2047700000</c:v>
                </c:pt>
                <c:pt idx="1699">
                  <c:v>2052100000</c:v>
                </c:pt>
                <c:pt idx="1700">
                  <c:v>2077800000</c:v>
                </c:pt>
                <c:pt idx="1701">
                  <c:v>2898100000</c:v>
                </c:pt>
                <c:pt idx="1702">
                  <c:v>1610244000</c:v>
                </c:pt>
                <c:pt idx="1703">
                  <c:v>1640521000</c:v>
                </c:pt>
                <c:pt idx="1704">
                  <c:v>1741528000</c:v>
                </c:pt>
                <c:pt idx="1705">
                  <c:v>1772825000</c:v>
                </c:pt>
                <c:pt idx="1706">
                  <c:v>1825000000</c:v>
                </c:pt>
                <c:pt idx="1707">
                  <c:v>1957000000</c:v>
                </c:pt>
                <c:pt idx="1708">
                  <c:v>2072000000</c:v>
                </c:pt>
                <c:pt idx="1709">
                  <c:v>2099000000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41-4602-A568-E5D8E89AE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078633695"/>
        <c:axId val="1078635135"/>
      </c:barChart>
      <c:catAx>
        <c:axId val="107863369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Ticker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35135"/>
        <c:crosses val="autoZero"/>
        <c:auto val="1"/>
        <c:lblAlgn val="ctr"/>
        <c:lblOffset val="100"/>
        <c:noMultiLvlLbl val="0"/>
      </c:catAx>
      <c:valAx>
        <c:axId val="10786351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u="none" strike="noStrike" kern="1200" cap="none" baseline="0">
                    <a:solidFill>
                      <a:sysClr val="window" lastClr="FFFFFF">
                        <a:lumMod val="85000"/>
                      </a:sysClr>
                    </a:solidFill>
                  </a:rPr>
                  <a:t> TotalOperatingExpenses </a:t>
                </a:r>
              </a:p>
              <a:p>
                <a:pPr>
                  <a:defRPr/>
                </a:pPr>
                <a:endParaRPr lang="en-US" sz="900" b="1" i="0" u="none" strike="noStrike" kern="1200" cap="none" baseline="0">
                  <a:solidFill>
                    <a:sysClr val="window" lastClr="FFFFFF">
                      <a:lumMod val="8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33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2"/>
                </a:solidFill>
              </a:rPr>
              <a:t>Average Gross Profit</a:t>
            </a:r>
            <a:r>
              <a:rPr lang="en-US" baseline="0">
                <a:solidFill>
                  <a:schemeClr val="accent2"/>
                </a:solidFill>
              </a:rPr>
              <a:t> / GICS Sector </a:t>
            </a:r>
            <a:endParaRPr lang="en-US">
              <a:solidFill>
                <a:schemeClr val="accent2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'Question-Task 1-3'!$J$29</c:f>
              <c:strCache>
                <c:ptCount val="1"/>
                <c:pt idx="0">
                  <c:v>Average Gross Profit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cat>
            <c:strRef>
              <c:f>'Question-Task 1-3'!$D$30:$D$40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'Question-Task 1-3'!$J$30:$J$40</c:f>
              <c:numCache>
                <c:formatCode>#,##0</c:formatCode>
                <c:ptCount val="11"/>
                <c:pt idx="0">
                  <c:v>18295364.464052286</c:v>
                </c:pt>
                <c:pt idx="1">
                  <c:v>86619802.856060609</c:v>
                </c:pt>
                <c:pt idx="2">
                  <c:v>91566807.104838714</c:v>
                </c:pt>
                <c:pt idx="3">
                  <c:v>88076196.27439025</c:v>
                </c:pt>
                <c:pt idx="4">
                  <c:v>42737275.594736844</c:v>
                </c:pt>
                <c:pt idx="5">
                  <c:v>25164857.653225806</c:v>
                </c:pt>
                <c:pt idx="6">
                  <c:v>33548299.717391305</c:v>
                </c:pt>
                <c:pt idx="7">
                  <c:v>36132710.694736846</c:v>
                </c:pt>
                <c:pt idx="8">
                  <c:v>13240786.798076924</c:v>
                </c:pt>
                <c:pt idx="9">
                  <c:v>1692854632.5</c:v>
                </c:pt>
                <c:pt idx="10">
                  <c:v>45830856.010416664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70-405C-81B3-59EC93E6161C}"/>
            </c:ext>
          </c:extLst>
        </c:ser>
        <c:ser>
          <c:idx val="1"/>
          <c:order val="1"/>
          <c:tx>
            <c:strRef>
              <c:f>'Question-Task 1-3'!$D$28</c:f>
              <c:strCache>
                <c:ptCount val="1"/>
                <c:pt idx="0">
                  <c:v>List of GICS Sector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cat>
            <c:strRef>
              <c:f>'Question-Task 1-3'!$D$30:$D$40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'Question-Task 1-3'!$D$29:$D$40</c:f>
              <c:numCache>
                <c:formatCode>General</c:formatCode>
                <c:ptCount val="1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70-405C-81B3-59EC93E61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315"/>
          <c:upBars>
            <c:spPr>
              <a:solidFill>
                <a:schemeClr val="lt1">
                  <a:lumMod val="85000"/>
                </a:schemeClr>
              </a:solidFill>
              <a:ln w="9525">
                <a:solidFill>
                  <a:schemeClr val="dk1">
                    <a:lumMod val="50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50000"/>
                  <a:lumOff val="50000"/>
                </a:schemeClr>
              </a:solidFill>
              <a:ln w="9525">
                <a:solidFill>
                  <a:schemeClr val="dk1">
                    <a:lumMod val="75000"/>
                  </a:schemeClr>
                </a:solidFill>
                <a:round/>
              </a:ln>
              <a:effectLst/>
            </c:spPr>
          </c:downBars>
        </c:upDownBars>
        <c:smooth val="0"/>
        <c:axId val="1078626975"/>
        <c:axId val="1078625055"/>
      </c:lineChart>
      <c:catAx>
        <c:axId val="107862697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/>
                    </a:solidFill>
                  </a:rPr>
                  <a:t>GICS 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25055"/>
        <c:crosses val="autoZero"/>
        <c:auto val="1"/>
        <c:lblAlgn val="ctr"/>
        <c:lblOffset val="100"/>
        <c:noMultiLvlLbl val="0"/>
      </c:catAx>
      <c:valAx>
        <c:axId val="107862505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/>
                    </a:solidFill>
                  </a:rPr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2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cap="none" baseline="0">
                <a:solidFill>
                  <a:schemeClr val="accent2"/>
                </a:solidFill>
              </a:rPr>
              <a:t>Average Gross Profit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'Question-Task 1-3'!$E$29</c:f>
              <c:strCache>
                <c:ptCount val="1"/>
                <c:pt idx="0">
                  <c:v>Average/ Mean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'Question-Task 1-3'!$D$30:$D$40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'Question-Task 1-3'!$E$30:$E$40</c:f>
              <c:numCache>
                <c:formatCode>#,##0</c:formatCode>
                <c:ptCount val="11"/>
                <c:pt idx="0">
                  <c:v>5598381526</c:v>
                </c:pt>
                <c:pt idx="1">
                  <c:v>11433813977</c:v>
                </c:pt>
                <c:pt idx="2">
                  <c:v>11354284081</c:v>
                </c:pt>
                <c:pt idx="3">
                  <c:v>14444496189</c:v>
                </c:pt>
                <c:pt idx="4">
                  <c:v>8120082363</c:v>
                </c:pt>
                <c:pt idx="5">
                  <c:v>6240884698</c:v>
                </c:pt>
                <c:pt idx="6">
                  <c:v>7716108935</c:v>
                </c:pt>
                <c:pt idx="7">
                  <c:v>3432607516</c:v>
                </c:pt>
                <c:pt idx="8">
                  <c:v>1377041827</c:v>
                </c:pt>
                <c:pt idx="9">
                  <c:v>33857092650</c:v>
                </c:pt>
                <c:pt idx="10">
                  <c:v>4399762177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55-40E0-8861-65951425E5CE}"/>
            </c:ext>
          </c:extLst>
        </c:ser>
        <c:ser>
          <c:idx val="1"/>
          <c:order val="1"/>
          <c:tx>
            <c:strRef>
              <c:f>'Question-Task 1-3'!$F$29</c:f>
              <c:strCache>
                <c:ptCount val="1"/>
                <c:pt idx="0">
                  <c:v>count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'Question-Task 1-3'!$D$30:$D$40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'Question-Task 1-3'!$F$30:$F$40</c:f>
              <c:numCache>
                <c:formatCode>General</c:formatCode>
                <c:ptCount val="11"/>
                <c:pt idx="0">
                  <c:v>306</c:v>
                </c:pt>
                <c:pt idx="1">
                  <c:v>132</c:v>
                </c:pt>
                <c:pt idx="2">
                  <c:v>124</c:v>
                </c:pt>
                <c:pt idx="3">
                  <c:v>164</c:v>
                </c:pt>
                <c:pt idx="4">
                  <c:v>190</c:v>
                </c:pt>
                <c:pt idx="5">
                  <c:v>248</c:v>
                </c:pt>
                <c:pt idx="6">
                  <c:v>230</c:v>
                </c:pt>
                <c:pt idx="7">
                  <c:v>95</c:v>
                </c:pt>
                <c:pt idx="8">
                  <c:v>104</c:v>
                </c:pt>
                <c:pt idx="9">
                  <c:v>20</c:v>
                </c:pt>
                <c:pt idx="10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55-40E0-8861-65951425E5CE}"/>
            </c:ext>
          </c:extLst>
        </c:ser>
        <c:ser>
          <c:idx val="2"/>
          <c:order val="2"/>
          <c:tx>
            <c:strRef>
              <c:f>'Question-Task 1-3'!$G$29</c:f>
              <c:strCache>
                <c:ptCount val="1"/>
                <c:pt idx="0">
                  <c:v>Median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'Question-Task 1-3'!$D$30:$D$40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'Question-Task 1-3'!$G$30:$G$40</c:f>
              <c:numCache>
                <c:formatCode>#,##0</c:formatCode>
                <c:ptCount val="11"/>
                <c:pt idx="0">
                  <c:v>3345563000</c:v>
                </c:pt>
                <c:pt idx="1">
                  <c:v>4594866500</c:v>
                </c:pt>
                <c:pt idx="2">
                  <c:v>4185022500</c:v>
                </c:pt>
                <c:pt idx="3">
                  <c:v>5256650000</c:v>
                </c:pt>
                <c:pt idx="4">
                  <c:v>3919501500</c:v>
                </c:pt>
                <c:pt idx="5">
                  <c:v>2552756500</c:v>
                </c:pt>
                <c:pt idx="6">
                  <c:v>2834600000</c:v>
                </c:pt>
                <c:pt idx="7">
                  <c:v>2589900000</c:v>
                </c:pt>
                <c:pt idx="8">
                  <c:v>1159623500</c:v>
                </c:pt>
                <c:pt idx="9">
                  <c:v>10386500000</c:v>
                </c:pt>
                <c:pt idx="10">
                  <c:v>3844500000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55-40E0-8861-65951425E5CE}"/>
            </c:ext>
          </c:extLst>
        </c:ser>
        <c:ser>
          <c:idx val="3"/>
          <c:order val="3"/>
          <c:tx>
            <c:strRef>
              <c:f>'Question-Task 1-3'!$H$29</c:f>
              <c:strCache>
                <c:ptCount val="1"/>
                <c:pt idx="0">
                  <c:v>Standard Derivation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'Question-Task 1-3'!$D$30:$D$40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'Question-Task 1-3'!$H$30:$H$40</c:f>
              <c:numCache>
                <c:formatCode>#,##0</c:formatCode>
                <c:ptCount val="11"/>
                <c:pt idx="0">
                  <c:v>6386880868</c:v>
                </c:pt>
                <c:pt idx="1">
                  <c:v>20949139878</c:v>
                </c:pt>
                <c:pt idx="2">
                  <c:v>23792869628</c:v>
                </c:pt>
                <c:pt idx="3">
                  <c:v>23480646178</c:v>
                </c:pt>
                <c:pt idx="4">
                  <c:v>10482892501</c:v>
                </c:pt>
                <c:pt idx="5">
                  <c:v>7957946439</c:v>
                </c:pt>
                <c:pt idx="6">
                  <c:v>14428795523</c:v>
                </c:pt>
                <c:pt idx="7">
                  <c:v>3188913689</c:v>
                </c:pt>
                <c:pt idx="8">
                  <c:v>884234068</c:v>
                </c:pt>
                <c:pt idx="9">
                  <c:v>34968278723</c:v>
                </c:pt>
                <c:pt idx="10">
                  <c:v>2521731547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55-40E0-8861-65951425E5CE}"/>
            </c:ext>
          </c:extLst>
        </c:ser>
        <c:ser>
          <c:idx val="4"/>
          <c:order val="4"/>
          <c:tx>
            <c:strRef>
              <c:f>'Question-Task 1-3'!$I$29</c:f>
              <c:strCache>
                <c:ptCount val="1"/>
                <c:pt idx="0">
                  <c:v>Range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'Question-Task 1-3'!$D$30:$D$40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'Question-Task 1-3'!$I$30:$I$40</c:f>
              <c:numCache>
                <c:formatCode>#,##0</c:formatCode>
                <c:ptCount val="11"/>
                <c:pt idx="0">
                  <c:v>46971000000</c:v>
                </c:pt>
                <c:pt idx="1">
                  <c:v>121144681000</c:v>
                </c:pt>
                <c:pt idx="2">
                  <c:v>149585000000</c:v>
                </c:pt>
                <c:pt idx="3">
                  <c:v>98448870000</c:v>
                </c:pt>
                <c:pt idx="4">
                  <c:v>67282572000</c:v>
                </c:pt>
                <c:pt idx="5">
                  <c:v>44720400000</c:v>
                </c:pt>
                <c:pt idx="6">
                  <c:v>93221073000</c:v>
                </c:pt>
                <c:pt idx="7">
                  <c:v>24030000000</c:v>
                </c:pt>
                <c:pt idx="8">
                  <c:v>4010543000</c:v>
                </c:pt>
                <c:pt idx="9">
                  <c:v>77230000000</c:v>
                </c:pt>
                <c:pt idx="10">
                  <c:v>8780700000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55-40E0-8861-65951425E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3144656"/>
        <c:axId val="123143696"/>
      </c:barChart>
      <c:catAx>
        <c:axId val="123144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GIcs sector</a:t>
                </a:r>
              </a:p>
            </c:rich>
          </c:tx>
          <c:layout>
            <c:manualLayout>
              <c:xMode val="edge"/>
              <c:yMode val="edge"/>
              <c:x val="0.4007828538759387"/>
              <c:y val="0.833295587215477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43696"/>
        <c:crosses val="autoZero"/>
        <c:auto val="1"/>
        <c:lblAlgn val="ctr"/>
        <c:lblOffset val="100"/>
        <c:noMultiLvlLbl val="0"/>
      </c:catAx>
      <c:valAx>
        <c:axId val="12314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Gross Profit</a:t>
                </a:r>
              </a:p>
            </c:rich>
          </c:tx>
          <c:layout>
            <c:manualLayout>
              <c:xMode val="edge"/>
              <c:yMode val="edge"/>
              <c:x val="3.0253025302530254E-2"/>
              <c:y val="0.273244147157190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4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  <a:r>
              <a:rPr lang="en-US" baseline="0"/>
              <a:t> and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'Question-Task 2'!$F$5:$F$6</c:f>
              <c:strCache>
                <c:ptCount val="2"/>
                <c:pt idx="0">
                  <c:v>Historical Data</c:v>
                </c:pt>
                <c:pt idx="1">
                  <c:v>Year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'Question-Task 2'!$E$7:$E$14</c:f>
              <c:strCache>
                <c:ptCount val="8"/>
                <c:pt idx="0">
                  <c:v>T- REVENEUE</c:v>
                </c:pt>
                <c:pt idx="1">
                  <c:v>COGsS</c:v>
                </c:pt>
                <c:pt idx="2">
                  <c:v>G - PROFIT</c:v>
                </c:pt>
                <c:pt idx="3">
                  <c:v>SALESGeneral-ADMIN</c:v>
                </c:pt>
                <c:pt idx="4">
                  <c:v>RESEARCH-DEVELOPMENT</c:v>
                </c:pt>
                <c:pt idx="5">
                  <c:v>Other OE</c:v>
                </c:pt>
                <c:pt idx="6">
                  <c:v>Total OE</c:v>
                </c:pt>
                <c:pt idx="7">
                  <c:v>O - PROFIT / EBIT</c:v>
                </c:pt>
              </c:strCache>
            </c:strRef>
          </c:cat>
          <c:val>
            <c:numRef>
              <c:f>'Question-Task 2'!$F$7:$F$14</c:f>
              <c:numCache>
                <c:formatCode>"$"#,##0</c:formatCode>
                <c:ptCount val="8"/>
                <c:pt idx="0">
                  <c:v>2993489000</c:v>
                </c:pt>
                <c:pt idx="1">
                  <c:v>1321772000</c:v>
                </c:pt>
                <c:pt idx="2">
                  <c:v>1671717000</c:v>
                </c:pt>
                <c:pt idx="3">
                  <c:v>914130000</c:v>
                </c:pt>
                <c:pt idx="4">
                  <c:v>0</c:v>
                </c:pt>
                <c:pt idx="5">
                  <c:v>0</c:v>
                </c:pt>
                <c:pt idx="6">
                  <c:v>914130000</c:v>
                </c:pt>
                <c:pt idx="7">
                  <c:v>757587000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D-4F7C-A849-67923E672EFD}"/>
            </c:ext>
          </c:extLst>
        </c:ser>
        <c:ser>
          <c:idx val="1"/>
          <c:order val="1"/>
          <c:tx>
            <c:strRef>
              <c:f>'Question-Task 2'!$G$5:$G$6</c:f>
              <c:strCache>
                <c:ptCount val="2"/>
                <c:pt idx="0">
                  <c:v>Historical Data</c:v>
                </c:pt>
                <c:pt idx="1">
                  <c:v>Year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'Question-Task 2'!$E$7:$E$14</c:f>
              <c:strCache>
                <c:ptCount val="8"/>
                <c:pt idx="0">
                  <c:v>T- REVENEUE</c:v>
                </c:pt>
                <c:pt idx="1">
                  <c:v>COGsS</c:v>
                </c:pt>
                <c:pt idx="2">
                  <c:v>G - PROFIT</c:v>
                </c:pt>
                <c:pt idx="3">
                  <c:v>SALESGeneral-ADMIN</c:v>
                </c:pt>
                <c:pt idx="4">
                  <c:v>RESEARCH-DEVELOPMENT</c:v>
                </c:pt>
                <c:pt idx="5">
                  <c:v>Other OE</c:v>
                </c:pt>
                <c:pt idx="6">
                  <c:v>Total OE</c:v>
                </c:pt>
                <c:pt idx="7">
                  <c:v>O - PROFIT / EBIT</c:v>
                </c:pt>
              </c:strCache>
            </c:strRef>
          </c:cat>
          <c:val>
            <c:numRef>
              <c:f>'Question-Task 2'!$G$7:$G$14</c:f>
              <c:numCache>
                <c:formatCode>"$"#,##0</c:formatCode>
                <c:ptCount val="8"/>
                <c:pt idx="0">
                  <c:v>3238128000</c:v>
                </c:pt>
                <c:pt idx="1">
                  <c:v>1355200000</c:v>
                </c:pt>
                <c:pt idx="2">
                  <c:v>1882928000</c:v>
                </c:pt>
                <c:pt idx="3">
                  <c:v>1040567000</c:v>
                </c:pt>
                <c:pt idx="4">
                  <c:v>0</c:v>
                </c:pt>
                <c:pt idx="5">
                  <c:v>0</c:v>
                </c:pt>
                <c:pt idx="6">
                  <c:v>1040567000</c:v>
                </c:pt>
                <c:pt idx="7">
                  <c:v>842361000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4D-4F7C-A849-67923E672EFD}"/>
            </c:ext>
          </c:extLst>
        </c:ser>
        <c:ser>
          <c:idx val="2"/>
          <c:order val="2"/>
          <c:tx>
            <c:strRef>
              <c:f>'Question-Task 2'!$H$5:$H$6</c:f>
              <c:strCache>
                <c:ptCount val="2"/>
                <c:pt idx="0">
                  <c:v>Historical Data</c:v>
                </c:pt>
                <c:pt idx="1">
                  <c:v>Year 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'Question-Task 2'!$E$7:$E$14</c:f>
              <c:strCache>
                <c:ptCount val="8"/>
                <c:pt idx="0">
                  <c:v>T- REVENEUE</c:v>
                </c:pt>
                <c:pt idx="1">
                  <c:v>COGsS</c:v>
                </c:pt>
                <c:pt idx="2">
                  <c:v>G - PROFIT</c:v>
                </c:pt>
                <c:pt idx="3">
                  <c:v>SALESGeneral-ADMIN</c:v>
                </c:pt>
                <c:pt idx="4">
                  <c:v>RESEARCH-DEVELOPMENT</c:v>
                </c:pt>
                <c:pt idx="5">
                  <c:v>Other OE</c:v>
                </c:pt>
                <c:pt idx="6">
                  <c:v>Total OE</c:v>
                </c:pt>
                <c:pt idx="7">
                  <c:v>O - PROFIT / EBIT</c:v>
                </c:pt>
              </c:strCache>
            </c:strRef>
          </c:cat>
          <c:val>
            <c:numRef>
              <c:f>'Question-Task 2'!$H$7:$H$14</c:f>
              <c:numCache>
                <c:formatCode>"$"#,##0</c:formatCode>
                <c:ptCount val="8"/>
                <c:pt idx="0">
                  <c:v>3549494000</c:v>
                </c:pt>
                <c:pt idx="1">
                  <c:v>1447595000</c:v>
                </c:pt>
                <c:pt idx="2">
                  <c:v>2101899000</c:v>
                </c:pt>
                <c:pt idx="3">
                  <c:v>1102426000</c:v>
                </c:pt>
                <c:pt idx="4">
                  <c:v>0</c:v>
                </c:pt>
                <c:pt idx="5">
                  <c:v>0</c:v>
                </c:pt>
                <c:pt idx="6">
                  <c:v>1102426000</c:v>
                </c:pt>
                <c:pt idx="7">
                  <c:v>999473000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4D-4F7C-A849-67923E672EFD}"/>
            </c:ext>
          </c:extLst>
        </c:ser>
        <c:ser>
          <c:idx val="3"/>
          <c:order val="3"/>
          <c:tx>
            <c:strRef>
              <c:f>'Question-Task 2'!$I$5:$I$6</c:f>
              <c:strCache>
                <c:ptCount val="2"/>
                <c:pt idx="0">
                  <c:v>Historical Data</c:v>
                </c:pt>
                <c:pt idx="1">
                  <c:v>Year 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'Question-Task 2'!$E$7:$E$14</c:f>
              <c:strCache>
                <c:ptCount val="8"/>
                <c:pt idx="0">
                  <c:v>T- REVENEUE</c:v>
                </c:pt>
                <c:pt idx="1">
                  <c:v>COGsS</c:v>
                </c:pt>
                <c:pt idx="2">
                  <c:v>G - PROFIT</c:v>
                </c:pt>
                <c:pt idx="3">
                  <c:v>SALESGeneral-ADMIN</c:v>
                </c:pt>
                <c:pt idx="4">
                  <c:v>RESEARCH-DEVELOPMENT</c:v>
                </c:pt>
                <c:pt idx="5">
                  <c:v>Other OE</c:v>
                </c:pt>
                <c:pt idx="6">
                  <c:v>Total OE</c:v>
                </c:pt>
                <c:pt idx="7">
                  <c:v>O - PROFIT / EBIT</c:v>
                </c:pt>
              </c:strCache>
            </c:strRef>
          </c:cat>
          <c:val>
            <c:numRef>
              <c:f>'Question-Task 2'!$I$7:$I$14</c:f>
              <c:numCache>
                <c:formatCode>"$"#,##0</c:formatCode>
                <c:ptCount val="8"/>
                <c:pt idx="0">
                  <c:v>3582395000</c:v>
                </c:pt>
                <c:pt idx="1">
                  <c:v>1417749000</c:v>
                </c:pt>
                <c:pt idx="2">
                  <c:v>2164646000</c:v>
                </c:pt>
                <c:pt idx="3">
                  <c:v>1136728000</c:v>
                </c:pt>
                <c:pt idx="4">
                  <c:v>0</c:v>
                </c:pt>
                <c:pt idx="5">
                  <c:v>0</c:v>
                </c:pt>
                <c:pt idx="6">
                  <c:v>1136728000</c:v>
                </c:pt>
                <c:pt idx="7">
                  <c:v>1027918000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4D-4F7C-A849-67923E672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6516720"/>
        <c:axId val="86524400"/>
      </c:barChart>
      <c:catAx>
        <c:axId val="86516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chemeClr val="accent4">
                        <a:lumMod val="60000"/>
                        <a:lumOff val="40000"/>
                      </a:schemeClr>
                    </a:solidFill>
                  </a:rPr>
                  <a:t>Measurements</a:t>
                </a:r>
                <a:endParaRPr lang="en-US">
                  <a:solidFill>
                    <a:schemeClr val="accent4">
                      <a:lumMod val="60000"/>
                      <a:lumOff val="4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070516826422339"/>
              <c:y val="0.846488996567736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24400"/>
        <c:crosses val="autoZero"/>
        <c:auto val="1"/>
        <c:lblAlgn val="ctr"/>
        <c:lblOffset val="100"/>
        <c:noMultiLvlLbl val="0"/>
      </c:catAx>
      <c:valAx>
        <c:axId val="8652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val">
        <cx:f dir="row">_xlchart.v1.2</cx:f>
      </cx:numDim>
    </cx:data>
  </cx:chartData>
  <cx:chart>
    <cx:title pos="t" align="ctr" overlay="0">
      <cx:tx>
        <cx:txData>
          <cx:v>Average Gross Profit across GICS Sectors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chemeClr val="accent2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Average Gross Profit across GICS Sectors</a:t>
          </a:r>
        </a:p>
      </cx:txPr>
    </cx:title>
    <cx:plotArea>
      <cx:plotAreaRegion>
        <cx:series layoutId="boxWhisker" uniqueId="{7390441A-E2B2-4EC9-9DD0-98685405006B}" formatIdx="0">
          <cx:tx>
            <cx:txData>
              <cx:f>_xlchart.v1.0</cx:f>
              <cx:v>Consumer Staples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tle>
          <cx:tx>
            <cx:txData>
              <cx:v>Measurments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Measurments</a:t>
              </a:r>
            </a:p>
          </cx:txPr>
        </cx:title>
        <cx:tickLabels/>
      </cx:axis>
      <cx:axis id="1">
        <cx:valScaling/>
        <cx:title>
          <cx:tx>
            <cx:txData>
              <cx:v/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US" sz="900" b="0" i="0" u="none" strike="noStrike" baseline="0">
                <a:solidFill>
                  <a:sysClr val="window" lastClr="FFFFFF">
                    <a:lumMod val="9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17</xdr:row>
      <xdr:rowOff>133350</xdr:rowOff>
    </xdr:from>
    <xdr:to>
      <xdr:col>9</xdr:col>
      <xdr:colOff>1287780</xdr:colOff>
      <xdr:row>34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DC2537-8625-1961-B601-D2ABC360B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10</xdr:row>
      <xdr:rowOff>140970</xdr:rowOff>
    </xdr:from>
    <xdr:to>
      <xdr:col>10</xdr:col>
      <xdr:colOff>571500</xdr:colOff>
      <xdr:row>25</xdr:row>
      <xdr:rowOff>175260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34258E9-EBC3-177E-F9E6-D27B595D3E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358140</xdr:colOff>
      <xdr:row>29</xdr:row>
      <xdr:rowOff>121920</xdr:rowOff>
    </xdr:from>
    <xdr:to>
      <xdr:col>10</xdr:col>
      <xdr:colOff>685800</xdr:colOff>
      <xdr:row>46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564C3A-3B22-92F3-FB81-43B78FF3B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632460</xdr:colOff>
      <xdr:row>8</xdr:row>
      <xdr:rowOff>156210</xdr:rowOff>
    </xdr:from>
    <xdr:to>
      <xdr:col>9</xdr:col>
      <xdr:colOff>1013460</xdr:colOff>
      <xdr:row>26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A9E0933-82A7-632E-5020-08851AED90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02680" y="2175510"/>
              <a:ext cx="6393180" cy="35090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640080</xdr:colOff>
      <xdr:row>40</xdr:row>
      <xdr:rowOff>190500</xdr:rowOff>
    </xdr:from>
    <xdr:to>
      <xdr:col>11</xdr:col>
      <xdr:colOff>441960</xdr:colOff>
      <xdr:row>61</xdr:row>
      <xdr:rowOff>22860</xdr:rowOff>
    </xdr:to>
    <xdr:graphicFrame macro="">
      <xdr:nvGraphicFramePr>
        <xdr:cNvPr id="4" name="Chart 3" descr="FFFF&#10;">
          <a:extLst>
            <a:ext uri="{FF2B5EF4-FFF2-40B4-BE49-F238E27FC236}">
              <a16:creationId xmlns:a16="http://schemas.microsoft.com/office/drawing/2014/main" id="{8ED69697-DE2E-DE33-D85A-06657A72F9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15240</xdr:colOff>
      <xdr:row>42</xdr:row>
      <xdr:rowOff>102870</xdr:rowOff>
    </xdr:from>
    <xdr:to>
      <xdr:col>6</xdr:col>
      <xdr:colOff>365760</xdr:colOff>
      <xdr:row>59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59D10E-5A9D-98D6-A72F-B6E4F9FB8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320040</xdr:colOff>
      <xdr:row>14</xdr:row>
      <xdr:rowOff>190500</xdr:rowOff>
    </xdr:from>
    <xdr:to>
      <xdr:col>8</xdr:col>
      <xdr:colOff>99060</xdr:colOff>
      <xdr:row>35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71D9C3-4614-BCF4-EE15-E9AA64A16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oDo\AppData\Local\Temp\Rar$DIa0.558\projectdata-nyse_Abdulaziz_Alqahtani.xlsx" TargetMode="External"/><Relationship Id="rId1" Type="http://schemas.openxmlformats.org/officeDocument/2006/relationships/externalLinkPath" Target="/Users/DoDo/AppData/Local/Temp/Rar$DIa0.558/projectdata-nyse_Abdulaziz_Alqahtan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jectdata-nyse"/>
      <sheetName val="Task_1"/>
      <sheetName val="Activte_Task_2"/>
      <sheetName val="Task_2"/>
      <sheetName val="Task_3"/>
      <sheetName val="Activte_Task_3"/>
    </sheetNames>
    <sheetDataSet>
      <sheetData sheetId="0">
        <row r="1">
          <cell r="B1" t="str">
            <v>TickerSymbol</v>
          </cell>
          <cell r="E1" t="str">
            <v>TotalRevenue</v>
          </cell>
          <cell r="F1" t="str">
            <v>CostOfGoodsSold</v>
          </cell>
          <cell r="G1" t="str">
            <v>SalesGeneralAndAdmin</v>
          </cell>
          <cell r="L1" t="str">
            <v>GrossProfit</v>
          </cell>
        </row>
        <row r="2">
          <cell r="B2" t="str">
            <v>AAL</v>
          </cell>
          <cell r="E2">
            <v>24855000000</v>
          </cell>
          <cell r="F2">
            <v>10499000000</v>
          </cell>
          <cell r="G2">
            <v>12977000000</v>
          </cell>
          <cell r="L2">
            <v>14356000000</v>
          </cell>
        </row>
        <row r="3">
          <cell r="B3" t="str">
            <v>AAL</v>
          </cell>
          <cell r="E3">
            <v>26743000000</v>
          </cell>
          <cell r="F3">
            <v>11019000000</v>
          </cell>
          <cell r="G3">
            <v>12913000000</v>
          </cell>
          <cell r="L3">
            <v>15724000000</v>
          </cell>
        </row>
        <row r="4">
          <cell r="B4" t="str">
            <v>AAL</v>
          </cell>
          <cell r="E4">
            <v>42650000000</v>
          </cell>
          <cell r="F4">
            <v>15620000000</v>
          </cell>
          <cell r="G4">
            <v>20686000000</v>
          </cell>
          <cell r="L4">
            <v>27030000000</v>
          </cell>
        </row>
        <row r="5">
          <cell r="B5" t="str">
            <v>AAL</v>
          </cell>
          <cell r="E5">
            <v>40990000000</v>
          </cell>
          <cell r="F5">
            <v>11096000000</v>
          </cell>
          <cell r="G5">
            <v>21275000000</v>
          </cell>
          <cell r="L5">
            <v>29894000000</v>
          </cell>
        </row>
        <row r="6">
          <cell r="B6" t="str">
            <v>AAP</v>
          </cell>
          <cell r="E6">
            <v>6205003000</v>
          </cell>
          <cell r="F6">
            <v>3106967000</v>
          </cell>
          <cell r="G6">
            <v>2440721000</v>
          </cell>
          <cell r="L6">
            <v>3098036000</v>
          </cell>
        </row>
        <row r="7">
          <cell r="B7" t="str">
            <v>AAP</v>
          </cell>
          <cell r="E7">
            <v>6493814000</v>
          </cell>
          <cell r="F7">
            <v>3241668000</v>
          </cell>
          <cell r="G7">
            <v>2591828000</v>
          </cell>
          <cell r="L7">
            <v>3252146000</v>
          </cell>
        </row>
        <row r="8">
          <cell r="B8" t="str">
            <v>AAP</v>
          </cell>
          <cell r="E8">
            <v>9843861000</v>
          </cell>
          <cell r="F8">
            <v>5390248000</v>
          </cell>
          <cell r="G8">
            <v>3601903000</v>
          </cell>
          <cell r="L8">
            <v>4453613000</v>
          </cell>
        </row>
        <row r="9">
          <cell r="B9" t="str">
            <v>AAP</v>
          </cell>
          <cell r="E9">
            <v>9737018000</v>
          </cell>
          <cell r="F9">
            <v>5314246000</v>
          </cell>
          <cell r="G9">
            <v>3596992000</v>
          </cell>
          <cell r="L9">
            <v>4422772000</v>
          </cell>
        </row>
        <row r="10">
          <cell r="B10" t="str">
            <v>AAPL</v>
          </cell>
          <cell r="E10">
            <v>170910000000</v>
          </cell>
          <cell r="F10">
            <v>106606000000</v>
          </cell>
          <cell r="G10">
            <v>10830000000</v>
          </cell>
          <cell r="L10">
            <v>64304000000</v>
          </cell>
        </row>
        <row r="11">
          <cell r="B11" t="str">
            <v>AAPL</v>
          </cell>
          <cell r="E11">
            <v>182795000000</v>
          </cell>
          <cell r="F11">
            <v>112258000000</v>
          </cell>
          <cell r="G11">
            <v>11993000000</v>
          </cell>
          <cell r="L11">
            <v>70537000000</v>
          </cell>
        </row>
        <row r="12">
          <cell r="B12" t="str">
            <v>AAPL</v>
          </cell>
          <cell r="E12">
            <v>233715000000</v>
          </cell>
          <cell r="F12">
            <v>140089000000</v>
          </cell>
          <cell r="G12">
            <v>14329000000</v>
          </cell>
          <cell r="L12">
            <v>93626000000</v>
          </cell>
        </row>
        <row r="13">
          <cell r="B13" t="str">
            <v>AAPL</v>
          </cell>
          <cell r="E13">
            <v>215639000000</v>
          </cell>
          <cell r="F13">
            <v>131376000000</v>
          </cell>
          <cell r="G13">
            <v>14194000000</v>
          </cell>
          <cell r="L13">
            <v>84263000000</v>
          </cell>
        </row>
        <row r="14">
          <cell r="B14" t="str">
            <v>ABBV</v>
          </cell>
          <cell r="E14">
            <v>18380000000</v>
          </cell>
          <cell r="F14">
            <v>4508000000</v>
          </cell>
          <cell r="G14">
            <v>4989000000</v>
          </cell>
          <cell r="L14">
            <v>13872000000</v>
          </cell>
        </row>
        <row r="15">
          <cell r="B15" t="str">
            <v>ABBV</v>
          </cell>
          <cell r="E15">
            <v>18790000000</v>
          </cell>
          <cell r="F15">
            <v>4581000000</v>
          </cell>
          <cell r="G15">
            <v>5352000000</v>
          </cell>
          <cell r="L15">
            <v>14209000000</v>
          </cell>
        </row>
        <row r="16">
          <cell r="B16" t="str">
            <v>ABBV</v>
          </cell>
          <cell r="E16">
            <v>19960000000</v>
          </cell>
          <cell r="F16">
            <v>4426000000</v>
          </cell>
          <cell r="G16">
            <v>8474000000</v>
          </cell>
          <cell r="L16">
            <v>15534000000</v>
          </cell>
        </row>
        <row r="17">
          <cell r="B17" t="str">
            <v>ABBV</v>
          </cell>
          <cell r="E17">
            <v>22859000000</v>
          </cell>
          <cell r="F17">
            <v>4500000000</v>
          </cell>
          <cell r="G17">
            <v>6387000000</v>
          </cell>
          <cell r="L17">
            <v>18359000000</v>
          </cell>
        </row>
        <row r="18">
          <cell r="B18" t="str">
            <v>ABC</v>
          </cell>
          <cell r="E18">
            <v>87959167000</v>
          </cell>
          <cell r="F18">
            <v>85451348000</v>
          </cell>
          <cell r="G18">
            <v>1447234000</v>
          </cell>
          <cell r="L18">
            <v>2507819000</v>
          </cell>
        </row>
        <row r="19">
          <cell r="B19" t="str">
            <v>ABC</v>
          </cell>
          <cell r="E19">
            <v>119569127000</v>
          </cell>
          <cell r="F19">
            <v>116586761000</v>
          </cell>
          <cell r="G19">
            <v>2011595000</v>
          </cell>
          <cell r="L19">
            <v>2982366000</v>
          </cell>
        </row>
        <row r="20">
          <cell r="B20" t="str">
            <v>ABC</v>
          </cell>
          <cell r="E20">
            <v>135961803000</v>
          </cell>
          <cell r="F20">
            <v>132432490000</v>
          </cell>
          <cell r="G20">
            <v>2858458000</v>
          </cell>
          <cell r="L20">
            <v>3529313000</v>
          </cell>
        </row>
        <row r="21">
          <cell r="B21" t="str">
            <v>ABC</v>
          </cell>
          <cell r="E21">
            <v>146849686000</v>
          </cell>
          <cell r="F21">
            <v>142577080000</v>
          </cell>
          <cell r="G21">
            <v>2382097000</v>
          </cell>
          <cell r="L21">
            <v>4272606000</v>
          </cell>
        </row>
        <row r="22">
          <cell r="B22" t="str">
            <v>ABT</v>
          </cell>
          <cell r="E22">
            <v>19050000000</v>
          </cell>
          <cell r="F22">
            <v>8899000000</v>
          </cell>
          <cell r="G22">
            <v>6735000000</v>
          </cell>
          <cell r="L22">
            <v>10151000000</v>
          </cell>
        </row>
        <row r="23">
          <cell r="B23" t="str">
            <v>ABT</v>
          </cell>
          <cell r="E23">
            <v>19657000000</v>
          </cell>
          <cell r="F23">
            <v>9193000000</v>
          </cell>
          <cell r="G23">
            <v>6372000000</v>
          </cell>
          <cell r="L23">
            <v>10464000000</v>
          </cell>
        </row>
        <row r="24">
          <cell r="B24" t="str">
            <v>ABT</v>
          </cell>
          <cell r="E24">
            <v>20247000000</v>
          </cell>
          <cell r="F24">
            <v>9218000000</v>
          </cell>
          <cell r="G24">
            <v>6530000000</v>
          </cell>
          <cell r="L24">
            <v>11029000000</v>
          </cell>
        </row>
        <row r="25">
          <cell r="B25" t="str">
            <v>ABT</v>
          </cell>
          <cell r="E25">
            <v>20405000000</v>
          </cell>
          <cell r="F25">
            <v>8747000000</v>
          </cell>
          <cell r="G25">
            <v>6785000000</v>
          </cell>
          <cell r="L25">
            <v>11658000000</v>
          </cell>
        </row>
        <row r="26">
          <cell r="B26" t="str">
            <v>ADBE</v>
          </cell>
          <cell r="E26">
            <v>4055240000</v>
          </cell>
          <cell r="F26">
            <v>586557000</v>
          </cell>
          <cell r="G26">
            <v>2140578000</v>
          </cell>
          <cell r="L26">
            <v>3468683000</v>
          </cell>
        </row>
        <row r="27">
          <cell r="B27" t="str">
            <v>ADBE</v>
          </cell>
          <cell r="E27">
            <v>4147065000</v>
          </cell>
          <cell r="F27">
            <v>622080000</v>
          </cell>
          <cell r="G27">
            <v>2195640000</v>
          </cell>
          <cell r="L27">
            <v>3524985000</v>
          </cell>
        </row>
        <row r="28">
          <cell r="B28" t="str">
            <v>ADBE</v>
          </cell>
          <cell r="E28">
            <v>4795511000</v>
          </cell>
          <cell r="F28">
            <v>744317000</v>
          </cell>
          <cell r="G28">
            <v>2215161000</v>
          </cell>
          <cell r="L28">
            <v>4051194000</v>
          </cell>
        </row>
        <row r="29">
          <cell r="B29" t="str">
            <v>ADBE</v>
          </cell>
          <cell r="E29">
            <v>5854430000</v>
          </cell>
          <cell r="F29">
            <v>819908000</v>
          </cell>
          <cell r="G29">
            <v>2487907000</v>
          </cell>
          <cell r="L29">
            <v>5034522000</v>
          </cell>
        </row>
        <row r="30">
          <cell r="B30" t="str">
            <v>ADI</v>
          </cell>
          <cell r="E30">
            <v>2633689000</v>
          </cell>
          <cell r="F30">
            <v>941278000</v>
          </cell>
          <cell r="G30">
            <v>396233000</v>
          </cell>
          <cell r="L30">
            <v>1692411000</v>
          </cell>
        </row>
        <row r="31">
          <cell r="B31" t="str">
            <v>ADI</v>
          </cell>
          <cell r="E31">
            <v>2864773000</v>
          </cell>
          <cell r="F31">
            <v>1034585000</v>
          </cell>
          <cell r="G31">
            <v>454676000</v>
          </cell>
          <cell r="L31">
            <v>1830188000</v>
          </cell>
        </row>
        <row r="32">
          <cell r="B32" t="str">
            <v>ADI</v>
          </cell>
          <cell r="E32">
            <v>3435092000</v>
          </cell>
          <cell r="F32">
            <v>1175830000</v>
          </cell>
          <cell r="G32">
            <v>702644000</v>
          </cell>
          <cell r="L32">
            <v>2259262000</v>
          </cell>
        </row>
        <row r="33">
          <cell r="B33" t="str">
            <v>ADI</v>
          </cell>
          <cell r="E33">
            <v>3421409000</v>
          </cell>
          <cell r="F33">
            <v>1194236000</v>
          </cell>
          <cell r="G33">
            <v>461438000</v>
          </cell>
          <cell r="L33">
            <v>2227173000</v>
          </cell>
        </row>
        <row r="34">
          <cell r="B34" t="str">
            <v>ADM</v>
          </cell>
          <cell r="E34">
            <v>90559000000</v>
          </cell>
          <cell r="F34">
            <v>86936000000</v>
          </cell>
          <cell r="G34">
            <v>1665000000</v>
          </cell>
          <cell r="L34">
            <v>3623000000</v>
          </cell>
        </row>
        <row r="35">
          <cell r="B35" t="str">
            <v>ADM</v>
          </cell>
          <cell r="E35">
            <v>89804000000</v>
          </cell>
          <cell r="F35">
            <v>85915000000</v>
          </cell>
          <cell r="G35">
            <v>1759000000</v>
          </cell>
          <cell r="L35">
            <v>3889000000</v>
          </cell>
        </row>
        <row r="36">
          <cell r="B36" t="str">
            <v>ADM</v>
          </cell>
          <cell r="E36">
            <v>81201000000</v>
          </cell>
          <cell r="F36">
            <v>76433000000</v>
          </cell>
          <cell r="G36">
            <v>1907000000</v>
          </cell>
          <cell r="L36">
            <v>4768000000</v>
          </cell>
        </row>
        <row r="37">
          <cell r="B37" t="str">
            <v>ADM</v>
          </cell>
          <cell r="E37">
            <v>67702000000</v>
          </cell>
          <cell r="F37">
            <v>63682000000</v>
          </cell>
          <cell r="G37">
            <v>2010000000</v>
          </cell>
          <cell r="L37">
            <v>4020000000</v>
          </cell>
        </row>
        <row r="38">
          <cell r="B38" t="str">
            <v>ADS</v>
          </cell>
          <cell r="E38">
            <v>3641390000</v>
          </cell>
          <cell r="F38">
            <v>2392091000</v>
          </cell>
          <cell r="G38">
            <v>108059000</v>
          </cell>
          <cell r="L38">
            <v>1249299000</v>
          </cell>
        </row>
        <row r="39">
          <cell r="B39" t="str">
            <v>ADS</v>
          </cell>
          <cell r="E39">
            <v>4319063000</v>
          </cell>
          <cell r="F39">
            <v>2894917000</v>
          </cell>
          <cell r="G39">
            <v>109115000</v>
          </cell>
          <cell r="L39">
            <v>1424146000</v>
          </cell>
        </row>
        <row r="40">
          <cell r="B40" t="str">
            <v>ADS</v>
          </cell>
          <cell r="E40">
            <v>5302940000</v>
          </cell>
          <cell r="F40">
            <v>3643979000</v>
          </cell>
          <cell r="G40">
            <v>247412000</v>
          </cell>
          <cell r="L40">
            <v>1658961000</v>
          </cell>
        </row>
        <row r="41">
          <cell r="B41" t="str">
            <v>ADS</v>
          </cell>
          <cell r="E41">
            <v>6439746000</v>
          </cell>
          <cell r="F41">
            <v>4482700000</v>
          </cell>
          <cell r="G41">
            <v>203046000</v>
          </cell>
          <cell r="L41">
            <v>1957046000</v>
          </cell>
        </row>
        <row r="42">
          <cell r="B42" t="str">
            <v>ADSK</v>
          </cell>
          <cell r="E42">
            <v>2312200000</v>
          </cell>
          <cell r="F42">
            <v>238500000</v>
          </cell>
          <cell r="G42">
            <v>1081800000</v>
          </cell>
          <cell r="L42">
            <v>2073700000</v>
          </cell>
        </row>
        <row r="43">
          <cell r="B43" t="str">
            <v>ADSK</v>
          </cell>
          <cell r="E43">
            <v>2273900000</v>
          </cell>
          <cell r="F43">
            <v>274300000</v>
          </cell>
          <cell r="G43">
            <v>1054400000</v>
          </cell>
          <cell r="L43">
            <v>1999600000</v>
          </cell>
        </row>
        <row r="44">
          <cell r="B44" t="str">
            <v>ADSK</v>
          </cell>
          <cell r="E44">
            <v>2512200000</v>
          </cell>
          <cell r="F44">
            <v>342100000</v>
          </cell>
          <cell r="G44">
            <v>1281300000</v>
          </cell>
          <cell r="L44">
            <v>2170100000</v>
          </cell>
        </row>
        <row r="45">
          <cell r="B45" t="str">
            <v>ADSK</v>
          </cell>
          <cell r="E45">
            <v>2504100000</v>
          </cell>
          <cell r="F45">
            <v>370700000</v>
          </cell>
          <cell r="G45">
            <v>1308900000</v>
          </cell>
          <cell r="L45">
            <v>2133400000</v>
          </cell>
        </row>
        <row r="46">
          <cell r="B46" t="str">
            <v>AEE</v>
          </cell>
          <cell r="E46">
            <v>5781000000</v>
          </cell>
          <cell r="F46">
            <v>3477000000</v>
          </cell>
          <cell r="G46">
            <v>443000000</v>
          </cell>
          <cell r="L46">
            <v>2304000000</v>
          </cell>
        </row>
        <row r="47">
          <cell r="B47" t="str">
            <v>AEE</v>
          </cell>
          <cell r="E47">
            <v>5838000000</v>
          </cell>
          <cell r="F47">
            <v>3490000000</v>
          </cell>
          <cell r="G47">
            <v>458000000</v>
          </cell>
          <cell r="L47">
            <v>2348000000</v>
          </cell>
        </row>
        <row r="48">
          <cell r="B48" t="str">
            <v>AEE</v>
          </cell>
          <cell r="E48">
            <v>6053000000</v>
          </cell>
          <cell r="F48">
            <v>3586000000</v>
          </cell>
          <cell r="G48">
            <v>468000000</v>
          </cell>
          <cell r="L48">
            <v>2467000000</v>
          </cell>
        </row>
        <row r="49">
          <cell r="B49" t="str">
            <v>AEE</v>
          </cell>
          <cell r="E49">
            <v>6098000000</v>
          </cell>
          <cell r="F49">
            <v>3501000000</v>
          </cell>
          <cell r="G49">
            <v>542000000</v>
          </cell>
          <cell r="L49">
            <v>2597000000</v>
          </cell>
        </row>
        <row r="50">
          <cell r="B50" t="str">
            <v>AEP</v>
          </cell>
          <cell r="E50">
            <v>14945000000</v>
          </cell>
          <cell r="F50">
            <v>6395000000</v>
          </cell>
          <cell r="G50">
            <v>3812000000</v>
          </cell>
          <cell r="L50">
            <v>8550000000</v>
          </cell>
        </row>
        <row r="51">
          <cell r="B51" t="str">
            <v>AEP</v>
          </cell>
          <cell r="E51">
            <v>14813500000</v>
          </cell>
          <cell r="F51">
            <v>6722300000</v>
          </cell>
          <cell r="G51">
            <v>3329800000</v>
          </cell>
          <cell r="L51">
            <v>8091200000</v>
          </cell>
        </row>
        <row r="52">
          <cell r="B52" t="str">
            <v>AEP</v>
          </cell>
          <cell r="E52">
            <v>16378600000</v>
          </cell>
          <cell r="F52">
            <v>7685700000</v>
          </cell>
          <cell r="G52">
            <v>3667900000</v>
          </cell>
          <cell r="L52">
            <v>8692900000</v>
          </cell>
        </row>
        <row r="53">
          <cell r="B53" t="str">
            <v>AEP</v>
          </cell>
          <cell r="E53">
            <v>16453200000</v>
          </cell>
          <cell r="F53">
            <v>7433500000</v>
          </cell>
          <cell r="G53">
            <v>3676500000</v>
          </cell>
          <cell r="L53">
            <v>9019700000</v>
          </cell>
        </row>
        <row r="54">
          <cell r="B54" t="str">
            <v>AFL</v>
          </cell>
          <cell r="E54">
            <v>25364000000</v>
          </cell>
          <cell r="F54">
            <v>17074000000</v>
          </cell>
          <cell r="G54">
            <v>0</v>
          </cell>
          <cell r="L54">
            <v>8290000000</v>
          </cell>
        </row>
        <row r="55">
          <cell r="B55" t="str">
            <v>AFL</v>
          </cell>
          <cell r="E55">
            <v>23939000000</v>
          </cell>
          <cell r="F55">
            <v>15341000000</v>
          </cell>
          <cell r="G55">
            <v>0</v>
          </cell>
          <cell r="L55">
            <v>8598000000</v>
          </cell>
        </row>
        <row r="56">
          <cell r="B56" t="str">
            <v>AFL</v>
          </cell>
          <cell r="E56">
            <v>22728000000</v>
          </cell>
          <cell r="F56">
            <v>14373000000</v>
          </cell>
          <cell r="G56">
            <v>0</v>
          </cell>
          <cell r="L56">
            <v>8355000000</v>
          </cell>
        </row>
        <row r="57">
          <cell r="B57" t="str">
            <v>AFL</v>
          </cell>
          <cell r="E57">
            <v>20872000000</v>
          </cell>
          <cell r="F57">
            <v>13049000000</v>
          </cell>
          <cell r="G57">
            <v>0</v>
          </cell>
          <cell r="L57">
            <v>7823000000</v>
          </cell>
        </row>
        <row r="58">
          <cell r="B58" t="str">
            <v>AIG</v>
          </cell>
          <cell r="E58">
            <v>71214000000</v>
          </cell>
          <cell r="F58">
            <v>37745000000</v>
          </cell>
          <cell r="G58">
            <v>21491000000</v>
          </cell>
          <cell r="L58">
            <v>33469000000</v>
          </cell>
        </row>
        <row r="59">
          <cell r="B59" t="str">
            <v>AIG</v>
          </cell>
          <cell r="E59">
            <v>68874000000</v>
          </cell>
          <cell r="F59">
            <v>34660000000</v>
          </cell>
          <cell r="G59">
            <v>22005000000</v>
          </cell>
          <cell r="L59">
            <v>34214000000</v>
          </cell>
        </row>
        <row r="60">
          <cell r="B60" t="str">
            <v>AIG</v>
          </cell>
          <cell r="E60">
            <v>64406000000</v>
          </cell>
          <cell r="F60">
            <v>33611000000</v>
          </cell>
          <cell r="G60">
            <v>18491000000</v>
          </cell>
          <cell r="L60">
            <v>30795000000</v>
          </cell>
        </row>
        <row r="61">
          <cell r="B61" t="str">
            <v>AIG</v>
          </cell>
          <cell r="E61">
            <v>58327000000</v>
          </cell>
          <cell r="F61">
            <v>36581000000</v>
          </cell>
          <cell r="G61">
            <v>16417000000</v>
          </cell>
          <cell r="L61">
            <v>21746000000</v>
          </cell>
        </row>
        <row r="62">
          <cell r="B62" t="str">
            <v>AIV</v>
          </cell>
          <cell r="E62">
            <v>958511000</v>
          </cell>
          <cell r="F62">
            <v>386355000</v>
          </cell>
          <cell r="G62">
            <v>61732000</v>
          </cell>
          <cell r="L62">
            <v>572156000</v>
          </cell>
        </row>
        <row r="63">
          <cell r="B63" t="str">
            <v>AIV</v>
          </cell>
          <cell r="E63">
            <v>974053000</v>
          </cell>
          <cell r="F63">
            <v>380051000</v>
          </cell>
          <cell r="G63">
            <v>53073000</v>
          </cell>
          <cell r="L63">
            <v>594002000</v>
          </cell>
        </row>
        <row r="64">
          <cell r="B64" t="str">
            <v>AIV</v>
          </cell>
          <cell r="E64">
            <v>984363000</v>
          </cell>
          <cell r="F64">
            <v>380964000</v>
          </cell>
          <cell r="G64">
            <v>56621000</v>
          </cell>
          <cell r="L64">
            <v>603399000</v>
          </cell>
        </row>
        <row r="65">
          <cell r="B65" t="str">
            <v>AIV</v>
          </cell>
          <cell r="E65">
            <v>981310000</v>
          </cell>
          <cell r="F65">
            <v>365248000</v>
          </cell>
          <cell r="G65">
            <v>53546000</v>
          </cell>
          <cell r="L65">
            <v>616062000</v>
          </cell>
        </row>
        <row r="66">
          <cell r="B66" t="str">
            <v>AIZ</v>
          </cell>
          <cell r="E66">
            <v>9047657000</v>
          </cell>
          <cell r="F66">
            <v>6709936000</v>
          </cell>
          <cell r="G66">
            <v>0</v>
          </cell>
          <cell r="L66">
            <v>2337721000</v>
          </cell>
        </row>
        <row r="67">
          <cell r="B67" t="str">
            <v>AIZ</v>
          </cell>
          <cell r="E67">
            <v>10381653000</v>
          </cell>
          <cell r="F67">
            <v>8093563000</v>
          </cell>
          <cell r="G67">
            <v>0</v>
          </cell>
          <cell r="L67">
            <v>2288090000</v>
          </cell>
        </row>
        <row r="68">
          <cell r="B68" t="str">
            <v>AIZ</v>
          </cell>
          <cell r="E68">
            <v>10325494000</v>
          </cell>
          <cell r="F68">
            <v>8666624000</v>
          </cell>
          <cell r="G68">
            <v>0</v>
          </cell>
          <cell r="L68">
            <v>1658870000</v>
          </cell>
        </row>
        <row r="69">
          <cell r="B69" t="str">
            <v>AIZ</v>
          </cell>
          <cell r="E69">
            <v>7531780000</v>
          </cell>
          <cell r="F69">
            <v>5251228000</v>
          </cell>
          <cell r="G69">
            <v>0</v>
          </cell>
          <cell r="L69">
            <v>2280552000</v>
          </cell>
        </row>
        <row r="70">
          <cell r="B70" t="str">
            <v>AKAM</v>
          </cell>
          <cell r="E70">
            <v>1373947000</v>
          </cell>
          <cell r="F70">
            <v>529900000</v>
          </cell>
          <cell r="G70">
            <v>433448000</v>
          </cell>
          <cell r="L70">
            <v>844047000</v>
          </cell>
        </row>
        <row r="71">
          <cell r="B71" t="str">
            <v>AKAM</v>
          </cell>
          <cell r="E71">
            <v>1577922000</v>
          </cell>
          <cell r="F71">
            <v>511087000</v>
          </cell>
          <cell r="G71">
            <v>535598000</v>
          </cell>
          <cell r="L71">
            <v>1066835000</v>
          </cell>
        </row>
        <row r="72">
          <cell r="B72" t="str">
            <v>AKAM</v>
          </cell>
          <cell r="E72">
            <v>1963874000</v>
          </cell>
          <cell r="F72">
            <v>610943000</v>
          </cell>
          <cell r="G72">
            <v>704880000</v>
          </cell>
          <cell r="L72">
            <v>1352931000</v>
          </cell>
        </row>
        <row r="73">
          <cell r="B73" t="str">
            <v>AKAM</v>
          </cell>
          <cell r="E73">
            <v>2197448000</v>
          </cell>
          <cell r="F73">
            <v>725620000</v>
          </cell>
          <cell r="G73">
            <v>829253000</v>
          </cell>
          <cell r="L73">
            <v>1471828000</v>
          </cell>
        </row>
        <row r="74">
          <cell r="B74" t="str">
            <v>ALB</v>
          </cell>
          <cell r="E74">
            <v>2519154000</v>
          </cell>
          <cell r="F74">
            <v>1620311000</v>
          </cell>
          <cell r="G74">
            <v>308456000</v>
          </cell>
          <cell r="L74">
            <v>898843000</v>
          </cell>
        </row>
        <row r="75">
          <cell r="B75" t="str">
            <v>ALB</v>
          </cell>
          <cell r="E75">
            <v>2394270000</v>
          </cell>
          <cell r="F75">
            <v>1543799000</v>
          </cell>
          <cell r="G75">
            <v>158189000</v>
          </cell>
          <cell r="L75">
            <v>850471000</v>
          </cell>
        </row>
        <row r="76">
          <cell r="B76" t="str">
            <v>ALB</v>
          </cell>
          <cell r="E76">
            <v>2445548000</v>
          </cell>
          <cell r="F76">
            <v>1674700000</v>
          </cell>
          <cell r="G76">
            <v>355135000</v>
          </cell>
          <cell r="L76">
            <v>770848000</v>
          </cell>
        </row>
        <row r="77">
          <cell r="B77" t="str">
            <v>ALB</v>
          </cell>
          <cell r="E77">
            <v>3651335000</v>
          </cell>
          <cell r="F77">
            <v>2454463000</v>
          </cell>
          <cell r="G77">
            <v>512274000</v>
          </cell>
          <cell r="L77">
            <v>1196872000</v>
          </cell>
        </row>
        <row r="78">
          <cell r="B78" t="str">
            <v>ALK</v>
          </cell>
          <cell r="E78">
            <v>4657000000</v>
          </cell>
          <cell r="F78">
            <v>2319000000</v>
          </cell>
          <cell r="G78">
            <v>1542000000</v>
          </cell>
          <cell r="L78">
            <v>2338000000</v>
          </cell>
        </row>
        <row r="79">
          <cell r="B79" t="str">
            <v>ALK</v>
          </cell>
          <cell r="E79">
            <v>5156000000</v>
          </cell>
          <cell r="F79">
            <v>2355000000</v>
          </cell>
          <cell r="G79">
            <v>1693000000</v>
          </cell>
          <cell r="L79">
            <v>2801000000</v>
          </cell>
        </row>
        <row r="80">
          <cell r="B80" t="str">
            <v>ALK</v>
          </cell>
          <cell r="E80">
            <v>5368000000</v>
          </cell>
          <cell r="F80">
            <v>2325000000</v>
          </cell>
          <cell r="G80">
            <v>1817000000</v>
          </cell>
          <cell r="L80">
            <v>3043000000</v>
          </cell>
        </row>
        <row r="81">
          <cell r="B81" t="str">
            <v>ALK</v>
          </cell>
          <cell r="E81">
            <v>5598000000</v>
          </cell>
          <cell r="F81">
            <v>1935000000</v>
          </cell>
          <cell r="G81">
            <v>2013000000</v>
          </cell>
          <cell r="L81">
            <v>3663000000</v>
          </cell>
        </row>
        <row r="82">
          <cell r="B82" t="str">
            <v>ALL</v>
          </cell>
          <cell r="E82">
            <v>33315000000</v>
          </cell>
          <cell r="F82">
            <v>21618000000</v>
          </cell>
          <cell r="G82">
            <v>0</v>
          </cell>
          <cell r="L82">
            <v>11697000000</v>
          </cell>
        </row>
        <row r="83">
          <cell r="B83" t="str">
            <v>ALL</v>
          </cell>
          <cell r="E83">
            <v>34507000000</v>
          </cell>
          <cell r="F83">
            <v>19828000000</v>
          </cell>
          <cell r="G83">
            <v>1278000000</v>
          </cell>
          <cell r="L83">
            <v>14679000000</v>
          </cell>
        </row>
        <row r="84">
          <cell r="B84" t="str">
            <v>ALL</v>
          </cell>
          <cell r="E84">
            <v>35239000000</v>
          </cell>
          <cell r="F84">
            <v>21193000000</v>
          </cell>
          <cell r="G84">
            <v>919000000</v>
          </cell>
          <cell r="L84">
            <v>14046000000</v>
          </cell>
        </row>
        <row r="85">
          <cell r="B85" t="str">
            <v>ALL</v>
          </cell>
          <cell r="E85">
            <v>35653000000</v>
          </cell>
          <cell r="F85">
            <v>22837000000</v>
          </cell>
          <cell r="G85">
            <v>761000000</v>
          </cell>
          <cell r="L85">
            <v>12816000000</v>
          </cell>
        </row>
        <row r="86">
          <cell r="B86" t="str">
            <v>ALLE</v>
          </cell>
          <cell r="E86">
            <v>2069600000</v>
          </cell>
          <cell r="F86">
            <v>1208100000</v>
          </cell>
          <cell r="G86">
            <v>483100000</v>
          </cell>
          <cell r="L86">
            <v>861500000</v>
          </cell>
        </row>
        <row r="87">
          <cell r="B87" t="str">
            <v>ALLE</v>
          </cell>
          <cell r="E87">
            <v>2118300000</v>
          </cell>
          <cell r="F87">
            <v>1264600000</v>
          </cell>
          <cell r="G87">
            <v>527400000</v>
          </cell>
          <cell r="L87">
            <v>853700000</v>
          </cell>
        </row>
        <row r="88">
          <cell r="B88" t="str">
            <v>ALLE</v>
          </cell>
          <cell r="E88">
            <v>2068100000</v>
          </cell>
          <cell r="F88">
            <v>1199000000</v>
          </cell>
          <cell r="G88">
            <v>510500000</v>
          </cell>
          <cell r="L88">
            <v>869100000</v>
          </cell>
        </row>
        <row r="89">
          <cell r="B89" t="str">
            <v>ALLE</v>
          </cell>
          <cell r="E89">
            <v>2238000000</v>
          </cell>
          <cell r="F89">
            <v>1252700000</v>
          </cell>
          <cell r="G89">
            <v>559800000</v>
          </cell>
          <cell r="L89">
            <v>985300000</v>
          </cell>
        </row>
        <row r="90">
          <cell r="B90" t="str">
            <v>ALXN</v>
          </cell>
          <cell r="E90">
            <v>1551346000</v>
          </cell>
          <cell r="F90">
            <v>177556000</v>
          </cell>
          <cell r="G90">
            <v>493726000</v>
          </cell>
          <cell r="L90">
            <v>1373790000</v>
          </cell>
        </row>
        <row r="91">
          <cell r="B91" t="str">
            <v>ALXN</v>
          </cell>
          <cell r="E91">
            <v>2234000000</v>
          </cell>
          <cell r="F91">
            <v>174000000</v>
          </cell>
          <cell r="G91">
            <v>650000000</v>
          </cell>
          <cell r="L91">
            <v>2060000000</v>
          </cell>
        </row>
        <row r="92">
          <cell r="B92" t="str">
            <v>ALXN</v>
          </cell>
          <cell r="E92">
            <v>2604000000</v>
          </cell>
          <cell r="F92">
            <v>233000000</v>
          </cell>
          <cell r="G92">
            <v>927000000</v>
          </cell>
          <cell r="L92">
            <v>2371000000</v>
          </cell>
        </row>
        <row r="93">
          <cell r="B93" t="str">
            <v>ALXN</v>
          </cell>
          <cell r="E93">
            <v>3084000000</v>
          </cell>
          <cell r="F93">
            <v>258000000</v>
          </cell>
          <cell r="G93">
            <v>990000000</v>
          </cell>
          <cell r="L93">
            <v>2826000000</v>
          </cell>
        </row>
        <row r="94">
          <cell r="B94" t="str">
            <v>AMAT</v>
          </cell>
          <cell r="E94">
            <v>7509000000</v>
          </cell>
          <cell r="F94">
            <v>4518000000</v>
          </cell>
          <cell r="G94">
            <v>898000000</v>
          </cell>
          <cell r="L94">
            <v>2991000000</v>
          </cell>
        </row>
        <row r="95">
          <cell r="B95" t="str">
            <v>AMAT</v>
          </cell>
          <cell r="E95">
            <v>9072000000</v>
          </cell>
          <cell r="F95">
            <v>5229000000</v>
          </cell>
          <cell r="G95">
            <v>895000000</v>
          </cell>
          <cell r="L95">
            <v>3843000000</v>
          </cell>
        </row>
        <row r="96">
          <cell r="B96" t="str">
            <v>AMAT</v>
          </cell>
          <cell r="E96">
            <v>9659000000</v>
          </cell>
          <cell r="F96">
            <v>5707000000</v>
          </cell>
          <cell r="G96">
            <v>808000000</v>
          </cell>
          <cell r="L96">
            <v>3952000000</v>
          </cell>
        </row>
        <row r="97">
          <cell r="B97" t="str">
            <v>AMAT</v>
          </cell>
          <cell r="E97">
            <v>10825000000</v>
          </cell>
          <cell r="F97">
            <v>6314000000</v>
          </cell>
          <cell r="G97">
            <v>819000000</v>
          </cell>
          <cell r="L97">
            <v>4511000000</v>
          </cell>
        </row>
        <row r="98">
          <cell r="B98" t="str">
            <v>AME</v>
          </cell>
          <cell r="E98">
            <v>3334213000</v>
          </cell>
          <cell r="F98">
            <v>2154132000</v>
          </cell>
          <cell r="G98">
            <v>380532000</v>
          </cell>
          <cell r="L98">
            <v>1180081000</v>
          </cell>
        </row>
        <row r="99">
          <cell r="B99" t="str">
            <v>AME</v>
          </cell>
          <cell r="E99">
            <v>3594136000</v>
          </cell>
          <cell r="F99">
            <v>2323642000</v>
          </cell>
          <cell r="G99">
            <v>398177000</v>
          </cell>
          <cell r="L99">
            <v>1270494000</v>
          </cell>
        </row>
        <row r="100">
          <cell r="B100" t="str">
            <v>AME</v>
          </cell>
          <cell r="E100">
            <v>4021964000</v>
          </cell>
          <cell r="F100">
            <v>2597017000</v>
          </cell>
          <cell r="G100">
            <v>462637000</v>
          </cell>
          <cell r="L100">
            <v>1424947000</v>
          </cell>
        </row>
        <row r="101">
          <cell r="B101" t="str">
            <v>AME</v>
          </cell>
          <cell r="E101">
            <v>3974295000</v>
          </cell>
          <cell r="F101">
            <v>2549280000</v>
          </cell>
          <cell r="G101">
            <v>448592000</v>
          </cell>
          <cell r="L101">
            <v>1425015000</v>
          </cell>
        </row>
        <row r="102">
          <cell r="B102" t="str">
            <v>AMGN</v>
          </cell>
          <cell r="E102">
            <v>18676000000</v>
          </cell>
          <cell r="F102">
            <v>3346000000</v>
          </cell>
          <cell r="G102">
            <v>5380000000</v>
          </cell>
          <cell r="L102">
            <v>15330000000</v>
          </cell>
        </row>
        <row r="103">
          <cell r="B103" t="str">
            <v>AMGN</v>
          </cell>
          <cell r="E103">
            <v>20063000000</v>
          </cell>
          <cell r="F103">
            <v>4422000000</v>
          </cell>
          <cell r="G103">
            <v>5153000000</v>
          </cell>
          <cell r="L103">
            <v>15641000000</v>
          </cell>
        </row>
        <row r="104">
          <cell r="B104" t="str">
            <v>AMGN</v>
          </cell>
          <cell r="E104">
            <v>21662000000</v>
          </cell>
          <cell r="F104">
            <v>4227000000</v>
          </cell>
          <cell r="G104">
            <v>4895000000</v>
          </cell>
          <cell r="L104">
            <v>17435000000</v>
          </cell>
        </row>
        <row r="105">
          <cell r="B105" t="str">
            <v>AMGN</v>
          </cell>
          <cell r="E105">
            <v>22991000000</v>
          </cell>
          <cell r="F105">
            <v>4162000000</v>
          </cell>
          <cell r="G105">
            <v>5195000000</v>
          </cell>
          <cell r="L105">
            <v>18829000000</v>
          </cell>
        </row>
        <row r="106">
          <cell r="B106" t="str">
            <v>AMP</v>
          </cell>
          <cell r="E106">
            <v>10259000000</v>
          </cell>
          <cell r="F106">
            <v>1899000000</v>
          </cell>
          <cell r="G106">
            <v>3927000000</v>
          </cell>
          <cell r="L106">
            <v>8360000000</v>
          </cell>
        </row>
        <row r="107">
          <cell r="B107" t="str">
            <v>AMP</v>
          </cell>
          <cell r="E107">
            <v>11230000000</v>
          </cell>
          <cell r="F107">
            <v>1954000000</v>
          </cell>
          <cell r="G107">
            <v>3862000000</v>
          </cell>
          <cell r="L107">
            <v>9276000000</v>
          </cell>
        </row>
        <row r="108">
          <cell r="B108" t="str">
            <v>AMP</v>
          </cell>
          <cell r="E108">
            <v>12296000000</v>
          </cell>
          <cell r="F108">
            <v>1982000000</v>
          </cell>
          <cell r="G108">
            <v>3808000000</v>
          </cell>
          <cell r="L108">
            <v>10314000000</v>
          </cell>
        </row>
        <row r="109">
          <cell r="B109" t="str">
            <v>AMP</v>
          </cell>
          <cell r="E109">
            <v>12200000000</v>
          </cell>
          <cell r="F109">
            <v>2261000000</v>
          </cell>
          <cell r="G109">
            <v>3750000000</v>
          </cell>
          <cell r="L109">
            <v>9939000000</v>
          </cell>
        </row>
        <row r="110">
          <cell r="B110" t="str">
            <v>AMT</v>
          </cell>
          <cell r="E110">
            <v>2875960000</v>
          </cell>
          <cell r="F110">
            <v>722479000</v>
          </cell>
          <cell r="G110">
            <v>389486000</v>
          </cell>
          <cell r="L110">
            <v>2153481000</v>
          </cell>
        </row>
        <row r="111">
          <cell r="B111" t="str">
            <v>AMT</v>
          </cell>
          <cell r="E111">
            <v>3361407000</v>
          </cell>
          <cell r="F111">
            <v>859873000</v>
          </cell>
          <cell r="G111">
            <v>487084000</v>
          </cell>
          <cell r="L111">
            <v>2501534000</v>
          </cell>
        </row>
        <row r="112">
          <cell r="B112" t="str">
            <v>AMT</v>
          </cell>
          <cell r="E112">
            <v>4100048000</v>
          </cell>
          <cell r="F112">
            <v>1094265000</v>
          </cell>
          <cell r="G112">
            <v>515059000</v>
          </cell>
          <cell r="L112">
            <v>3005783000</v>
          </cell>
        </row>
        <row r="113">
          <cell r="B113" t="str">
            <v>AMT</v>
          </cell>
          <cell r="E113">
            <v>4771516000</v>
          </cell>
          <cell r="F113">
            <v>1308868000</v>
          </cell>
          <cell r="G113">
            <v>564531000</v>
          </cell>
          <cell r="L113">
            <v>3462648000</v>
          </cell>
        </row>
        <row r="114">
          <cell r="B114" t="str">
            <v>AMZN</v>
          </cell>
          <cell r="E114">
            <v>74452000000</v>
          </cell>
          <cell r="F114">
            <v>54181000000</v>
          </cell>
          <cell r="G114">
            <v>19526000000</v>
          </cell>
          <cell r="L114">
            <v>20271000000</v>
          </cell>
        </row>
        <row r="115">
          <cell r="B115" t="str">
            <v>AMZN</v>
          </cell>
          <cell r="E115">
            <v>88988000000</v>
          </cell>
          <cell r="F115">
            <v>62752000000</v>
          </cell>
          <cell r="G115">
            <v>26058000000</v>
          </cell>
          <cell r="L115">
            <v>26236000000</v>
          </cell>
        </row>
        <row r="116">
          <cell r="B116" t="str">
            <v>AMZN</v>
          </cell>
          <cell r="E116">
            <v>107006000000</v>
          </cell>
          <cell r="F116">
            <v>71651000000</v>
          </cell>
          <cell r="G116">
            <v>33122000000</v>
          </cell>
          <cell r="L116">
            <v>35355000000</v>
          </cell>
        </row>
        <row r="117">
          <cell r="B117" t="str">
            <v>AMZN</v>
          </cell>
          <cell r="E117">
            <v>135987000000</v>
          </cell>
          <cell r="F117">
            <v>88265000000</v>
          </cell>
          <cell r="G117">
            <v>43536000000</v>
          </cell>
          <cell r="L117">
            <v>47722000000</v>
          </cell>
        </row>
        <row r="118">
          <cell r="B118" t="str">
            <v>AN</v>
          </cell>
          <cell r="E118">
            <v>17517600000</v>
          </cell>
          <cell r="F118">
            <v>14757700000</v>
          </cell>
          <cell r="G118">
            <v>1924300000</v>
          </cell>
          <cell r="L118">
            <v>2759900000</v>
          </cell>
        </row>
        <row r="119">
          <cell r="B119" t="str">
            <v>AN</v>
          </cell>
          <cell r="E119">
            <v>19108800000</v>
          </cell>
          <cell r="F119">
            <v>16120100000</v>
          </cell>
          <cell r="G119">
            <v>2061000000</v>
          </cell>
          <cell r="L119">
            <v>2988700000</v>
          </cell>
        </row>
        <row r="120">
          <cell r="B120" t="str">
            <v>AN</v>
          </cell>
          <cell r="E120">
            <v>20862000000</v>
          </cell>
          <cell r="F120">
            <v>17600500000</v>
          </cell>
          <cell r="G120">
            <v>2245600000</v>
          </cell>
          <cell r="L120">
            <v>3261500000</v>
          </cell>
        </row>
        <row r="121">
          <cell r="B121" t="str">
            <v>AN</v>
          </cell>
          <cell r="E121">
            <v>21609000000</v>
          </cell>
          <cell r="F121">
            <v>18295800000</v>
          </cell>
          <cell r="G121">
            <v>2280300000</v>
          </cell>
          <cell r="L121">
            <v>3313200000</v>
          </cell>
        </row>
        <row r="122">
          <cell r="B122" t="str">
            <v>ANTM</v>
          </cell>
          <cell r="E122">
            <v>61497200000</v>
          </cell>
          <cell r="F122">
            <v>48213600000</v>
          </cell>
          <cell r="G122">
            <v>8680500000</v>
          </cell>
          <cell r="L122">
            <v>13283600000</v>
          </cell>
        </row>
        <row r="123">
          <cell r="B123" t="str">
            <v>ANTM</v>
          </cell>
          <cell r="E123">
            <v>71023500000</v>
          </cell>
          <cell r="F123">
            <v>56237100000</v>
          </cell>
          <cell r="G123">
            <v>9952900000</v>
          </cell>
          <cell r="L123">
            <v>14786400000</v>
          </cell>
        </row>
        <row r="124">
          <cell r="B124" t="str">
            <v>ANTM</v>
          </cell>
          <cell r="E124">
            <v>73874100000</v>
          </cell>
          <cell r="F124">
            <v>56854900000</v>
          </cell>
          <cell r="G124">
            <v>11748400000</v>
          </cell>
          <cell r="L124">
            <v>17019200000</v>
          </cell>
        </row>
        <row r="125">
          <cell r="B125" t="str">
            <v>ANTM</v>
          </cell>
          <cell r="E125">
            <v>79156500000</v>
          </cell>
          <cell r="F125">
            <v>61116900000</v>
          </cell>
          <cell r="G125">
            <v>12534800000</v>
          </cell>
          <cell r="L125">
            <v>18039600000</v>
          </cell>
        </row>
        <row r="126">
          <cell r="B126" t="str">
            <v>APA</v>
          </cell>
          <cell r="E126">
            <v>16428000000</v>
          </cell>
          <cell r="F126">
            <v>3079000000</v>
          </cell>
          <cell r="G126">
            <v>1333000000</v>
          </cell>
          <cell r="L126">
            <v>13349000000</v>
          </cell>
        </row>
        <row r="127">
          <cell r="B127" t="str">
            <v>APA</v>
          </cell>
          <cell r="E127">
            <v>14771000000</v>
          </cell>
          <cell r="F127">
            <v>2938000000</v>
          </cell>
          <cell r="G127">
            <v>1286000000</v>
          </cell>
          <cell r="L127">
            <v>11833000000</v>
          </cell>
        </row>
        <row r="128">
          <cell r="B128" t="str">
            <v>APA</v>
          </cell>
          <cell r="E128">
            <v>12691000000</v>
          </cell>
          <cell r="F128">
            <v>2511000000</v>
          </cell>
          <cell r="G128">
            <v>1095000000</v>
          </cell>
          <cell r="L128">
            <v>10180000000</v>
          </cell>
        </row>
        <row r="129">
          <cell r="B129" t="str">
            <v>APA</v>
          </cell>
          <cell r="E129">
            <v>6383000000</v>
          </cell>
          <cell r="F129">
            <v>2065000000</v>
          </cell>
          <cell r="G129">
            <v>791000000</v>
          </cell>
          <cell r="L129">
            <v>4318000000</v>
          </cell>
        </row>
        <row r="130">
          <cell r="B130" t="str">
            <v>APC</v>
          </cell>
          <cell r="E130">
            <v>14581000000</v>
          </cell>
          <cell r="F130">
            <v>2942000000</v>
          </cell>
          <cell r="G130">
            <v>2256000000</v>
          </cell>
          <cell r="L130">
            <v>11639000000</v>
          </cell>
        </row>
        <row r="131">
          <cell r="B131" t="str">
            <v>APC</v>
          </cell>
          <cell r="E131">
            <v>18470000000</v>
          </cell>
          <cell r="F131">
            <v>3317000000</v>
          </cell>
          <cell r="G131">
            <v>2725000000</v>
          </cell>
          <cell r="L131">
            <v>15153000000</v>
          </cell>
        </row>
        <row r="132">
          <cell r="B132" t="str">
            <v>APC</v>
          </cell>
          <cell r="E132">
            <v>8698000000</v>
          </cell>
          <cell r="F132">
            <v>3185000000</v>
          </cell>
          <cell r="G132">
            <v>2000000000</v>
          </cell>
          <cell r="L132">
            <v>5513000000</v>
          </cell>
        </row>
        <row r="133">
          <cell r="B133" t="str">
            <v>APC</v>
          </cell>
          <cell r="E133">
            <v>7869000000</v>
          </cell>
          <cell r="F133">
            <v>2900000000</v>
          </cell>
          <cell r="G133">
            <v>2094000000</v>
          </cell>
          <cell r="L133">
            <v>4969000000</v>
          </cell>
        </row>
        <row r="134">
          <cell r="B134" t="str">
            <v>APD</v>
          </cell>
          <cell r="E134">
            <v>10180400000</v>
          </cell>
          <cell r="F134">
            <v>7472100000</v>
          </cell>
          <cell r="G134">
            <v>1018600000</v>
          </cell>
          <cell r="L134">
            <v>2708300000</v>
          </cell>
        </row>
        <row r="135">
          <cell r="B135" t="str">
            <v>APD</v>
          </cell>
          <cell r="E135">
            <v>10439000000</v>
          </cell>
          <cell r="F135">
            <v>7629900000</v>
          </cell>
          <cell r="G135">
            <v>1007400000</v>
          </cell>
          <cell r="L135">
            <v>2809100000</v>
          </cell>
        </row>
        <row r="136">
          <cell r="B136" t="str">
            <v>APD</v>
          </cell>
          <cell r="E136">
            <v>9894900000</v>
          </cell>
          <cell r="F136">
            <v>6939000000</v>
          </cell>
          <cell r="G136">
            <v>895300000</v>
          </cell>
          <cell r="L136">
            <v>2955900000</v>
          </cell>
        </row>
        <row r="137">
          <cell r="B137" t="str">
            <v>APD</v>
          </cell>
          <cell r="E137">
            <v>9524400000</v>
          </cell>
          <cell r="F137">
            <v>6402700000</v>
          </cell>
          <cell r="G137">
            <v>797600000</v>
          </cell>
          <cell r="L137">
            <v>3121700000</v>
          </cell>
        </row>
        <row r="138">
          <cell r="B138" t="str">
            <v>APH</v>
          </cell>
          <cell r="E138">
            <v>4292100000</v>
          </cell>
          <cell r="F138">
            <v>2948900000</v>
          </cell>
          <cell r="G138">
            <v>512900000</v>
          </cell>
          <cell r="L138">
            <v>1343200000</v>
          </cell>
        </row>
        <row r="139">
          <cell r="B139" t="str">
            <v>APH</v>
          </cell>
          <cell r="E139">
            <v>4614700000</v>
          </cell>
          <cell r="F139">
            <v>3163900000</v>
          </cell>
          <cell r="G139">
            <v>548000000</v>
          </cell>
          <cell r="L139">
            <v>1450800000</v>
          </cell>
        </row>
        <row r="140">
          <cell r="B140" t="str">
            <v>APH</v>
          </cell>
          <cell r="E140">
            <v>5345500000</v>
          </cell>
          <cell r="F140">
            <v>3651700000</v>
          </cell>
          <cell r="G140">
            <v>645100000</v>
          </cell>
          <cell r="L140">
            <v>1693800000</v>
          </cell>
        </row>
        <row r="141">
          <cell r="B141" t="str">
            <v>APH</v>
          </cell>
          <cell r="E141">
            <v>5568700000</v>
          </cell>
          <cell r="F141">
            <v>3789200000</v>
          </cell>
          <cell r="G141">
            <v>669100000</v>
          </cell>
          <cell r="L141">
            <v>1779500000</v>
          </cell>
        </row>
        <row r="142">
          <cell r="B142" t="str">
            <v>ARNC</v>
          </cell>
          <cell r="E142">
            <v>23700000000</v>
          </cell>
          <cell r="F142">
            <v>20401000000</v>
          </cell>
          <cell r="G142">
            <v>997000000</v>
          </cell>
          <cell r="L142">
            <v>3299000000</v>
          </cell>
        </row>
        <row r="143">
          <cell r="B143" t="str">
            <v>ARNC</v>
          </cell>
          <cell r="E143">
            <v>23032000000</v>
          </cell>
          <cell r="F143">
            <v>19286000000</v>
          </cell>
          <cell r="G143">
            <v>1008000000</v>
          </cell>
          <cell r="L143">
            <v>3746000000</v>
          </cell>
        </row>
        <row r="144">
          <cell r="B144" t="str">
            <v>ARNC</v>
          </cell>
          <cell r="E144">
            <v>23906000000</v>
          </cell>
          <cell r="F144">
            <v>19137000000</v>
          </cell>
          <cell r="G144">
            <v>995000000</v>
          </cell>
          <cell r="L144">
            <v>4769000000</v>
          </cell>
        </row>
        <row r="145">
          <cell r="B145" t="str">
            <v>ARNC</v>
          </cell>
          <cell r="E145">
            <v>22534000000</v>
          </cell>
          <cell r="F145">
            <v>18069000000</v>
          </cell>
          <cell r="G145">
            <v>979000000</v>
          </cell>
          <cell r="L145">
            <v>4465000000</v>
          </cell>
        </row>
        <row r="146">
          <cell r="B146" t="str">
            <v>ATVI</v>
          </cell>
          <cell r="E146">
            <v>4856000000</v>
          </cell>
          <cell r="F146">
            <v>1662000000</v>
          </cell>
          <cell r="G146">
            <v>1139000000</v>
          </cell>
          <cell r="L146">
            <v>3194000000</v>
          </cell>
        </row>
        <row r="147">
          <cell r="B147" t="str">
            <v>ATVI</v>
          </cell>
          <cell r="E147">
            <v>4583000000</v>
          </cell>
          <cell r="F147">
            <v>1531000000</v>
          </cell>
          <cell r="G147">
            <v>1096000000</v>
          </cell>
          <cell r="L147">
            <v>3052000000</v>
          </cell>
        </row>
        <row r="148">
          <cell r="B148" t="str">
            <v>ATVI</v>
          </cell>
          <cell r="E148">
            <v>4408000000</v>
          </cell>
          <cell r="F148">
            <v>1525000000</v>
          </cell>
          <cell r="G148">
            <v>1129000000</v>
          </cell>
          <cell r="L148">
            <v>2883000000</v>
          </cell>
        </row>
        <row r="149">
          <cell r="B149" t="str">
            <v>ATVI</v>
          </cell>
          <cell r="E149">
            <v>4664000000</v>
          </cell>
          <cell r="F149">
            <v>1585000000</v>
          </cell>
          <cell r="G149">
            <v>1114000000</v>
          </cell>
          <cell r="L149">
            <v>3079000000</v>
          </cell>
        </row>
        <row r="150">
          <cell r="B150" t="str">
            <v>AVGO</v>
          </cell>
          <cell r="E150">
            <v>6824000000</v>
          </cell>
          <cell r="F150">
            <v>3271000000</v>
          </cell>
          <cell r="G150">
            <v>486000000</v>
          </cell>
          <cell r="L150">
            <v>3553000000</v>
          </cell>
        </row>
        <row r="151">
          <cell r="B151" t="str">
            <v>AVGO</v>
          </cell>
          <cell r="E151">
            <v>13240000000</v>
          </cell>
          <cell r="F151">
            <v>7300000000</v>
          </cell>
          <cell r="G151">
            <v>806000000</v>
          </cell>
          <cell r="L151">
            <v>5940000000</v>
          </cell>
        </row>
        <row r="152">
          <cell r="B152" t="str">
            <v>AVY</v>
          </cell>
          <cell r="E152">
            <v>5863500000</v>
          </cell>
          <cell r="F152">
            <v>4335300000</v>
          </cell>
          <cell r="G152">
            <v>1148900000</v>
          </cell>
          <cell r="L152">
            <v>1528200000</v>
          </cell>
        </row>
        <row r="153">
          <cell r="B153" t="str">
            <v>AVY</v>
          </cell>
          <cell r="E153">
            <v>6140000000</v>
          </cell>
          <cell r="F153">
            <v>4502300000</v>
          </cell>
          <cell r="G153">
            <v>1174200000</v>
          </cell>
          <cell r="L153">
            <v>1637700000</v>
          </cell>
        </row>
        <row r="154">
          <cell r="B154" t="str">
            <v>AVY</v>
          </cell>
          <cell r="E154">
            <v>6330300000</v>
          </cell>
          <cell r="F154">
            <v>4679100000</v>
          </cell>
          <cell r="G154">
            <v>1158900000</v>
          </cell>
          <cell r="L154">
            <v>1651200000</v>
          </cell>
        </row>
        <row r="155">
          <cell r="B155" t="str">
            <v>AVY</v>
          </cell>
          <cell r="E155">
            <v>5966900000</v>
          </cell>
          <cell r="F155">
            <v>4321100000</v>
          </cell>
          <cell r="G155">
            <v>1108100000</v>
          </cell>
          <cell r="L155">
            <v>1645800000</v>
          </cell>
        </row>
        <row r="156">
          <cell r="B156" t="str">
            <v>AWK</v>
          </cell>
          <cell r="E156">
            <v>2853926000</v>
          </cell>
          <cell r="F156">
            <v>1329500000</v>
          </cell>
          <cell r="G156">
            <v>220758000</v>
          </cell>
          <cell r="L156">
            <v>1524426000</v>
          </cell>
        </row>
        <row r="157">
          <cell r="B157" t="str">
            <v>AWK</v>
          </cell>
          <cell r="E157">
            <v>2879000000</v>
          </cell>
          <cell r="F157">
            <v>1289000000</v>
          </cell>
          <cell r="G157">
            <v>234000000</v>
          </cell>
          <cell r="L157">
            <v>1590000000</v>
          </cell>
        </row>
        <row r="158">
          <cell r="B158" t="str">
            <v>AWK</v>
          </cell>
          <cell r="E158">
            <v>3011000000</v>
          </cell>
          <cell r="F158">
            <v>1350000000</v>
          </cell>
          <cell r="G158">
            <v>236000000</v>
          </cell>
          <cell r="L158">
            <v>1661000000</v>
          </cell>
        </row>
        <row r="159">
          <cell r="B159" t="str">
            <v>AWK</v>
          </cell>
          <cell r="E159">
            <v>3159000000</v>
          </cell>
          <cell r="F159">
            <v>1404000000</v>
          </cell>
          <cell r="G159">
            <v>243000000</v>
          </cell>
          <cell r="L159">
            <v>1755000000</v>
          </cell>
        </row>
        <row r="160">
          <cell r="B160" t="str">
            <v>AXP</v>
          </cell>
          <cell r="E160">
            <v>33781000000</v>
          </cell>
          <cell r="F160">
            <v>480000000</v>
          </cell>
          <cell r="G160">
            <v>23392000000</v>
          </cell>
          <cell r="L160">
            <v>33301000000</v>
          </cell>
        </row>
        <row r="161">
          <cell r="B161" t="str">
            <v>AXP</v>
          </cell>
          <cell r="E161">
            <v>34828000000</v>
          </cell>
          <cell r="F161">
            <v>442000000</v>
          </cell>
          <cell r="G161">
            <v>23150000000</v>
          </cell>
          <cell r="L161">
            <v>34386000000</v>
          </cell>
        </row>
        <row r="162">
          <cell r="B162" t="str">
            <v>AXP</v>
          </cell>
          <cell r="E162">
            <v>35895000000</v>
          </cell>
          <cell r="F162">
            <v>373000000</v>
          </cell>
          <cell r="G162">
            <v>23153000000</v>
          </cell>
          <cell r="L162">
            <v>35522000000</v>
          </cell>
        </row>
        <row r="163">
          <cell r="B163" t="str">
            <v>AXP</v>
          </cell>
          <cell r="E163">
            <v>34441000000</v>
          </cell>
          <cell r="F163">
            <v>475000000</v>
          </cell>
          <cell r="G163">
            <v>22892000000</v>
          </cell>
          <cell r="L163">
            <v>33966000000</v>
          </cell>
        </row>
        <row r="164">
          <cell r="B164" t="str">
            <v>AYI</v>
          </cell>
          <cell r="E164">
            <v>2089100000</v>
          </cell>
          <cell r="F164">
            <v>1251500000</v>
          </cell>
          <cell r="G164">
            <v>607600000</v>
          </cell>
          <cell r="L164">
            <v>837600000</v>
          </cell>
        </row>
        <row r="165">
          <cell r="B165" t="str">
            <v>AYI</v>
          </cell>
          <cell r="E165">
            <v>2393500000</v>
          </cell>
          <cell r="F165">
            <v>1414300000</v>
          </cell>
          <cell r="G165">
            <v>680300000</v>
          </cell>
          <cell r="L165">
            <v>979200000</v>
          </cell>
        </row>
        <row r="166">
          <cell r="B166" t="str">
            <v>AYI</v>
          </cell>
          <cell r="E166">
            <v>2706700000</v>
          </cell>
          <cell r="F166">
            <v>1561100000</v>
          </cell>
          <cell r="G166">
            <v>756900000</v>
          </cell>
          <cell r="L166">
            <v>1145600000</v>
          </cell>
        </row>
        <row r="167">
          <cell r="B167" t="str">
            <v>AYI</v>
          </cell>
          <cell r="E167">
            <v>3291300000</v>
          </cell>
          <cell r="F167">
            <v>1855100000</v>
          </cell>
          <cell r="G167">
            <v>946000000</v>
          </cell>
          <cell r="L167">
            <v>1436200000</v>
          </cell>
        </row>
        <row r="168">
          <cell r="B168" t="str">
            <v>AZO</v>
          </cell>
          <cell r="E168">
            <v>9147530000</v>
          </cell>
          <cell r="F168">
            <v>4406595000</v>
          </cell>
          <cell r="G168">
            <v>2967837000</v>
          </cell>
          <cell r="L168">
            <v>4740935000</v>
          </cell>
        </row>
        <row r="169">
          <cell r="B169" t="str">
            <v>AZO</v>
          </cell>
          <cell r="E169">
            <v>9475313000</v>
          </cell>
          <cell r="F169">
            <v>4540406000</v>
          </cell>
          <cell r="G169">
            <v>3104684000</v>
          </cell>
          <cell r="L169">
            <v>4934907000</v>
          </cell>
        </row>
        <row r="170">
          <cell r="B170" t="str">
            <v>AZO</v>
          </cell>
          <cell r="E170">
            <v>10187340000</v>
          </cell>
          <cell r="F170">
            <v>4860309000</v>
          </cell>
          <cell r="G170">
            <v>3373980000</v>
          </cell>
          <cell r="L170">
            <v>5327031000</v>
          </cell>
        </row>
        <row r="171">
          <cell r="B171" t="str">
            <v>AZO</v>
          </cell>
          <cell r="E171">
            <v>10635676000</v>
          </cell>
          <cell r="F171">
            <v>5026940000</v>
          </cell>
          <cell r="G171">
            <v>3548341000</v>
          </cell>
          <cell r="L171">
            <v>5608736000</v>
          </cell>
        </row>
        <row r="172">
          <cell r="B172" t="str">
            <v>BA</v>
          </cell>
          <cell r="E172">
            <v>86623000000</v>
          </cell>
          <cell r="F172">
            <v>73268000000</v>
          </cell>
          <cell r="G172">
            <v>3742000000</v>
          </cell>
          <cell r="L172">
            <v>13355000000</v>
          </cell>
        </row>
        <row r="173">
          <cell r="B173" t="str">
            <v>BA</v>
          </cell>
          <cell r="E173">
            <v>90762000000</v>
          </cell>
          <cell r="F173">
            <v>76752000000</v>
          </cell>
          <cell r="G173">
            <v>3480000000</v>
          </cell>
          <cell r="L173">
            <v>14010000000</v>
          </cell>
        </row>
        <row r="174">
          <cell r="B174" t="str">
            <v>BA</v>
          </cell>
          <cell r="E174">
            <v>96114000000</v>
          </cell>
          <cell r="F174">
            <v>82088000000</v>
          </cell>
          <cell r="G174">
            <v>3251000000</v>
          </cell>
          <cell r="L174">
            <v>14026000000</v>
          </cell>
        </row>
        <row r="175">
          <cell r="B175" t="str">
            <v>BA</v>
          </cell>
          <cell r="E175">
            <v>94571000000</v>
          </cell>
          <cell r="F175">
            <v>80790000000</v>
          </cell>
          <cell r="G175">
            <v>3313000000</v>
          </cell>
          <cell r="L175">
            <v>13781000000</v>
          </cell>
        </row>
        <row r="176">
          <cell r="B176" t="str">
            <v>BAC</v>
          </cell>
          <cell r="E176">
            <v>100078000000</v>
          </cell>
          <cell r="F176">
            <v>3753000000</v>
          </cell>
          <cell r="G176">
            <v>70829000000</v>
          </cell>
          <cell r="L176">
            <v>96325000000</v>
          </cell>
        </row>
        <row r="177">
          <cell r="B177" t="str">
            <v>BAC</v>
          </cell>
          <cell r="E177">
            <v>101697000000</v>
          </cell>
          <cell r="F177">
            <v>3034000000</v>
          </cell>
          <cell r="G177">
            <v>68128000000</v>
          </cell>
          <cell r="L177">
            <v>98663000000</v>
          </cell>
        </row>
        <row r="178">
          <cell r="B178" t="str">
            <v>BAC</v>
          </cell>
          <cell r="E178">
            <v>95181000000</v>
          </cell>
          <cell r="F178">
            <v>2656000000</v>
          </cell>
          <cell r="G178">
            <v>74181000000</v>
          </cell>
          <cell r="L178">
            <v>92525000000</v>
          </cell>
        </row>
        <row r="179">
          <cell r="B179" t="str">
            <v>BAC</v>
          </cell>
          <cell r="E179">
            <v>93056000000</v>
          </cell>
          <cell r="F179">
            <v>2204000000</v>
          </cell>
          <cell r="G179">
            <v>56358000000</v>
          </cell>
          <cell r="L179">
            <v>90852000000</v>
          </cell>
        </row>
        <row r="180">
          <cell r="B180" t="str">
            <v>BAX</v>
          </cell>
          <cell r="E180">
            <v>13936000000</v>
          </cell>
          <cell r="F180">
            <v>6802000000</v>
          </cell>
          <cell r="G180">
            <v>3283000000</v>
          </cell>
          <cell r="L180">
            <v>7134000000</v>
          </cell>
        </row>
        <row r="181">
          <cell r="B181" t="str">
            <v>BAX</v>
          </cell>
          <cell r="E181">
            <v>9413000000</v>
          </cell>
          <cell r="F181">
            <v>5251000000</v>
          </cell>
          <cell r="G181">
            <v>3084000000</v>
          </cell>
          <cell r="L181">
            <v>4162000000</v>
          </cell>
        </row>
        <row r="182">
          <cell r="B182" t="str">
            <v>BAX</v>
          </cell>
          <cell r="E182">
            <v>10719000000</v>
          </cell>
          <cell r="F182">
            <v>6138000000</v>
          </cell>
          <cell r="G182">
            <v>3315000000</v>
          </cell>
          <cell r="L182">
            <v>4581000000</v>
          </cell>
        </row>
        <row r="183">
          <cell r="B183" t="str">
            <v>BAX</v>
          </cell>
          <cell r="E183">
            <v>9968000000</v>
          </cell>
          <cell r="F183">
            <v>5822000000</v>
          </cell>
          <cell r="G183">
            <v>3094000000</v>
          </cell>
          <cell r="L183">
            <v>4146000000</v>
          </cell>
        </row>
        <row r="184">
          <cell r="B184" t="str">
            <v>BBBY</v>
          </cell>
          <cell r="E184">
            <v>10914585000</v>
          </cell>
          <cell r="F184">
            <v>6525830000</v>
          </cell>
          <cell r="G184">
            <v>2750537000</v>
          </cell>
          <cell r="L184">
            <v>4388755000</v>
          </cell>
        </row>
        <row r="185">
          <cell r="B185" t="str">
            <v>BBBY</v>
          </cell>
          <cell r="E185">
            <v>11503963000</v>
          </cell>
          <cell r="F185">
            <v>6938381000</v>
          </cell>
          <cell r="G185">
            <v>2950995000</v>
          </cell>
          <cell r="L185">
            <v>4565582000</v>
          </cell>
        </row>
        <row r="186">
          <cell r="B186" t="str">
            <v>BBBY</v>
          </cell>
          <cell r="E186">
            <v>11881176000</v>
          </cell>
          <cell r="F186">
            <v>7261397000</v>
          </cell>
          <cell r="G186">
            <v>3065486000</v>
          </cell>
          <cell r="L186">
            <v>4619779000</v>
          </cell>
        </row>
        <row r="187">
          <cell r="B187" t="str">
            <v>BBBY</v>
          </cell>
          <cell r="E187">
            <v>12103887000</v>
          </cell>
          <cell r="F187">
            <v>7483577000</v>
          </cell>
          <cell r="G187">
            <v>3205407000</v>
          </cell>
          <cell r="L187">
            <v>4620310000</v>
          </cell>
        </row>
        <row r="188">
          <cell r="B188" t="str">
            <v>BBT</v>
          </cell>
          <cell r="E188">
            <v>10737000000</v>
          </cell>
          <cell r="F188">
            <v>429000000</v>
          </cell>
          <cell r="G188">
            <v>5650000000</v>
          </cell>
          <cell r="L188">
            <v>10308000000</v>
          </cell>
        </row>
        <row r="189">
          <cell r="B189" t="str">
            <v>BBT</v>
          </cell>
          <cell r="E189">
            <v>10543000000</v>
          </cell>
          <cell r="F189">
            <v>301000000</v>
          </cell>
          <cell r="G189">
            <v>5625000000</v>
          </cell>
          <cell r="L189">
            <v>10242000000</v>
          </cell>
        </row>
        <row r="190">
          <cell r="B190" t="str">
            <v>BBT</v>
          </cell>
          <cell r="E190">
            <v>9998000000</v>
          </cell>
          <cell r="F190">
            <v>239000000</v>
          </cell>
          <cell r="G190">
            <v>5715000000</v>
          </cell>
          <cell r="L190">
            <v>9759000000</v>
          </cell>
        </row>
        <row r="191">
          <cell r="B191" t="str">
            <v>BBT</v>
          </cell>
          <cell r="E191">
            <v>10346000000</v>
          </cell>
          <cell r="F191">
            <v>233000000</v>
          </cell>
          <cell r="G191">
            <v>5996000000</v>
          </cell>
          <cell r="L191">
            <v>10113000000</v>
          </cell>
        </row>
        <row r="192">
          <cell r="B192" t="str">
            <v>BBY</v>
          </cell>
          <cell r="E192">
            <v>45457000000</v>
          </cell>
          <cell r="F192">
            <v>34473000000</v>
          </cell>
          <cell r="G192">
            <v>8755000000</v>
          </cell>
          <cell r="L192">
            <v>10984000000</v>
          </cell>
        </row>
        <row r="193">
          <cell r="B193" t="str">
            <v>BBY</v>
          </cell>
          <cell r="E193">
            <v>40611000000</v>
          </cell>
          <cell r="F193">
            <v>31212000000</v>
          </cell>
          <cell r="G193">
            <v>8106000000</v>
          </cell>
          <cell r="L193">
            <v>9399000000</v>
          </cell>
        </row>
        <row r="194">
          <cell r="B194" t="str">
            <v>BBY</v>
          </cell>
          <cell r="E194">
            <v>40339000000</v>
          </cell>
          <cell r="F194">
            <v>31292000000</v>
          </cell>
          <cell r="G194">
            <v>7592000000</v>
          </cell>
          <cell r="L194">
            <v>9047000000</v>
          </cell>
        </row>
        <row r="195">
          <cell r="B195" t="str">
            <v>BBY</v>
          </cell>
          <cell r="E195">
            <v>39528000000</v>
          </cell>
          <cell r="F195">
            <v>30337000000</v>
          </cell>
          <cell r="G195">
            <v>7618000000</v>
          </cell>
          <cell r="L195">
            <v>9191000000</v>
          </cell>
        </row>
        <row r="196">
          <cell r="B196" t="str">
            <v>BCR</v>
          </cell>
          <cell r="E196">
            <v>3049500000</v>
          </cell>
          <cell r="F196">
            <v>1194400000</v>
          </cell>
          <cell r="G196">
            <v>920300000</v>
          </cell>
          <cell r="L196">
            <v>1855100000</v>
          </cell>
        </row>
        <row r="197">
          <cell r="B197" t="str">
            <v>BCR</v>
          </cell>
          <cell r="E197">
            <v>3323600000</v>
          </cell>
          <cell r="F197">
            <v>1258600000</v>
          </cell>
          <cell r="G197">
            <v>981500000</v>
          </cell>
          <cell r="L197">
            <v>2065000000</v>
          </cell>
        </row>
        <row r="198">
          <cell r="B198" t="str">
            <v>BCR</v>
          </cell>
          <cell r="E198">
            <v>3416000000</v>
          </cell>
          <cell r="F198">
            <v>1301200000</v>
          </cell>
          <cell r="G198">
            <v>1012100000</v>
          </cell>
          <cell r="L198">
            <v>2114800000</v>
          </cell>
        </row>
        <row r="199">
          <cell r="B199" t="str">
            <v>BCR</v>
          </cell>
          <cell r="E199">
            <v>3714000000</v>
          </cell>
          <cell r="F199">
            <v>1371700000</v>
          </cell>
          <cell r="G199">
            <v>1101900000</v>
          </cell>
          <cell r="L199">
            <v>2342300000</v>
          </cell>
        </row>
        <row r="200">
          <cell r="B200" t="str">
            <v>BDX</v>
          </cell>
          <cell r="E200">
            <v>8054000000</v>
          </cell>
          <cell r="F200">
            <v>3883000000</v>
          </cell>
          <cell r="G200">
            <v>2422000000</v>
          </cell>
          <cell r="L200">
            <v>4171000000</v>
          </cell>
        </row>
        <row r="201">
          <cell r="B201" t="str">
            <v>BDX</v>
          </cell>
          <cell r="E201">
            <v>8446000000</v>
          </cell>
          <cell r="F201">
            <v>4145000000</v>
          </cell>
          <cell r="G201">
            <v>2145000000</v>
          </cell>
          <cell r="L201">
            <v>4301000000</v>
          </cell>
        </row>
        <row r="202">
          <cell r="B202" t="str">
            <v>BDX</v>
          </cell>
          <cell r="E202">
            <v>10282000000</v>
          </cell>
          <cell r="F202">
            <v>5587000000</v>
          </cell>
          <cell r="G202">
            <v>2563000000</v>
          </cell>
          <cell r="L202">
            <v>4695000000</v>
          </cell>
        </row>
        <row r="203">
          <cell r="B203" t="str">
            <v>BDX</v>
          </cell>
          <cell r="E203">
            <v>12483000000</v>
          </cell>
          <cell r="F203">
            <v>6492000000</v>
          </cell>
          <cell r="G203">
            <v>3005000000</v>
          </cell>
          <cell r="L203">
            <v>5991000000</v>
          </cell>
        </row>
        <row r="204">
          <cell r="B204" t="str">
            <v>BHI</v>
          </cell>
          <cell r="E204">
            <v>22364000000</v>
          </cell>
          <cell r="F204">
            <v>18553000000</v>
          </cell>
          <cell r="G204">
            <v>1306000000</v>
          </cell>
          <cell r="L204">
            <v>3811000000</v>
          </cell>
        </row>
        <row r="205">
          <cell r="B205" t="str">
            <v>BHI</v>
          </cell>
          <cell r="E205">
            <v>24551000000</v>
          </cell>
          <cell r="F205">
            <v>19746000000</v>
          </cell>
          <cell r="G205">
            <v>1333000000</v>
          </cell>
          <cell r="L205">
            <v>4805000000</v>
          </cell>
        </row>
        <row r="206">
          <cell r="B206" t="str">
            <v>BHI</v>
          </cell>
          <cell r="E206">
            <v>15742000000</v>
          </cell>
          <cell r="F206">
            <v>14415000000</v>
          </cell>
          <cell r="G206">
            <v>969000000</v>
          </cell>
          <cell r="L206">
            <v>1327000000</v>
          </cell>
        </row>
        <row r="207">
          <cell r="B207" t="str">
            <v>BHI</v>
          </cell>
          <cell r="E207">
            <v>9841000000</v>
          </cell>
          <cell r="F207">
            <v>9973000000</v>
          </cell>
          <cell r="G207">
            <v>815000000</v>
          </cell>
          <cell r="L207">
            <v>-132000000</v>
          </cell>
        </row>
        <row r="208">
          <cell r="B208" t="str">
            <v>BIIB</v>
          </cell>
          <cell r="E208">
            <v>6932200000</v>
          </cell>
          <cell r="F208">
            <v>857700000</v>
          </cell>
          <cell r="G208">
            <v>1797000000</v>
          </cell>
          <cell r="L208">
            <v>6074500000</v>
          </cell>
        </row>
        <row r="209">
          <cell r="B209" t="str">
            <v>BIIB</v>
          </cell>
          <cell r="E209">
            <v>9703300000</v>
          </cell>
          <cell r="F209">
            <v>1171000000</v>
          </cell>
          <cell r="G209">
            <v>2193400000</v>
          </cell>
          <cell r="L209">
            <v>8532300000</v>
          </cell>
        </row>
        <row r="210">
          <cell r="B210" t="str">
            <v>BIIB</v>
          </cell>
          <cell r="E210">
            <v>10763800000</v>
          </cell>
          <cell r="F210">
            <v>1240400000</v>
          </cell>
          <cell r="G210">
            <v>2143600000</v>
          </cell>
          <cell r="L210">
            <v>9523400000</v>
          </cell>
        </row>
        <row r="211">
          <cell r="B211" t="str">
            <v>BIIB</v>
          </cell>
          <cell r="E211">
            <v>11448800000</v>
          </cell>
          <cell r="F211">
            <v>1478700000</v>
          </cell>
          <cell r="G211">
            <v>1972900000</v>
          </cell>
          <cell r="L211">
            <v>9970100000</v>
          </cell>
        </row>
        <row r="212">
          <cell r="B212" t="str">
            <v>BLL</v>
          </cell>
          <cell r="E212">
            <v>8735700000</v>
          </cell>
          <cell r="F212">
            <v>7174000000</v>
          </cell>
          <cell r="G212">
            <v>488300000</v>
          </cell>
          <cell r="L212">
            <v>1561700000</v>
          </cell>
        </row>
        <row r="213">
          <cell r="B213" t="str">
            <v>BLL</v>
          </cell>
          <cell r="E213">
            <v>8468100000</v>
          </cell>
          <cell r="F213">
            <v>6875400000</v>
          </cell>
          <cell r="G213">
            <v>497400000</v>
          </cell>
          <cell r="L213">
            <v>1592700000</v>
          </cell>
        </row>
        <row r="214">
          <cell r="B214" t="str">
            <v>BLL</v>
          </cell>
          <cell r="E214">
            <v>8570000000</v>
          </cell>
          <cell r="F214">
            <v>6903500000</v>
          </cell>
          <cell r="G214">
            <v>547000000</v>
          </cell>
          <cell r="L214">
            <v>1666500000</v>
          </cell>
        </row>
        <row r="215">
          <cell r="B215" t="str">
            <v>BLL</v>
          </cell>
          <cell r="E215">
            <v>7997000000</v>
          </cell>
          <cell r="F215">
            <v>6460300000</v>
          </cell>
          <cell r="G215">
            <v>646000000</v>
          </cell>
          <cell r="L215">
            <v>1536700000</v>
          </cell>
        </row>
        <row r="216">
          <cell r="B216" t="str">
            <v>BMY</v>
          </cell>
          <cell r="E216">
            <v>17621000000</v>
          </cell>
          <cell r="F216">
            <v>4610000000</v>
          </cell>
          <cell r="G216">
            <v>5017000000</v>
          </cell>
          <cell r="L216">
            <v>13011000000</v>
          </cell>
        </row>
        <row r="217">
          <cell r="B217" t="str">
            <v>BMY</v>
          </cell>
          <cell r="E217">
            <v>16385000000</v>
          </cell>
          <cell r="F217">
            <v>4619000000</v>
          </cell>
          <cell r="G217">
            <v>4939000000</v>
          </cell>
          <cell r="L217">
            <v>11766000000</v>
          </cell>
        </row>
        <row r="218">
          <cell r="B218" t="str">
            <v>BMY</v>
          </cell>
          <cell r="E218">
            <v>15879000000</v>
          </cell>
          <cell r="F218">
            <v>3932000000</v>
          </cell>
          <cell r="G218">
            <v>4822000000</v>
          </cell>
          <cell r="L218">
            <v>11947000000</v>
          </cell>
        </row>
        <row r="219">
          <cell r="B219" t="str">
            <v>BMY</v>
          </cell>
          <cell r="E219">
            <v>16560000000</v>
          </cell>
          <cell r="F219">
            <v>3909000000</v>
          </cell>
          <cell r="G219">
            <v>4841000000</v>
          </cell>
          <cell r="L219">
            <v>12651000000</v>
          </cell>
        </row>
        <row r="220">
          <cell r="B220" t="str">
            <v>BSX</v>
          </cell>
          <cell r="E220">
            <v>7249000000</v>
          </cell>
          <cell r="F220">
            <v>2349000000</v>
          </cell>
          <cell r="G220">
            <v>2529000000</v>
          </cell>
          <cell r="L220">
            <v>4900000000</v>
          </cell>
        </row>
        <row r="221">
          <cell r="B221" t="str">
            <v>BSX</v>
          </cell>
          <cell r="E221">
            <v>7143000000</v>
          </cell>
          <cell r="F221">
            <v>2174000000</v>
          </cell>
          <cell r="G221">
            <v>2678000000</v>
          </cell>
          <cell r="L221">
            <v>4969000000</v>
          </cell>
        </row>
        <row r="222">
          <cell r="B222" t="str">
            <v>BSX</v>
          </cell>
          <cell r="E222">
            <v>7380000000</v>
          </cell>
          <cell r="F222">
            <v>2210000000</v>
          </cell>
          <cell r="G222">
            <v>2817000000</v>
          </cell>
          <cell r="L222">
            <v>5170000000</v>
          </cell>
        </row>
        <row r="223">
          <cell r="B223" t="str">
            <v>BSX</v>
          </cell>
          <cell r="E223">
            <v>7477000000</v>
          </cell>
          <cell r="F223">
            <v>2173000000</v>
          </cell>
          <cell r="G223">
            <v>2996000000</v>
          </cell>
          <cell r="L223">
            <v>5304000000</v>
          </cell>
        </row>
        <row r="224">
          <cell r="B224" t="str">
            <v>BWA</v>
          </cell>
          <cell r="E224">
            <v>7436600000</v>
          </cell>
          <cell r="F224">
            <v>5879100000</v>
          </cell>
          <cell r="G224">
            <v>702300000</v>
          </cell>
          <cell r="L224">
            <v>1557500000</v>
          </cell>
        </row>
        <row r="225">
          <cell r="B225" t="str">
            <v>BWA</v>
          </cell>
          <cell r="E225">
            <v>8305100000</v>
          </cell>
          <cell r="F225">
            <v>6548700000</v>
          </cell>
          <cell r="G225">
            <v>792700000</v>
          </cell>
          <cell r="L225">
            <v>1756400000</v>
          </cell>
        </row>
        <row r="226">
          <cell r="B226" t="str">
            <v>BWA</v>
          </cell>
          <cell r="E226">
            <v>8023200000</v>
          </cell>
          <cell r="F226">
            <v>6320100000</v>
          </cell>
          <cell r="G226">
            <v>763400000</v>
          </cell>
          <cell r="L226">
            <v>1703100000</v>
          </cell>
        </row>
        <row r="227">
          <cell r="B227" t="str">
            <v>BWA</v>
          </cell>
          <cell r="E227">
            <v>9071000000</v>
          </cell>
          <cell r="F227">
            <v>7137900000</v>
          </cell>
          <cell r="G227">
            <v>1707200000</v>
          </cell>
          <cell r="L227">
            <v>1933100000</v>
          </cell>
        </row>
        <row r="228">
          <cell r="B228" t="str">
            <v>BXP</v>
          </cell>
          <cell r="E228">
            <v>1847186000</v>
          </cell>
          <cell r="F228">
            <v>667208000</v>
          </cell>
          <cell r="G228">
            <v>93782000</v>
          </cell>
          <cell r="L228">
            <v>1179978000</v>
          </cell>
        </row>
        <row r="229">
          <cell r="B229" t="str">
            <v>BXP</v>
          </cell>
          <cell r="E229">
            <v>2135539000</v>
          </cell>
          <cell r="F229">
            <v>771403000</v>
          </cell>
          <cell r="G229">
            <v>117073000</v>
          </cell>
          <cell r="L229">
            <v>1364136000</v>
          </cell>
        </row>
        <row r="230">
          <cell r="B230" t="str">
            <v>BXP</v>
          </cell>
          <cell r="E230">
            <v>2396998000</v>
          </cell>
          <cell r="F230">
            <v>864526000</v>
          </cell>
          <cell r="G230">
            <v>102077000</v>
          </cell>
          <cell r="L230">
            <v>1532472000</v>
          </cell>
        </row>
        <row r="231">
          <cell r="B231" t="str">
            <v>BXP</v>
          </cell>
          <cell r="E231">
            <v>2490821000</v>
          </cell>
          <cell r="F231">
            <v>904336000</v>
          </cell>
          <cell r="G231">
            <v>97578000</v>
          </cell>
          <cell r="L231">
            <v>1586485000</v>
          </cell>
        </row>
        <row r="232">
          <cell r="B232" t="str">
            <v>CAG</v>
          </cell>
          <cell r="E232">
            <v>13469300000</v>
          </cell>
          <cell r="F232">
            <v>10104400000</v>
          </cell>
          <cell r="G232">
            <v>2065900000</v>
          </cell>
          <cell r="L232">
            <v>3364900000</v>
          </cell>
        </row>
        <row r="233">
          <cell r="B233" t="str">
            <v>CAG</v>
          </cell>
          <cell r="E233">
            <v>11838200000</v>
          </cell>
          <cell r="F233">
            <v>8910800000</v>
          </cell>
          <cell r="G233">
            <v>1778900000</v>
          </cell>
          <cell r="L233">
            <v>2927400000</v>
          </cell>
        </row>
        <row r="234">
          <cell r="B234" t="str">
            <v>CAG</v>
          </cell>
          <cell r="E234">
            <v>11937000000</v>
          </cell>
          <cell r="F234">
            <v>9061400000</v>
          </cell>
          <cell r="G234">
            <v>1545300000</v>
          </cell>
          <cell r="L234">
            <v>2875600000</v>
          </cell>
        </row>
        <row r="235">
          <cell r="B235" t="str">
            <v>CAG</v>
          </cell>
          <cell r="E235">
            <v>11642900000</v>
          </cell>
          <cell r="F235">
            <v>8552100000</v>
          </cell>
          <cell r="G235">
            <v>2209400000</v>
          </cell>
          <cell r="L235">
            <v>3090800000</v>
          </cell>
        </row>
        <row r="236">
          <cell r="B236" t="str">
            <v>CAH</v>
          </cell>
          <cell r="E236">
            <v>101093000000</v>
          </cell>
          <cell r="F236">
            <v>96172000000</v>
          </cell>
          <cell r="G236">
            <v>2875000000</v>
          </cell>
          <cell r="L236">
            <v>4921000000</v>
          </cell>
        </row>
        <row r="237">
          <cell r="B237" t="str">
            <v>CAH</v>
          </cell>
          <cell r="E237">
            <v>91084000000</v>
          </cell>
          <cell r="F237">
            <v>85923000000</v>
          </cell>
          <cell r="G237">
            <v>3028000000</v>
          </cell>
          <cell r="L237">
            <v>5161000000</v>
          </cell>
        </row>
        <row r="238">
          <cell r="B238" t="str">
            <v>CAH</v>
          </cell>
          <cell r="E238">
            <v>102531000000</v>
          </cell>
          <cell r="F238">
            <v>96819000000</v>
          </cell>
          <cell r="G238">
            <v>3240000000</v>
          </cell>
          <cell r="L238">
            <v>5712000000</v>
          </cell>
        </row>
        <row r="239">
          <cell r="B239" t="str">
            <v>CAH</v>
          </cell>
          <cell r="E239">
            <v>121546000000</v>
          </cell>
          <cell r="F239">
            <v>115003000000</v>
          </cell>
          <cell r="G239">
            <v>3648000000</v>
          </cell>
          <cell r="L239">
            <v>6543000000</v>
          </cell>
        </row>
        <row r="240">
          <cell r="B240" t="str">
            <v>CAT</v>
          </cell>
          <cell r="E240">
            <v>55656000000</v>
          </cell>
          <cell r="F240">
            <v>41454000000</v>
          </cell>
          <cell r="G240">
            <v>6528000000</v>
          </cell>
          <cell r="L240">
            <v>14202000000</v>
          </cell>
        </row>
        <row r="241">
          <cell r="B241" t="str">
            <v>CAT</v>
          </cell>
          <cell r="E241">
            <v>55184000000</v>
          </cell>
          <cell r="F241">
            <v>41342000000</v>
          </cell>
          <cell r="G241">
            <v>8148000000</v>
          </cell>
          <cell r="L241">
            <v>13842000000</v>
          </cell>
        </row>
        <row r="242">
          <cell r="B242" t="str">
            <v>CAT</v>
          </cell>
          <cell r="E242">
            <v>47011000000</v>
          </cell>
          <cell r="F242">
            <v>34133000000</v>
          </cell>
          <cell r="G242">
            <v>6974000000</v>
          </cell>
          <cell r="L242">
            <v>12878000000</v>
          </cell>
        </row>
        <row r="243">
          <cell r="B243" t="str">
            <v>CAT</v>
          </cell>
          <cell r="E243">
            <v>38537000000</v>
          </cell>
          <cell r="F243">
            <v>28905000000</v>
          </cell>
          <cell r="G243">
            <v>6588000000</v>
          </cell>
          <cell r="L243">
            <v>9632000000</v>
          </cell>
        </row>
        <row r="244">
          <cell r="B244" t="str">
            <v>CB</v>
          </cell>
          <cell r="E244">
            <v>17936000000</v>
          </cell>
          <cell r="F244">
            <v>12620000000</v>
          </cell>
          <cell r="G244">
            <v>2096000000</v>
          </cell>
          <cell r="L244">
            <v>5316000000</v>
          </cell>
        </row>
        <row r="245">
          <cell r="B245" t="str">
            <v>CB</v>
          </cell>
          <cell r="E245">
            <v>19261000000</v>
          </cell>
          <cell r="F245">
            <v>12522000000</v>
          </cell>
          <cell r="G245">
            <v>2211000000</v>
          </cell>
          <cell r="L245">
            <v>6739000000</v>
          </cell>
        </row>
        <row r="246">
          <cell r="B246" t="str">
            <v>CB</v>
          </cell>
          <cell r="E246">
            <v>19171000000</v>
          </cell>
          <cell r="F246">
            <v>13241000000</v>
          </cell>
          <cell r="G246">
            <v>2245000000</v>
          </cell>
          <cell r="L246">
            <v>5930000000</v>
          </cell>
        </row>
        <row r="247">
          <cell r="B247" t="str">
            <v>CB</v>
          </cell>
          <cell r="E247">
            <v>18987000000</v>
          </cell>
          <cell r="F247">
            <v>12968000000</v>
          </cell>
          <cell r="G247">
            <v>2270000000</v>
          </cell>
          <cell r="L247">
            <v>6019000000</v>
          </cell>
        </row>
        <row r="248">
          <cell r="B248" t="str">
            <v>CBG</v>
          </cell>
          <cell r="E248">
            <v>6514099000</v>
          </cell>
          <cell r="F248">
            <v>5745428000</v>
          </cell>
          <cell r="G248">
            <v>0</v>
          </cell>
          <cell r="L248">
            <v>768671000</v>
          </cell>
        </row>
        <row r="249">
          <cell r="B249" t="str">
            <v>CBG</v>
          </cell>
          <cell r="E249">
            <v>7184794000</v>
          </cell>
          <cell r="F249">
            <v>6293699000</v>
          </cell>
          <cell r="G249">
            <v>0</v>
          </cell>
          <cell r="L249">
            <v>891095000</v>
          </cell>
        </row>
        <row r="250">
          <cell r="B250" t="str">
            <v>CBG</v>
          </cell>
          <cell r="E250">
            <v>9049918000</v>
          </cell>
          <cell r="F250">
            <v>8050222000</v>
          </cell>
          <cell r="G250">
            <v>0</v>
          </cell>
          <cell r="L250">
            <v>999696000</v>
          </cell>
        </row>
        <row r="251">
          <cell r="B251" t="str">
            <v>CBG</v>
          </cell>
          <cell r="E251">
            <v>10855810000</v>
          </cell>
          <cell r="F251">
            <v>9716541000</v>
          </cell>
          <cell r="G251">
            <v>0</v>
          </cell>
          <cell r="L251">
            <v>1139269000</v>
          </cell>
        </row>
        <row r="252">
          <cell r="B252" t="str">
            <v>CCI</v>
          </cell>
          <cell r="E252">
            <v>2432680000</v>
          </cell>
          <cell r="F252">
            <v>728989000</v>
          </cell>
          <cell r="G252">
            <v>212572000</v>
          </cell>
          <cell r="L252">
            <v>1703691000</v>
          </cell>
        </row>
        <row r="253">
          <cell r="B253" t="str">
            <v>CCI</v>
          </cell>
          <cell r="E253">
            <v>2865751000</v>
          </cell>
          <cell r="F253">
            <v>991017000</v>
          </cell>
          <cell r="G253">
            <v>213519000</v>
          </cell>
          <cell r="L253">
            <v>1874734000</v>
          </cell>
        </row>
        <row r="254">
          <cell r="B254" t="str">
            <v>CCI</v>
          </cell>
          <cell r="E254">
            <v>3538756000</v>
          </cell>
          <cell r="F254">
            <v>1306606000</v>
          </cell>
          <cell r="G254">
            <v>257296000</v>
          </cell>
          <cell r="L254">
            <v>2232150000</v>
          </cell>
        </row>
        <row r="255">
          <cell r="B255" t="str">
            <v>CCI</v>
          </cell>
          <cell r="E255">
            <v>3663851000</v>
          </cell>
          <cell r="F255">
            <v>1321426000</v>
          </cell>
          <cell r="G255">
            <v>310921000</v>
          </cell>
          <cell r="L255">
            <v>2342425000</v>
          </cell>
        </row>
        <row r="256">
          <cell r="B256" t="str">
            <v>CCL</v>
          </cell>
          <cell r="E256">
            <v>15456000000</v>
          </cell>
          <cell r="F256">
            <v>10645000000</v>
          </cell>
          <cell r="G256">
            <v>1879000000</v>
          </cell>
          <cell r="L256">
            <v>4811000000</v>
          </cell>
        </row>
        <row r="257">
          <cell r="B257" t="str">
            <v>CCL</v>
          </cell>
          <cell r="E257">
            <v>15884000000</v>
          </cell>
          <cell r="F257">
            <v>10421000000</v>
          </cell>
          <cell r="G257">
            <v>2054000000</v>
          </cell>
          <cell r="L257">
            <v>5463000000</v>
          </cell>
        </row>
        <row r="258">
          <cell r="B258" t="str">
            <v>CCL</v>
          </cell>
          <cell r="E258">
            <v>15714000000</v>
          </cell>
          <cell r="F258">
            <v>9447000000</v>
          </cell>
          <cell r="G258">
            <v>2067000000</v>
          </cell>
          <cell r="L258">
            <v>6267000000</v>
          </cell>
        </row>
        <row r="259">
          <cell r="B259" t="str">
            <v>CCL</v>
          </cell>
          <cell r="E259">
            <v>16389000000</v>
          </cell>
          <cell r="F259">
            <v>9383000000</v>
          </cell>
          <cell r="G259">
            <v>2197000000</v>
          </cell>
          <cell r="L259">
            <v>7006000000</v>
          </cell>
        </row>
        <row r="260">
          <cell r="B260" t="str">
            <v>CELG</v>
          </cell>
          <cell r="E260">
            <v>6493900000</v>
          </cell>
          <cell r="F260">
            <v>340400000</v>
          </cell>
          <cell r="G260">
            <v>1684500000</v>
          </cell>
          <cell r="L260">
            <v>6153500000</v>
          </cell>
        </row>
        <row r="261">
          <cell r="B261" t="str">
            <v>CELG</v>
          </cell>
          <cell r="E261">
            <v>7670400000</v>
          </cell>
          <cell r="F261">
            <v>385900000</v>
          </cell>
          <cell r="G261">
            <v>2027900000</v>
          </cell>
          <cell r="L261">
            <v>7284500000</v>
          </cell>
        </row>
        <row r="262">
          <cell r="B262" t="str">
            <v>CELG</v>
          </cell>
          <cell r="E262">
            <v>9256000000</v>
          </cell>
          <cell r="F262">
            <v>420100000</v>
          </cell>
          <cell r="G262">
            <v>2305400000</v>
          </cell>
          <cell r="L262">
            <v>8835900000</v>
          </cell>
        </row>
        <row r="263">
          <cell r="B263" t="str">
            <v>CELG</v>
          </cell>
          <cell r="E263">
            <v>11229200000</v>
          </cell>
          <cell r="F263">
            <v>438000000</v>
          </cell>
          <cell r="G263">
            <v>2657700000</v>
          </cell>
          <cell r="L263">
            <v>10791200000</v>
          </cell>
        </row>
        <row r="264">
          <cell r="B264" t="str">
            <v>CERN</v>
          </cell>
          <cell r="E264">
            <v>2910748000</v>
          </cell>
          <cell r="F264">
            <v>514722000</v>
          </cell>
          <cell r="G264">
            <v>1468434000</v>
          </cell>
          <cell r="L264">
            <v>2396026000</v>
          </cell>
        </row>
        <row r="265">
          <cell r="B265" t="str">
            <v>CERN</v>
          </cell>
          <cell r="E265">
            <v>3402703000</v>
          </cell>
          <cell r="F265">
            <v>604377000</v>
          </cell>
          <cell r="G265">
            <v>1628961000</v>
          </cell>
          <cell r="L265">
            <v>2798326000</v>
          </cell>
        </row>
        <row r="266">
          <cell r="B266" t="str">
            <v>CERN</v>
          </cell>
          <cell r="E266">
            <v>4425267000</v>
          </cell>
          <cell r="F266">
            <v>750781000</v>
          </cell>
          <cell r="G266">
            <v>2262024000</v>
          </cell>
          <cell r="L266">
            <v>3674486000</v>
          </cell>
        </row>
        <row r="267">
          <cell r="B267" t="str">
            <v>CERN</v>
          </cell>
          <cell r="E267">
            <v>4796473000</v>
          </cell>
          <cell r="F267">
            <v>779116000</v>
          </cell>
          <cell r="G267">
            <v>2464380000</v>
          </cell>
          <cell r="L267">
            <v>4017357000</v>
          </cell>
        </row>
        <row r="268">
          <cell r="B268" t="str">
            <v>CF</v>
          </cell>
          <cell r="E268">
            <v>6104000000</v>
          </cell>
          <cell r="F268">
            <v>2990700000</v>
          </cell>
          <cell r="G268">
            <v>200900000</v>
          </cell>
          <cell r="L268">
            <v>3113300000</v>
          </cell>
        </row>
        <row r="269">
          <cell r="B269" t="str">
            <v>CF</v>
          </cell>
          <cell r="E269">
            <v>5474700000</v>
          </cell>
          <cell r="F269">
            <v>2954500000</v>
          </cell>
          <cell r="G269">
            <v>150200000</v>
          </cell>
          <cell r="L269">
            <v>2520200000</v>
          </cell>
        </row>
        <row r="270">
          <cell r="B270" t="str">
            <v>CF</v>
          </cell>
          <cell r="E270">
            <v>4743200000</v>
          </cell>
          <cell r="F270">
            <v>2964700000</v>
          </cell>
          <cell r="G270">
            <v>205200000</v>
          </cell>
          <cell r="L270">
            <v>1778500000</v>
          </cell>
        </row>
        <row r="271">
          <cell r="B271" t="str">
            <v>CF</v>
          </cell>
          <cell r="E271">
            <v>4308300000</v>
          </cell>
          <cell r="F271">
            <v>2761200000</v>
          </cell>
          <cell r="G271">
            <v>319000000</v>
          </cell>
          <cell r="L271">
            <v>1547100000</v>
          </cell>
        </row>
        <row r="272">
          <cell r="B272" t="str">
            <v>CFG</v>
          </cell>
          <cell r="E272">
            <v>5513000000</v>
          </cell>
          <cell r="F272">
            <v>375000000</v>
          </cell>
          <cell r="G272">
            <v>3380000000</v>
          </cell>
          <cell r="L272">
            <v>5138000000</v>
          </cell>
        </row>
        <row r="273">
          <cell r="B273" t="str">
            <v>CFG</v>
          </cell>
          <cell r="E273">
            <v>5133000000</v>
          </cell>
          <cell r="F273">
            <v>216000000</v>
          </cell>
          <cell r="G273">
            <v>3142000000</v>
          </cell>
          <cell r="L273">
            <v>4917000000</v>
          </cell>
        </row>
        <row r="274">
          <cell r="B274" t="str">
            <v>CFG</v>
          </cell>
          <cell r="E274">
            <v>5342000000</v>
          </cell>
          <cell r="F274">
            <v>160000000</v>
          </cell>
          <cell r="G274">
            <v>3247000000</v>
          </cell>
          <cell r="L274">
            <v>5182000000</v>
          </cell>
        </row>
        <row r="275">
          <cell r="B275" t="str">
            <v>CFG</v>
          </cell>
          <cell r="E275">
            <v>5276000000</v>
          </cell>
          <cell r="F275">
            <v>237000000</v>
          </cell>
          <cell r="G275">
            <v>3113000000</v>
          </cell>
          <cell r="L275">
            <v>5039000000</v>
          </cell>
        </row>
        <row r="276">
          <cell r="B276" t="str">
            <v>CHD</v>
          </cell>
          <cell r="E276">
            <v>2921900000</v>
          </cell>
          <cell r="F276">
            <v>1630500000</v>
          </cell>
          <cell r="G276">
            <v>746300000</v>
          </cell>
          <cell r="L276">
            <v>1291400000</v>
          </cell>
        </row>
        <row r="277">
          <cell r="B277" t="str">
            <v>CHD</v>
          </cell>
          <cell r="E277">
            <v>3194300000</v>
          </cell>
          <cell r="F277">
            <v>1756300000</v>
          </cell>
          <cell r="G277">
            <v>815800000</v>
          </cell>
          <cell r="L277">
            <v>1438000000</v>
          </cell>
        </row>
        <row r="278">
          <cell r="B278" t="str">
            <v>CHD</v>
          </cell>
          <cell r="E278">
            <v>3297600000</v>
          </cell>
          <cell r="F278">
            <v>1844700000</v>
          </cell>
          <cell r="G278">
            <v>811700000</v>
          </cell>
          <cell r="L278">
            <v>1452900000</v>
          </cell>
        </row>
        <row r="279">
          <cell r="B279" t="str">
            <v>CHD</v>
          </cell>
          <cell r="E279">
            <v>3394800000</v>
          </cell>
          <cell r="F279">
            <v>1883000000</v>
          </cell>
          <cell r="G279">
            <v>837600000</v>
          </cell>
          <cell r="L279">
            <v>1511800000</v>
          </cell>
        </row>
        <row r="280">
          <cell r="B280" t="str">
            <v>CHK</v>
          </cell>
          <cell r="E280">
            <v>12316000000</v>
          </cell>
          <cell r="F280">
            <v>7081000000</v>
          </cell>
          <cell r="G280">
            <v>723000000</v>
          </cell>
          <cell r="L280">
            <v>5235000000</v>
          </cell>
        </row>
        <row r="281">
          <cell r="B281" t="str">
            <v>CHK</v>
          </cell>
          <cell r="E281">
            <v>19080000000</v>
          </cell>
          <cell r="F281">
            <v>12930000000</v>
          </cell>
          <cell r="G281">
            <v>686000000</v>
          </cell>
          <cell r="L281">
            <v>6150000000</v>
          </cell>
        </row>
        <row r="282">
          <cell r="B282" t="str">
            <v>CHK</v>
          </cell>
          <cell r="E282">
            <v>23125000000</v>
          </cell>
          <cell r="F282">
            <v>16049000000</v>
          </cell>
          <cell r="G282">
            <v>554000000</v>
          </cell>
          <cell r="L282">
            <v>7076000000</v>
          </cell>
        </row>
        <row r="283">
          <cell r="B283" t="str">
            <v>CHK</v>
          </cell>
          <cell r="E283">
            <v>12764000000</v>
          </cell>
          <cell r="F283">
            <v>10295000000</v>
          </cell>
          <cell r="G283">
            <v>334000000</v>
          </cell>
          <cell r="L283">
            <v>2469000000</v>
          </cell>
        </row>
        <row r="284">
          <cell r="B284" t="str">
            <v>CHRW</v>
          </cell>
          <cell r="E284">
            <v>11359113000</v>
          </cell>
          <cell r="F284">
            <v>9641542000</v>
          </cell>
          <cell r="G284">
            <v>1042251000</v>
          </cell>
          <cell r="L284">
            <v>1717571000</v>
          </cell>
        </row>
        <row r="285">
          <cell r="B285" t="str">
            <v>CHRW</v>
          </cell>
          <cell r="E285">
            <v>12752076000</v>
          </cell>
          <cell r="F285">
            <v>10915981000</v>
          </cell>
          <cell r="G285">
            <v>1153445000</v>
          </cell>
          <cell r="L285">
            <v>1836095000</v>
          </cell>
        </row>
        <row r="286">
          <cell r="B286" t="str">
            <v>CHRW</v>
          </cell>
          <cell r="E286">
            <v>13470067000</v>
          </cell>
          <cell r="F286">
            <v>11462415000</v>
          </cell>
          <cell r="G286">
            <v>1259234000</v>
          </cell>
          <cell r="L286">
            <v>2007652000</v>
          </cell>
        </row>
        <row r="287">
          <cell r="B287" t="str">
            <v>CHRW</v>
          </cell>
          <cell r="E287">
            <v>13476084000</v>
          </cell>
          <cell r="F287">
            <v>11207604000</v>
          </cell>
          <cell r="G287">
            <v>1410170000</v>
          </cell>
          <cell r="L287">
            <v>2268480000</v>
          </cell>
        </row>
        <row r="288">
          <cell r="B288" t="str">
            <v>CHTR</v>
          </cell>
          <cell r="E288">
            <v>8155000000</v>
          </cell>
          <cell r="F288">
            <v>5345000000</v>
          </cell>
          <cell r="G288">
            <v>47000000</v>
          </cell>
          <cell r="L288">
            <v>2810000000</v>
          </cell>
        </row>
        <row r="289">
          <cell r="B289" t="str">
            <v>CHTR</v>
          </cell>
          <cell r="E289">
            <v>9108000000</v>
          </cell>
          <cell r="F289">
            <v>5973000000</v>
          </cell>
          <cell r="G289">
            <v>62000000</v>
          </cell>
          <cell r="L289">
            <v>3135000000</v>
          </cell>
        </row>
        <row r="290">
          <cell r="B290" t="str">
            <v>CHTR</v>
          </cell>
          <cell r="E290">
            <v>9754000000</v>
          </cell>
          <cell r="F290">
            <v>6426000000</v>
          </cell>
          <cell r="G290">
            <v>89000000</v>
          </cell>
          <cell r="L290">
            <v>3328000000</v>
          </cell>
        </row>
        <row r="291">
          <cell r="B291" t="str">
            <v>CHTR</v>
          </cell>
          <cell r="E291">
            <v>29003000000</v>
          </cell>
          <cell r="F291">
            <v>18655000000</v>
          </cell>
          <cell r="G291">
            <v>86000000</v>
          </cell>
          <cell r="L291">
            <v>10348000000</v>
          </cell>
        </row>
        <row r="292">
          <cell r="B292" t="str">
            <v>CI</v>
          </cell>
          <cell r="E292">
            <v>29119000000</v>
          </cell>
          <cell r="F292">
            <v>17900000000</v>
          </cell>
          <cell r="G292">
            <v>0</v>
          </cell>
          <cell r="L292">
            <v>11219000000</v>
          </cell>
        </row>
        <row r="293">
          <cell r="B293" t="str">
            <v>CI</v>
          </cell>
          <cell r="E293">
            <v>32380000000</v>
          </cell>
          <cell r="F293">
            <v>20865000000</v>
          </cell>
          <cell r="G293">
            <v>0</v>
          </cell>
          <cell r="L293">
            <v>11515000000</v>
          </cell>
        </row>
        <row r="294">
          <cell r="B294" t="str">
            <v>CI</v>
          </cell>
          <cell r="E294">
            <v>34914000000</v>
          </cell>
          <cell r="F294">
            <v>21334000000</v>
          </cell>
          <cell r="G294">
            <v>0</v>
          </cell>
          <cell r="L294">
            <v>13580000000</v>
          </cell>
        </row>
        <row r="295">
          <cell r="B295" t="str">
            <v>CI</v>
          </cell>
          <cell r="E295">
            <v>37876000000</v>
          </cell>
          <cell r="F295">
            <v>23290000000</v>
          </cell>
          <cell r="G295">
            <v>0</v>
          </cell>
          <cell r="L295">
            <v>14586000000</v>
          </cell>
        </row>
        <row r="296">
          <cell r="B296" t="str">
            <v>CINF</v>
          </cell>
          <cell r="E296">
            <v>4111000000</v>
          </cell>
          <cell r="F296">
            <v>3477000000</v>
          </cell>
          <cell r="G296">
            <v>0</v>
          </cell>
          <cell r="L296">
            <v>634000000</v>
          </cell>
        </row>
        <row r="297">
          <cell r="B297" t="str">
            <v>CINF</v>
          </cell>
          <cell r="E297">
            <v>4531000000</v>
          </cell>
          <cell r="F297">
            <v>3748000000</v>
          </cell>
          <cell r="G297">
            <v>0</v>
          </cell>
          <cell r="L297">
            <v>783000000</v>
          </cell>
        </row>
        <row r="298">
          <cell r="B298" t="str">
            <v>CINF</v>
          </cell>
          <cell r="E298">
            <v>4945000000</v>
          </cell>
          <cell r="F298">
            <v>4157000000</v>
          </cell>
          <cell r="G298">
            <v>0</v>
          </cell>
          <cell r="L298">
            <v>788000000</v>
          </cell>
        </row>
        <row r="299">
          <cell r="B299" t="str">
            <v>CINF</v>
          </cell>
          <cell r="E299">
            <v>5142000000</v>
          </cell>
          <cell r="F299">
            <v>4195000000</v>
          </cell>
          <cell r="G299">
            <v>0</v>
          </cell>
          <cell r="L299">
            <v>947000000</v>
          </cell>
        </row>
        <row r="300">
          <cell r="B300" t="str">
            <v>CL</v>
          </cell>
          <cell r="E300">
            <v>17085000000</v>
          </cell>
          <cell r="F300">
            <v>7153000000</v>
          </cell>
          <cell r="G300">
            <v>6043000000</v>
          </cell>
          <cell r="L300">
            <v>9932000000</v>
          </cell>
        </row>
        <row r="301">
          <cell r="B301" t="str">
            <v>CL</v>
          </cell>
          <cell r="E301">
            <v>17420000000</v>
          </cell>
          <cell r="F301">
            <v>7219000000</v>
          </cell>
          <cell r="G301">
            <v>6645000000</v>
          </cell>
          <cell r="L301">
            <v>10201000000</v>
          </cell>
        </row>
        <row r="302">
          <cell r="B302" t="str">
            <v>CL</v>
          </cell>
          <cell r="E302">
            <v>17277000000</v>
          </cell>
          <cell r="F302">
            <v>7168000000</v>
          </cell>
          <cell r="G302">
            <v>6552000000</v>
          </cell>
          <cell r="L302">
            <v>10109000000</v>
          </cell>
        </row>
        <row r="303">
          <cell r="B303" t="str">
            <v>CL</v>
          </cell>
          <cell r="E303">
            <v>16034000000</v>
          </cell>
          <cell r="F303">
            <v>6635000000</v>
          </cell>
          <cell r="G303">
            <v>6610000000</v>
          </cell>
          <cell r="L303">
            <v>9399000000</v>
          </cell>
        </row>
        <row r="304">
          <cell r="B304" t="str">
            <v>CLX</v>
          </cell>
          <cell r="E304">
            <v>5533000000</v>
          </cell>
          <cell r="F304">
            <v>3142000000</v>
          </cell>
          <cell r="G304">
            <v>1291000000</v>
          </cell>
          <cell r="L304">
            <v>2391000000</v>
          </cell>
        </row>
        <row r="305">
          <cell r="B305" t="str">
            <v>CLX</v>
          </cell>
          <cell r="E305">
            <v>5514000000</v>
          </cell>
          <cell r="F305">
            <v>3158000000</v>
          </cell>
          <cell r="G305">
            <v>1254000000</v>
          </cell>
          <cell r="L305">
            <v>2356000000</v>
          </cell>
        </row>
        <row r="306">
          <cell r="B306" t="str">
            <v>CLX</v>
          </cell>
          <cell r="E306">
            <v>5655000000</v>
          </cell>
          <cell r="F306">
            <v>3190000000</v>
          </cell>
          <cell r="G306">
            <v>1321000000</v>
          </cell>
          <cell r="L306">
            <v>2465000000</v>
          </cell>
        </row>
        <row r="307">
          <cell r="B307" t="str">
            <v>CLX</v>
          </cell>
          <cell r="E307">
            <v>5761000000</v>
          </cell>
          <cell r="F307">
            <v>3163000000</v>
          </cell>
          <cell r="G307">
            <v>1393000000</v>
          </cell>
          <cell r="L307">
            <v>2598000000</v>
          </cell>
        </row>
        <row r="308">
          <cell r="B308" t="str">
            <v>CMA</v>
          </cell>
          <cell r="E308">
            <v>2666000000</v>
          </cell>
          <cell r="F308">
            <v>55000000</v>
          </cell>
          <cell r="G308">
            <v>1670000000</v>
          </cell>
          <cell r="L308">
            <v>2611000000</v>
          </cell>
        </row>
        <row r="309">
          <cell r="B309" t="str">
            <v>CMA</v>
          </cell>
          <cell r="E309">
            <v>2607000000</v>
          </cell>
          <cell r="F309">
            <v>45000000</v>
          </cell>
          <cell r="G309">
            <v>1611000000</v>
          </cell>
          <cell r="L309">
            <v>2562000000</v>
          </cell>
        </row>
        <row r="310">
          <cell r="B310" t="str">
            <v>CMA</v>
          </cell>
          <cell r="E310">
            <v>2819000000</v>
          </cell>
          <cell r="F310">
            <v>43000000</v>
          </cell>
          <cell r="G310">
            <v>1859000000</v>
          </cell>
          <cell r="L310">
            <v>2776000000</v>
          </cell>
        </row>
        <row r="311">
          <cell r="B311" t="str">
            <v>CMA</v>
          </cell>
          <cell r="E311">
            <v>2960000000</v>
          </cell>
          <cell r="F311">
            <v>40000000</v>
          </cell>
          <cell r="G311">
            <v>1836000000</v>
          </cell>
          <cell r="L311">
            <v>2920000000</v>
          </cell>
        </row>
        <row r="312">
          <cell r="B312" t="str">
            <v>CMG</v>
          </cell>
          <cell r="E312">
            <v>3214591000</v>
          </cell>
          <cell r="F312">
            <v>2359822000</v>
          </cell>
          <cell r="G312">
            <v>203733000</v>
          </cell>
          <cell r="L312">
            <v>854769000</v>
          </cell>
        </row>
        <row r="313">
          <cell r="B313" t="str">
            <v>CMG</v>
          </cell>
          <cell r="E313">
            <v>4108269000</v>
          </cell>
          <cell r="F313">
            <v>2990513000</v>
          </cell>
          <cell r="G313">
            <v>273897000</v>
          </cell>
          <cell r="L313">
            <v>1117756000</v>
          </cell>
        </row>
        <row r="314">
          <cell r="B314" t="str">
            <v>CMG</v>
          </cell>
          <cell r="E314">
            <v>4501223000</v>
          </cell>
          <cell r="F314">
            <v>3326936000</v>
          </cell>
          <cell r="G314">
            <v>250214000</v>
          </cell>
          <cell r="L314">
            <v>1174287000</v>
          </cell>
        </row>
        <row r="315">
          <cell r="B315" t="str">
            <v>CMG</v>
          </cell>
          <cell r="E315">
            <v>3904384000</v>
          </cell>
          <cell r="F315">
            <v>3406170000</v>
          </cell>
          <cell r="G315">
            <v>276240000</v>
          </cell>
          <cell r="L315">
            <v>498214000</v>
          </cell>
        </row>
        <row r="316">
          <cell r="B316" t="str">
            <v>CMI</v>
          </cell>
          <cell r="E316">
            <v>17301000000</v>
          </cell>
          <cell r="F316">
            <v>13021000000</v>
          </cell>
          <cell r="G316">
            <v>1827000000</v>
          </cell>
          <cell r="L316">
            <v>4280000000</v>
          </cell>
        </row>
        <row r="317">
          <cell r="B317" t="str">
            <v>CMI</v>
          </cell>
          <cell r="E317">
            <v>19221000000</v>
          </cell>
          <cell r="F317">
            <v>14360000000</v>
          </cell>
          <cell r="G317">
            <v>2112000000</v>
          </cell>
          <cell r="L317">
            <v>4861000000</v>
          </cell>
        </row>
        <row r="318">
          <cell r="B318" t="str">
            <v>CMI</v>
          </cell>
          <cell r="E318">
            <v>19110000000</v>
          </cell>
          <cell r="F318">
            <v>14163000000</v>
          </cell>
          <cell r="G318">
            <v>2169000000</v>
          </cell>
          <cell r="L318">
            <v>4947000000</v>
          </cell>
        </row>
        <row r="319">
          <cell r="B319" t="str">
            <v>CMI</v>
          </cell>
          <cell r="E319">
            <v>17509000000</v>
          </cell>
          <cell r="F319">
            <v>13057000000</v>
          </cell>
          <cell r="G319">
            <v>2189000000</v>
          </cell>
          <cell r="L319">
            <v>4452000000</v>
          </cell>
        </row>
        <row r="320">
          <cell r="B320" t="str">
            <v>CMS</v>
          </cell>
          <cell r="E320">
            <v>6566000000</v>
          </cell>
          <cell r="F320">
            <v>4562000000</v>
          </cell>
          <cell r="G320">
            <v>234000000</v>
          </cell>
          <cell r="L320">
            <v>2004000000</v>
          </cell>
        </row>
        <row r="321">
          <cell r="B321" t="str">
            <v>CMS</v>
          </cell>
          <cell r="E321">
            <v>7179000000</v>
          </cell>
          <cell r="F321">
            <v>5090000000</v>
          </cell>
          <cell r="G321">
            <v>252000000</v>
          </cell>
          <cell r="L321">
            <v>2089000000</v>
          </cell>
        </row>
        <row r="322">
          <cell r="B322" t="str">
            <v>CMS</v>
          </cell>
          <cell r="E322">
            <v>6456000000</v>
          </cell>
          <cell r="F322">
            <v>4281000000</v>
          </cell>
          <cell r="G322">
            <v>262000000</v>
          </cell>
          <cell r="L322">
            <v>2175000000</v>
          </cell>
        </row>
        <row r="323">
          <cell r="B323" t="str">
            <v>CMS</v>
          </cell>
          <cell r="E323">
            <v>6399000000</v>
          </cell>
          <cell r="F323">
            <v>4010000000</v>
          </cell>
          <cell r="G323">
            <v>281000000</v>
          </cell>
          <cell r="L323">
            <v>2389000000</v>
          </cell>
        </row>
        <row r="324">
          <cell r="B324" t="str">
            <v>CNC</v>
          </cell>
          <cell r="E324">
            <v>8110000000</v>
          </cell>
          <cell r="F324">
            <v>6781000000</v>
          </cell>
          <cell r="G324">
            <v>1105000000</v>
          </cell>
          <cell r="L324">
            <v>1329000000</v>
          </cell>
        </row>
        <row r="325">
          <cell r="B325" t="str">
            <v>CNC</v>
          </cell>
          <cell r="E325">
            <v>10863000000</v>
          </cell>
          <cell r="F325">
            <v>8995000000</v>
          </cell>
          <cell r="G325">
            <v>1264000000</v>
          </cell>
          <cell r="L325">
            <v>1868000000</v>
          </cell>
        </row>
        <row r="326">
          <cell r="B326" t="str">
            <v>CNC</v>
          </cell>
          <cell r="E326">
            <v>16560000000</v>
          </cell>
          <cell r="F326">
            <v>12678000000</v>
          </cell>
          <cell r="G326">
            <v>2012000000</v>
          </cell>
          <cell r="L326">
            <v>3882000000</v>
          </cell>
        </row>
        <row r="327">
          <cell r="B327" t="str">
            <v>CNC</v>
          </cell>
          <cell r="E327">
            <v>22760000000</v>
          </cell>
          <cell r="F327">
            <v>17242000000</v>
          </cell>
          <cell r="G327">
            <v>2977000000</v>
          </cell>
          <cell r="L327">
            <v>5518000000</v>
          </cell>
        </row>
        <row r="328">
          <cell r="B328" t="str">
            <v>CNP</v>
          </cell>
          <cell r="E328">
            <v>7452000000</v>
          </cell>
          <cell r="F328">
            <v>4747000000</v>
          </cell>
          <cell r="G328">
            <v>365000000</v>
          </cell>
          <cell r="L328">
            <v>2705000000</v>
          </cell>
        </row>
        <row r="329">
          <cell r="B329" t="str">
            <v>CNP</v>
          </cell>
          <cell r="E329">
            <v>8106000000</v>
          </cell>
          <cell r="F329">
            <v>5755000000</v>
          </cell>
          <cell r="G329">
            <v>387000000</v>
          </cell>
          <cell r="L329">
            <v>2351000000</v>
          </cell>
        </row>
        <row r="330">
          <cell r="B330" t="str">
            <v>CNP</v>
          </cell>
          <cell r="E330">
            <v>9226000000</v>
          </cell>
          <cell r="F330">
            <v>6890000000</v>
          </cell>
          <cell r="G330">
            <v>388000000</v>
          </cell>
          <cell r="L330">
            <v>2336000000</v>
          </cell>
        </row>
        <row r="331">
          <cell r="B331" t="str">
            <v>CNP</v>
          </cell>
          <cell r="E331">
            <v>7386000000</v>
          </cell>
          <cell r="F331">
            <v>5109000000</v>
          </cell>
          <cell r="G331">
            <v>374000000</v>
          </cell>
          <cell r="L331">
            <v>2277000000</v>
          </cell>
        </row>
        <row r="332">
          <cell r="B332" t="str">
            <v>COF</v>
          </cell>
          <cell r="E332">
            <v>23771000000</v>
          </cell>
          <cell r="F332">
            <v>1403000000</v>
          </cell>
          <cell r="G332">
            <v>11188000000</v>
          </cell>
          <cell r="L332">
            <v>22368000000</v>
          </cell>
        </row>
        <row r="333">
          <cell r="B333" t="str">
            <v>COF</v>
          </cell>
          <cell r="E333">
            <v>24176000000</v>
          </cell>
          <cell r="F333">
            <v>1241000000</v>
          </cell>
          <cell r="G333">
            <v>11682000000</v>
          </cell>
          <cell r="L333">
            <v>22935000000</v>
          </cell>
        </row>
        <row r="334">
          <cell r="B334" t="str">
            <v>COF</v>
          </cell>
          <cell r="E334">
            <v>23869000000</v>
          </cell>
          <cell r="F334">
            <v>1088000000</v>
          </cell>
          <cell r="G334">
            <v>11648000000</v>
          </cell>
          <cell r="L334">
            <v>22781000000</v>
          </cell>
        </row>
        <row r="335">
          <cell r="B335" t="str">
            <v>COF</v>
          </cell>
          <cell r="E335">
            <v>25038000000</v>
          </cell>
          <cell r="F335">
            <v>1091000000</v>
          </cell>
          <cell r="G335">
            <v>12566000000</v>
          </cell>
          <cell r="L335">
            <v>23947000000</v>
          </cell>
        </row>
        <row r="336">
          <cell r="B336" t="str">
            <v>COG</v>
          </cell>
          <cell r="E336">
            <v>1204546000</v>
          </cell>
          <cell r="F336">
            <v>290054000</v>
          </cell>
          <cell r="G336">
            <v>170113000</v>
          </cell>
          <cell r="L336">
            <v>914492000</v>
          </cell>
        </row>
        <row r="337">
          <cell r="B337" t="str">
            <v>COG</v>
          </cell>
          <cell r="E337">
            <v>1746278000</v>
          </cell>
          <cell r="F337">
            <v>400281000</v>
          </cell>
          <cell r="G337">
            <v>147651000</v>
          </cell>
          <cell r="L337">
            <v>1345997000</v>
          </cell>
        </row>
        <row r="338">
          <cell r="B338" t="str">
            <v>COG</v>
          </cell>
          <cell r="E338">
            <v>2173011000</v>
          </cell>
          <cell r="F338">
            <v>524880000</v>
          </cell>
          <cell r="G338">
            <v>129602000</v>
          </cell>
          <cell r="L338">
            <v>1648131000</v>
          </cell>
        </row>
        <row r="339">
          <cell r="B339" t="str">
            <v>COG</v>
          </cell>
          <cell r="E339">
            <v>1357150000</v>
          </cell>
          <cell r="F339">
            <v>580994000</v>
          </cell>
          <cell r="G339">
            <v>112253000</v>
          </cell>
          <cell r="L339">
            <v>776156000</v>
          </cell>
        </row>
        <row r="340">
          <cell r="B340" t="str">
            <v>COL</v>
          </cell>
          <cell r="E340">
            <v>4474000000</v>
          </cell>
          <cell r="F340">
            <v>3103000000</v>
          </cell>
          <cell r="G340">
            <v>495000000</v>
          </cell>
          <cell r="L340">
            <v>1371000000</v>
          </cell>
        </row>
        <row r="341">
          <cell r="B341" t="str">
            <v>COL</v>
          </cell>
          <cell r="E341">
            <v>4979000000</v>
          </cell>
          <cell r="F341">
            <v>3469000000</v>
          </cell>
          <cell r="G341">
            <v>594000000</v>
          </cell>
          <cell r="L341">
            <v>1510000000</v>
          </cell>
        </row>
        <row r="342">
          <cell r="B342" t="str">
            <v>COL</v>
          </cell>
          <cell r="E342">
            <v>5244000000</v>
          </cell>
          <cell r="F342">
            <v>3630000000</v>
          </cell>
          <cell r="G342">
            <v>606000000</v>
          </cell>
          <cell r="L342">
            <v>1614000000</v>
          </cell>
        </row>
        <row r="343">
          <cell r="B343" t="str">
            <v>COL</v>
          </cell>
          <cell r="E343">
            <v>5259000000</v>
          </cell>
          <cell r="F343">
            <v>3642000000</v>
          </cell>
          <cell r="G343">
            <v>638000000</v>
          </cell>
          <cell r="L343">
            <v>1617000000</v>
          </cell>
        </row>
        <row r="344">
          <cell r="B344" t="str">
            <v>COO</v>
          </cell>
          <cell r="E344">
            <v>1587725000</v>
          </cell>
          <cell r="F344">
            <v>560917000</v>
          </cell>
          <cell r="G344">
            <v>610735000</v>
          </cell>
          <cell r="L344">
            <v>1026808000</v>
          </cell>
        </row>
        <row r="345">
          <cell r="B345" t="str">
            <v>COO</v>
          </cell>
          <cell r="E345">
            <v>1717776000</v>
          </cell>
          <cell r="F345">
            <v>626206000</v>
          </cell>
          <cell r="G345">
            <v>683115000</v>
          </cell>
          <cell r="L345">
            <v>1091570000</v>
          </cell>
        </row>
        <row r="346">
          <cell r="B346" t="str">
            <v>COO</v>
          </cell>
          <cell r="E346">
            <v>1797060000</v>
          </cell>
          <cell r="F346">
            <v>726798000</v>
          </cell>
          <cell r="G346">
            <v>712543000</v>
          </cell>
          <cell r="L346">
            <v>1070262000</v>
          </cell>
        </row>
        <row r="347">
          <cell r="B347" t="str">
            <v>COO</v>
          </cell>
          <cell r="E347">
            <v>1966814000</v>
          </cell>
          <cell r="F347">
            <v>793735000</v>
          </cell>
          <cell r="G347">
            <v>722798000</v>
          </cell>
          <cell r="L347">
            <v>1173079000</v>
          </cell>
        </row>
        <row r="348">
          <cell r="B348" t="str">
            <v>COST</v>
          </cell>
          <cell r="E348">
            <v>105156000000</v>
          </cell>
          <cell r="F348">
            <v>91948000000</v>
          </cell>
          <cell r="G348">
            <v>10104000000</v>
          </cell>
          <cell r="L348">
            <v>13208000000</v>
          </cell>
        </row>
        <row r="349">
          <cell r="B349" t="str">
            <v>COST</v>
          </cell>
          <cell r="E349">
            <v>112640000000</v>
          </cell>
          <cell r="F349">
            <v>98458000000</v>
          </cell>
          <cell r="G349">
            <v>10899000000</v>
          </cell>
          <cell r="L349">
            <v>14182000000</v>
          </cell>
        </row>
        <row r="350">
          <cell r="B350" t="str">
            <v>COST</v>
          </cell>
          <cell r="E350">
            <v>116199000000</v>
          </cell>
          <cell r="F350">
            <v>101065000000</v>
          </cell>
          <cell r="G350">
            <v>11445000000</v>
          </cell>
          <cell r="L350">
            <v>15134000000</v>
          </cell>
        </row>
        <row r="351">
          <cell r="B351" t="str">
            <v>COST</v>
          </cell>
          <cell r="E351">
            <v>118719000000</v>
          </cell>
          <cell r="F351">
            <v>102901000000</v>
          </cell>
          <cell r="G351">
            <v>12068000000</v>
          </cell>
          <cell r="L351">
            <v>15818000000</v>
          </cell>
        </row>
        <row r="352">
          <cell r="B352" t="str">
            <v>COTY</v>
          </cell>
          <cell r="E352">
            <v>1577000</v>
          </cell>
          <cell r="F352">
            <v>258000</v>
          </cell>
          <cell r="G352">
            <v>2410000</v>
          </cell>
          <cell r="L352">
            <v>1319000</v>
          </cell>
        </row>
        <row r="353">
          <cell r="B353" t="str">
            <v>COTY</v>
          </cell>
          <cell r="E353">
            <v>1514000</v>
          </cell>
          <cell r="F353">
            <v>142000</v>
          </cell>
          <cell r="G353">
            <v>3940000</v>
          </cell>
          <cell r="L353">
            <v>1372000</v>
          </cell>
        </row>
        <row r="354">
          <cell r="B354" t="str">
            <v>COTY</v>
          </cell>
          <cell r="E354">
            <v>79562000</v>
          </cell>
          <cell r="F354">
            <v>75508000</v>
          </cell>
          <cell r="G354">
            <v>15359000</v>
          </cell>
          <cell r="L354">
            <v>4054000</v>
          </cell>
        </row>
        <row r="355">
          <cell r="B355" t="str">
            <v>COTY</v>
          </cell>
          <cell r="E355">
            <v>99642000</v>
          </cell>
          <cell r="F355">
            <v>84477000</v>
          </cell>
          <cell r="G355">
            <v>25853000</v>
          </cell>
          <cell r="L355">
            <v>15165000</v>
          </cell>
        </row>
        <row r="356">
          <cell r="B356" t="str">
            <v>CPB</v>
          </cell>
          <cell r="E356">
            <v>8052000000</v>
          </cell>
          <cell r="F356">
            <v>5140000000</v>
          </cell>
          <cell r="G356">
            <v>1653000000</v>
          </cell>
          <cell r="L356">
            <v>2912000000</v>
          </cell>
        </row>
        <row r="357">
          <cell r="B357" t="str">
            <v>CPB</v>
          </cell>
          <cell r="E357">
            <v>8268000000</v>
          </cell>
          <cell r="F357">
            <v>5297000000</v>
          </cell>
          <cell r="G357">
            <v>1527000000</v>
          </cell>
          <cell r="L357">
            <v>2971000000</v>
          </cell>
        </row>
        <row r="358">
          <cell r="B358" t="str">
            <v>CPB</v>
          </cell>
          <cell r="E358">
            <v>8082000000</v>
          </cell>
          <cell r="F358">
            <v>5300000000</v>
          </cell>
          <cell r="G358">
            <v>1509000000</v>
          </cell>
          <cell r="L358">
            <v>2782000000</v>
          </cell>
        </row>
        <row r="359">
          <cell r="B359" t="str">
            <v>CPB</v>
          </cell>
          <cell r="E359">
            <v>7961000000</v>
          </cell>
          <cell r="F359">
            <v>5181000000</v>
          </cell>
          <cell r="G359">
            <v>1665000000</v>
          </cell>
          <cell r="L359">
            <v>2780000000</v>
          </cell>
        </row>
        <row r="360">
          <cell r="B360" t="str">
            <v>CRM</v>
          </cell>
          <cell r="E360">
            <v>3050195000</v>
          </cell>
          <cell r="F360">
            <v>683579000</v>
          </cell>
          <cell r="G360">
            <v>2047847000</v>
          </cell>
          <cell r="L360">
            <v>2366616000</v>
          </cell>
        </row>
        <row r="361">
          <cell r="B361" t="str">
            <v>CRM</v>
          </cell>
          <cell r="E361">
            <v>4071003000</v>
          </cell>
          <cell r="F361">
            <v>968428000</v>
          </cell>
          <cell r="G361">
            <v>2764851000</v>
          </cell>
          <cell r="L361">
            <v>3102575000</v>
          </cell>
        </row>
        <row r="362">
          <cell r="B362" t="str">
            <v>CRM</v>
          </cell>
          <cell r="E362">
            <v>5373586000</v>
          </cell>
          <cell r="F362">
            <v>1289270000</v>
          </cell>
          <cell r="G362">
            <v>3437032000</v>
          </cell>
          <cell r="L362">
            <v>4084316000</v>
          </cell>
        </row>
        <row r="363">
          <cell r="B363" t="str">
            <v>CRM</v>
          </cell>
          <cell r="E363">
            <v>6667216000</v>
          </cell>
          <cell r="F363">
            <v>1654548000</v>
          </cell>
          <cell r="G363">
            <v>3951445000</v>
          </cell>
          <cell r="L363">
            <v>5012668000</v>
          </cell>
        </row>
        <row r="364">
          <cell r="B364" t="str">
            <v>CSCO</v>
          </cell>
          <cell r="E364">
            <v>48607000000</v>
          </cell>
          <cell r="F364">
            <v>19167000000</v>
          </cell>
          <cell r="G364">
            <v>11802000000</v>
          </cell>
          <cell r="L364">
            <v>29440000000</v>
          </cell>
        </row>
        <row r="365">
          <cell r="B365" t="str">
            <v>CSCO</v>
          </cell>
          <cell r="E365">
            <v>47142000000</v>
          </cell>
          <cell r="F365">
            <v>19373000000</v>
          </cell>
          <cell r="G365">
            <v>11437000000</v>
          </cell>
          <cell r="L365">
            <v>27769000000</v>
          </cell>
        </row>
        <row r="366">
          <cell r="B366" t="str">
            <v>CSCO</v>
          </cell>
          <cell r="E366">
            <v>49161000000</v>
          </cell>
          <cell r="F366">
            <v>19480000000</v>
          </cell>
          <cell r="G366">
            <v>11861000000</v>
          </cell>
          <cell r="L366">
            <v>29681000000</v>
          </cell>
        </row>
        <row r="367">
          <cell r="B367" t="str">
            <v>CSCO</v>
          </cell>
          <cell r="E367">
            <v>49247000000</v>
          </cell>
          <cell r="F367">
            <v>18287000000</v>
          </cell>
          <cell r="G367">
            <v>11433000000</v>
          </cell>
          <cell r="L367">
            <v>30960000000</v>
          </cell>
        </row>
        <row r="368">
          <cell r="B368" t="str">
            <v>CSRA</v>
          </cell>
          <cell r="E368">
            <v>4069746000</v>
          </cell>
          <cell r="F368">
            <v>3282301000</v>
          </cell>
          <cell r="G368">
            <v>194207000</v>
          </cell>
          <cell r="L368">
            <v>787445000</v>
          </cell>
        </row>
        <row r="369">
          <cell r="B369" t="str">
            <v>CSRA</v>
          </cell>
          <cell r="E369">
            <v>4250447000</v>
          </cell>
          <cell r="F369">
            <v>3575631000</v>
          </cell>
          <cell r="G369">
            <v>187244000</v>
          </cell>
          <cell r="L369">
            <v>674816000</v>
          </cell>
        </row>
        <row r="370">
          <cell r="B370" t="str">
            <v>CSX</v>
          </cell>
          <cell r="E370">
            <v>12026000000</v>
          </cell>
          <cell r="F370">
            <v>3931000000</v>
          </cell>
          <cell r="G370">
            <v>3518000000</v>
          </cell>
          <cell r="L370">
            <v>8095000000</v>
          </cell>
        </row>
        <row r="371">
          <cell r="B371" t="str">
            <v>CSX</v>
          </cell>
          <cell r="E371">
            <v>12669000000</v>
          </cell>
          <cell r="F371">
            <v>4100000000</v>
          </cell>
          <cell r="G371">
            <v>3805000000</v>
          </cell>
          <cell r="L371">
            <v>8569000000</v>
          </cell>
        </row>
        <row r="372">
          <cell r="B372" t="str">
            <v>CSX</v>
          </cell>
          <cell r="E372">
            <v>11811000000</v>
          </cell>
          <cell r="F372">
            <v>3293000000</v>
          </cell>
          <cell r="G372">
            <v>3726000000</v>
          </cell>
          <cell r="L372">
            <v>8518000000</v>
          </cell>
        </row>
        <row r="373">
          <cell r="B373" t="str">
            <v>CSX</v>
          </cell>
          <cell r="E373">
            <v>11069000000</v>
          </cell>
          <cell r="F373">
            <v>2782000000</v>
          </cell>
          <cell r="G373">
            <v>3597000000</v>
          </cell>
          <cell r="L373">
            <v>8287000000</v>
          </cell>
        </row>
        <row r="374">
          <cell r="B374" t="str">
            <v>CTAS</v>
          </cell>
          <cell r="E374">
            <v>4245964000</v>
          </cell>
          <cell r="F374">
            <v>2492655000</v>
          </cell>
          <cell r="G374">
            <v>1187331000</v>
          </cell>
          <cell r="L374">
            <v>1753309000</v>
          </cell>
        </row>
        <row r="375">
          <cell r="B375" t="str">
            <v>CTAS</v>
          </cell>
          <cell r="E375">
            <v>4193844000</v>
          </cell>
          <cell r="F375">
            <v>2444085000</v>
          </cell>
          <cell r="G375">
            <v>1147039000</v>
          </cell>
          <cell r="L375">
            <v>1749759000</v>
          </cell>
        </row>
        <row r="376">
          <cell r="B376" t="str">
            <v>CTAS</v>
          </cell>
          <cell r="E376">
            <v>4476886000</v>
          </cell>
          <cell r="F376">
            <v>2555549000</v>
          </cell>
          <cell r="G376">
            <v>1224930000</v>
          </cell>
          <cell r="L376">
            <v>1921337000</v>
          </cell>
        </row>
        <row r="377">
          <cell r="B377" t="str">
            <v>CTAS</v>
          </cell>
          <cell r="E377">
            <v>4905458000</v>
          </cell>
          <cell r="F377">
            <v>2775588000</v>
          </cell>
          <cell r="G377">
            <v>1348122000</v>
          </cell>
          <cell r="L377">
            <v>2129870000</v>
          </cell>
        </row>
        <row r="378">
          <cell r="B378" t="str">
            <v>CTL</v>
          </cell>
          <cell r="E378">
            <v>18376000000</v>
          </cell>
          <cell r="F378">
            <v>7639000000</v>
          </cell>
          <cell r="G378">
            <v>3244000000</v>
          </cell>
          <cell r="L378">
            <v>10737000000</v>
          </cell>
        </row>
        <row r="379">
          <cell r="B379" t="str">
            <v>CTL</v>
          </cell>
          <cell r="E379">
            <v>18095000000</v>
          </cell>
          <cell r="F379">
            <v>7507000000</v>
          </cell>
          <cell r="G379">
            <v>3502000000</v>
          </cell>
          <cell r="L379">
            <v>10588000000</v>
          </cell>
        </row>
        <row r="380">
          <cell r="B380" t="str">
            <v>CTL</v>
          </cell>
          <cell r="E380">
            <v>18031000000</v>
          </cell>
          <cell r="F380">
            <v>7846000000</v>
          </cell>
          <cell r="G380">
            <v>3347000000</v>
          </cell>
          <cell r="L380">
            <v>10185000000</v>
          </cell>
        </row>
        <row r="381">
          <cell r="B381" t="str">
            <v>CTL</v>
          </cell>
          <cell r="E381">
            <v>17900000000</v>
          </cell>
          <cell r="F381">
            <v>7778000000</v>
          </cell>
          <cell r="G381">
            <v>3328000000</v>
          </cell>
          <cell r="L381">
            <v>10122000000</v>
          </cell>
        </row>
        <row r="382">
          <cell r="B382" t="str">
            <v>CTSH</v>
          </cell>
          <cell r="E382">
            <v>7346472000</v>
          </cell>
          <cell r="F382">
            <v>4278241000</v>
          </cell>
          <cell r="G382">
            <v>1557646000</v>
          </cell>
          <cell r="L382">
            <v>3068231000</v>
          </cell>
        </row>
        <row r="383">
          <cell r="B383" t="str">
            <v>CTSH</v>
          </cell>
          <cell r="E383">
            <v>8843200000</v>
          </cell>
          <cell r="F383">
            <v>5265500000</v>
          </cell>
          <cell r="G383">
            <v>1727600000</v>
          </cell>
          <cell r="L383">
            <v>3577700000</v>
          </cell>
        </row>
        <row r="384">
          <cell r="B384" t="str">
            <v>CTSH</v>
          </cell>
          <cell r="E384">
            <v>10262700000</v>
          </cell>
          <cell r="F384">
            <v>6141100000</v>
          </cell>
          <cell r="G384">
            <v>2037000000</v>
          </cell>
          <cell r="L384">
            <v>4121600000</v>
          </cell>
        </row>
        <row r="385">
          <cell r="B385" t="str">
            <v>CTSH</v>
          </cell>
          <cell r="E385">
            <v>12416000000</v>
          </cell>
          <cell r="F385">
            <v>7440200000</v>
          </cell>
          <cell r="G385">
            <v>2508600000</v>
          </cell>
          <cell r="L385">
            <v>4975800000</v>
          </cell>
        </row>
        <row r="386">
          <cell r="B386" t="str">
            <v>CTXS</v>
          </cell>
          <cell r="E386">
            <v>2918434000</v>
          </cell>
          <cell r="F386">
            <v>502795000</v>
          </cell>
          <cell r="G386">
            <v>1476916000</v>
          </cell>
          <cell r="L386">
            <v>2415639000</v>
          </cell>
        </row>
        <row r="387">
          <cell r="B387" t="str">
            <v>CTXS</v>
          </cell>
          <cell r="E387">
            <v>3142856000</v>
          </cell>
          <cell r="F387">
            <v>620219000</v>
          </cell>
          <cell r="G387">
            <v>1600187000</v>
          </cell>
          <cell r="L387">
            <v>2522637000</v>
          </cell>
        </row>
        <row r="388">
          <cell r="B388" t="str">
            <v>CTXS</v>
          </cell>
          <cell r="E388">
            <v>3275594000</v>
          </cell>
          <cell r="F388">
            <v>614364000</v>
          </cell>
          <cell r="G388">
            <v>1538027000</v>
          </cell>
          <cell r="L388">
            <v>2661230000</v>
          </cell>
        </row>
        <row r="389">
          <cell r="B389" t="str">
            <v>CTXS</v>
          </cell>
          <cell r="E389">
            <v>3418265000</v>
          </cell>
          <cell r="F389">
            <v>559541000</v>
          </cell>
          <cell r="G389">
            <v>1620006000</v>
          </cell>
          <cell r="L389">
            <v>2858724000</v>
          </cell>
        </row>
        <row r="390">
          <cell r="B390" t="str">
            <v>CVS</v>
          </cell>
          <cell r="E390">
            <v>126761000000</v>
          </cell>
          <cell r="F390">
            <v>102978000000</v>
          </cell>
          <cell r="G390">
            <v>0</v>
          </cell>
          <cell r="L390">
            <v>23783000000</v>
          </cell>
        </row>
        <row r="391">
          <cell r="B391" t="str">
            <v>CVS</v>
          </cell>
          <cell r="E391">
            <v>139367000000</v>
          </cell>
          <cell r="F391">
            <v>114000000000</v>
          </cell>
          <cell r="G391">
            <v>0</v>
          </cell>
          <cell r="L391">
            <v>25367000000</v>
          </cell>
        </row>
        <row r="392">
          <cell r="B392" t="str">
            <v>CVS</v>
          </cell>
          <cell r="E392">
            <v>153290000000</v>
          </cell>
          <cell r="F392">
            <v>126762000000</v>
          </cell>
          <cell r="G392">
            <v>0</v>
          </cell>
          <cell r="L392">
            <v>26528000000</v>
          </cell>
        </row>
        <row r="393">
          <cell r="B393" t="str">
            <v>CVS</v>
          </cell>
          <cell r="E393">
            <v>177526000000</v>
          </cell>
          <cell r="F393">
            <v>148669000000</v>
          </cell>
          <cell r="G393">
            <v>0</v>
          </cell>
          <cell r="L393">
            <v>28857000000</v>
          </cell>
        </row>
        <row r="394">
          <cell r="B394" t="str">
            <v>CVX</v>
          </cell>
          <cell r="E394">
            <v>230590000000</v>
          </cell>
          <cell r="F394">
            <v>163336000000</v>
          </cell>
          <cell r="G394">
            <v>17100000000</v>
          </cell>
          <cell r="L394">
            <v>67254000000</v>
          </cell>
        </row>
        <row r="395">
          <cell r="B395" t="str">
            <v>CVX</v>
          </cell>
          <cell r="E395">
            <v>220156000000</v>
          </cell>
          <cell r="F395">
            <v>159323000000</v>
          </cell>
          <cell r="G395">
            <v>17573000000</v>
          </cell>
          <cell r="L395">
            <v>60833000000</v>
          </cell>
        </row>
        <row r="396">
          <cell r="B396" t="str">
            <v>CVX</v>
          </cell>
          <cell r="E396">
            <v>200494000000</v>
          </cell>
          <cell r="F396">
            <v>144956000000</v>
          </cell>
          <cell r="G396">
            <v>17034000000</v>
          </cell>
          <cell r="L396">
            <v>55538000000</v>
          </cell>
        </row>
        <row r="397">
          <cell r="B397" t="str">
            <v>CVX</v>
          </cell>
          <cell r="E397">
            <v>129925000000</v>
          </cell>
          <cell r="F397">
            <v>92785000000</v>
          </cell>
          <cell r="G397">
            <v>16473000000</v>
          </cell>
          <cell r="L397">
            <v>37140000000</v>
          </cell>
        </row>
        <row r="398">
          <cell r="B398" t="str">
            <v>CXO</v>
          </cell>
          <cell r="E398">
            <v>1819814000</v>
          </cell>
          <cell r="F398">
            <v>343743000</v>
          </cell>
          <cell r="G398">
            <v>133796000</v>
          </cell>
          <cell r="L398">
            <v>1476071000</v>
          </cell>
        </row>
        <row r="399">
          <cell r="B399" t="str">
            <v>CXO</v>
          </cell>
          <cell r="E399">
            <v>2319919000</v>
          </cell>
          <cell r="F399">
            <v>455436000</v>
          </cell>
          <cell r="G399">
            <v>169815000</v>
          </cell>
          <cell r="L399">
            <v>1864483000</v>
          </cell>
        </row>
        <row r="400">
          <cell r="B400" t="str">
            <v>CXO</v>
          </cell>
          <cell r="E400">
            <v>2660147000</v>
          </cell>
          <cell r="F400">
            <v>538374000</v>
          </cell>
          <cell r="G400">
            <v>204161000</v>
          </cell>
          <cell r="L400">
            <v>2121773000</v>
          </cell>
        </row>
        <row r="401">
          <cell r="B401" t="str">
            <v>CXO</v>
          </cell>
          <cell r="E401">
            <v>1803573000</v>
          </cell>
          <cell r="F401">
            <v>541359000</v>
          </cell>
          <cell r="G401">
            <v>230734000</v>
          </cell>
          <cell r="L401">
            <v>1262214000</v>
          </cell>
        </row>
        <row r="402">
          <cell r="B402" t="str">
            <v>D</v>
          </cell>
          <cell r="E402">
            <v>12835000000</v>
          </cell>
          <cell r="F402">
            <v>8300000000</v>
          </cell>
          <cell r="G402">
            <v>550000000</v>
          </cell>
          <cell r="L402">
            <v>4535000000</v>
          </cell>
        </row>
        <row r="403">
          <cell r="B403" t="str">
            <v>D</v>
          </cell>
          <cell r="E403">
            <v>13120000000</v>
          </cell>
          <cell r="F403">
            <v>8033000000</v>
          </cell>
          <cell r="G403">
            <v>563000000</v>
          </cell>
          <cell r="L403">
            <v>5087000000</v>
          </cell>
        </row>
        <row r="404">
          <cell r="B404" t="str">
            <v>D</v>
          </cell>
          <cell r="E404">
            <v>12436000000</v>
          </cell>
          <cell r="F404">
            <v>7881000000</v>
          </cell>
          <cell r="G404">
            <v>542000000</v>
          </cell>
          <cell r="L404">
            <v>4555000000</v>
          </cell>
        </row>
        <row r="405">
          <cell r="B405" t="str">
            <v>D</v>
          </cell>
          <cell r="E405">
            <v>11683000000</v>
          </cell>
          <cell r="F405">
            <v>6201000000</v>
          </cell>
          <cell r="G405">
            <v>551000000</v>
          </cell>
          <cell r="L405">
            <v>5482000000</v>
          </cell>
        </row>
        <row r="406">
          <cell r="B406" t="str">
            <v>DAL</v>
          </cell>
          <cell r="E406">
            <v>37773000000</v>
          </cell>
          <cell r="F406">
            <v>20964000000</v>
          </cell>
          <cell r="G406">
            <v>11349000000</v>
          </cell>
          <cell r="L406">
            <v>16809000000</v>
          </cell>
        </row>
        <row r="407">
          <cell r="B407" t="str">
            <v>DAL</v>
          </cell>
          <cell r="E407">
            <v>40362000000</v>
          </cell>
          <cell r="F407">
            <v>22967000000</v>
          </cell>
          <cell r="G407">
            <v>12702000000</v>
          </cell>
          <cell r="L407">
            <v>17395000000</v>
          </cell>
        </row>
        <row r="408">
          <cell r="B408" t="str">
            <v>DAL</v>
          </cell>
          <cell r="E408">
            <v>40704000000</v>
          </cell>
          <cell r="F408">
            <v>17096000000</v>
          </cell>
          <cell r="G408">
            <v>13936000000</v>
          </cell>
          <cell r="L408">
            <v>23608000000</v>
          </cell>
        </row>
        <row r="409">
          <cell r="B409" t="str">
            <v>DAL</v>
          </cell>
          <cell r="E409">
            <v>39639000000</v>
          </cell>
          <cell r="F409">
            <v>15940000000</v>
          </cell>
          <cell r="G409">
            <v>14845000000</v>
          </cell>
          <cell r="L409">
            <v>23699000000</v>
          </cell>
        </row>
        <row r="410">
          <cell r="B410" t="str">
            <v>DD</v>
          </cell>
          <cell r="E410">
            <v>28998000000</v>
          </cell>
          <cell r="F410">
            <v>17642000000</v>
          </cell>
          <cell r="G410">
            <v>6564000000</v>
          </cell>
          <cell r="L410">
            <v>11356000000</v>
          </cell>
        </row>
        <row r="411">
          <cell r="B411" t="str">
            <v>DD</v>
          </cell>
          <cell r="E411">
            <v>28406000000</v>
          </cell>
          <cell r="F411">
            <v>17023000000</v>
          </cell>
          <cell r="G411">
            <v>5536000000</v>
          </cell>
          <cell r="L411">
            <v>11383000000</v>
          </cell>
        </row>
        <row r="412">
          <cell r="B412" t="str">
            <v>DD</v>
          </cell>
          <cell r="E412">
            <v>25130000000</v>
          </cell>
          <cell r="F412">
            <v>15112000000</v>
          </cell>
          <cell r="G412">
            <v>5074000000</v>
          </cell>
          <cell r="L412">
            <v>10018000000</v>
          </cell>
        </row>
        <row r="413">
          <cell r="B413" t="str">
            <v>DD</v>
          </cell>
          <cell r="E413">
            <v>24594000000</v>
          </cell>
          <cell r="F413">
            <v>14469000000</v>
          </cell>
          <cell r="G413">
            <v>5005000000</v>
          </cell>
          <cell r="L413">
            <v>10125000000</v>
          </cell>
        </row>
        <row r="414">
          <cell r="B414" t="str">
            <v>DE</v>
          </cell>
          <cell r="E414">
            <v>37795400000</v>
          </cell>
          <cell r="F414">
            <v>25667300000</v>
          </cell>
          <cell r="G414">
            <v>4426100000</v>
          </cell>
          <cell r="L414">
            <v>12128100000</v>
          </cell>
        </row>
        <row r="415">
          <cell r="B415" t="str">
            <v>DE</v>
          </cell>
          <cell r="E415">
            <v>36066900000</v>
          </cell>
          <cell r="F415">
            <v>24775800000</v>
          </cell>
          <cell r="G415">
            <v>4377700000</v>
          </cell>
          <cell r="L415">
            <v>11291100000</v>
          </cell>
        </row>
        <row r="416">
          <cell r="B416" t="str">
            <v>DE</v>
          </cell>
          <cell r="E416">
            <v>28862800000</v>
          </cell>
          <cell r="F416">
            <v>20143200000</v>
          </cell>
          <cell r="G416">
            <v>3834400000</v>
          </cell>
          <cell r="L416">
            <v>8719600000</v>
          </cell>
        </row>
        <row r="417">
          <cell r="B417" t="str">
            <v>DE</v>
          </cell>
          <cell r="E417">
            <v>26644000000</v>
          </cell>
          <cell r="F417">
            <v>18248900000</v>
          </cell>
          <cell r="G417">
            <v>4018300000</v>
          </cell>
          <cell r="L417">
            <v>8395100000</v>
          </cell>
        </row>
        <row r="418">
          <cell r="B418" t="str">
            <v>DFS</v>
          </cell>
          <cell r="E418">
            <v>8984000000</v>
          </cell>
          <cell r="F418">
            <v>845000000</v>
          </cell>
          <cell r="G418">
            <v>3052000000</v>
          </cell>
          <cell r="L418">
            <v>8139000000</v>
          </cell>
        </row>
        <row r="419">
          <cell r="B419" t="str">
            <v>DFS</v>
          </cell>
          <cell r="E419">
            <v>9370000000</v>
          </cell>
          <cell r="F419">
            <v>698000000</v>
          </cell>
          <cell r="G419">
            <v>3194000000</v>
          </cell>
          <cell r="L419">
            <v>8672000000</v>
          </cell>
        </row>
        <row r="420">
          <cell r="B420" t="str">
            <v>DFS</v>
          </cell>
          <cell r="E420">
            <v>9611000000</v>
          </cell>
          <cell r="F420">
            <v>614000000</v>
          </cell>
          <cell r="G420">
            <v>3340000000</v>
          </cell>
          <cell r="L420">
            <v>8997000000</v>
          </cell>
        </row>
        <row r="421">
          <cell r="B421" t="str">
            <v>DFS</v>
          </cell>
          <cell r="E421">
            <v>10002000000</v>
          </cell>
          <cell r="F421">
            <v>623000000</v>
          </cell>
          <cell r="G421">
            <v>3615000000</v>
          </cell>
          <cell r="L421">
            <v>9379000000</v>
          </cell>
        </row>
        <row r="422">
          <cell r="B422" t="str">
            <v>DG</v>
          </cell>
          <cell r="E422">
            <v>16022128000</v>
          </cell>
          <cell r="F422">
            <v>10936727000</v>
          </cell>
          <cell r="G422">
            <v>3430125000</v>
          </cell>
          <cell r="L422">
            <v>5085401000</v>
          </cell>
        </row>
        <row r="423">
          <cell r="B423" t="str">
            <v>DG</v>
          </cell>
          <cell r="E423">
            <v>17504167000</v>
          </cell>
          <cell r="F423">
            <v>12068425000</v>
          </cell>
          <cell r="G423">
            <v>3699557000</v>
          </cell>
          <cell r="L423">
            <v>5435742000</v>
          </cell>
        </row>
        <row r="424">
          <cell r="B424" t="str">
            <v>DG</v>
          </cell>
          <cell r="E424">
            <v>18909588000</v>
          </cell>
          <cell r="F424">
            <v>13107081000</v>
          </cell>
          <cell r="G424">
            <v>4033414000</v>
          </cell>
          <cell r="L424">
            <v>5802507000</v>
          </cell>
        </row>
        <row r="425">
          <cell r="B425" t="str">
            <v>DG</v>
          </cell>
          <cell r="E425">
            <v>20368562000</v>
          </cell>
          <cell r="F425">
            <v>14062471000</v>
          </cell>
          <cell r="G425">
            <v>4365797000</v>
          </cell>
          <cell r="L425">
            <v>6306091000</v>
          </cell>
        </row>
        <row r="426">
          <cell r="B426" t="str">
            <v>DGX</v>
          </cell>
          <cell r="E426">
            <v>7383000000</v>
          </cell>
          <cell r="F426">
            <v>4365000000</v>
          </cell>
          <cell r="G426">
            <v>1742000000</v>
          </cell>
          <cell r="L426">
            <v>3018000000</v>
          </cell>
        </row>
        <row r="427">
          <cell r="B427" t="str">
            <v>DGX</v>
          </cell>
          <cell r="E427">
            <v>7146000000</v>
          </cell>
          <cell r="F427">
            <v>4326000000</v>
          </cell>
          <cell r="G427">
            <v>1740000000</v>
          </cell>
          <cell r="L427">
            <v>2820000000</v>
          </cell>
        </row>
        <row r="428">
          <cell r="B428" t="str">
            <v>DGX</v>
          </cell>
          <cell r="E428">
            <v>7435000000</v>
          </cell>
          <cell r="F428">
            <v>4637000000</v>
          </cell>
          <cell r="G428">
            <v>1721000000</v>
          </cell>
          <cell r="L428">
            <v>2798000000</v>
          </cell>
        </row>
        <row r="429">
          <cell r="B429" t="str">
            <v>DGX</v>
          </cell>
          <cell r="E429">
            <v>7493000000</v>
          </cell>
          <cell r="F429">
            <v>4657000000</v>
          </cell>
          <cell r="G429">
            <v>1356000000</v>
          </cell>
          <cell r="L429">
            <v>2836000000</v>
          </cell>
        </row>
        <row r="430">
          <cell r="B430" t="str">
            <v>DHI</v>
          </cell>
          <cell r="E430">
            <v>6259300000</v>
          </cell>
          <cell r="F430">
            <v>4853500000</v>
          </cell>
          <cell r="G430">
            <v>649900000</v>
          </cell>
          <cell r="L430">
            <v>1405800000</v>
          </cell>
        </row>
        <row r="431">
          <cell r="B431" t="str">
            <v>DHI</v>
          </cell>
          <cell r="E431">
            <v>8024900000</v>
          </cell>
          <cell r="F431">
            <v>6268600000</v>
          </cell>
          <cell r="G431">
            <v>826900000</v>
          </cell>
          <cell r="L431">
            <v>1756300000</v>
          </cell>
        </row>
        <row r="432">
          <cell r="B432" t="str">
            <v>DHI</v>
          </cell>
          <cell r="E432">
            <v>10824000000</v>
          </cell>
          <cell r="F432">
            <v>8535700000</v>
          </cell>
          <cell r="G432">
            <v>1003000000</v>
          </cell>
          <cell r="L432">
            <v>2288300000</v>
          </cell>
        </row>
        <row r="433">
          <cell r="B433" t="str">
            <v>DHI</v>
          </cell>
          <cell r="E433">
            <v>12157400000</v>
          </cell>
          <cell r="F433">
            <v>9502600000</v>
          </cell>
          <cell r="G433">
            <v>1100300000</v>
          </cell>
          <cell r="L433">
            <v>2654800000</v>
          </cell>
        </row>
        <row r="434">
          <cell r="B434" t="str">
            <v>DHR</v>
          </cell>
          <cell r="E434">
            <v>18260400000</v>
          </cell>
          <cell r="F434">
            <v>8846100000</v>
          </cell>
          <cell r="G434">
            <v>5181200000</v>
          </cell>
          <cell r="L434">
            <v>9414300000</v>
          </cell>
        </row>
        <row r="435">
          <cell r="B435" t="str">
            <v>DHR</v>
          </cell>
          <cell r="E435">
            <v>18283100000</v>
          </cell>
          <cell r="F435">
            <v>8941100000</v>
          </cell>
          <cell r="G435">
            <v>5117100000</v>
          </cell>
          <cell r="L435">
            <v>9342000000</v>
          </cell>
        </row>
        <row r="436">
          <cell r="B436" t="str">
            <v>DHR</v>
          </cell>
          <cell r="E436">
            <v>19154000000</v>
          </cell>
          <cell r="F436">
            <v>9261400000</v>
          </cell>
          <cell r="G436">
            <v>5389000000</v>
          </cell>
          <cell r="L436">
            <v>9892600000</v>
          </cell>
        </row>
        <row r="437">
          <cell r="B437" t="str">
            <v>DHR</v>
          </cell>
          <cell r="E437">
            <v>20563100000</v>
          </cell>
          <cell r="F437">
            <v>9800600000</v>
          </cell>
          <cell r="G437">
            <v>6054300000</v>
          </cell>
          <cell r="L437">
            <v>10762500000</v>
          </cell>
        </row>
        <row r="438">
          <cell r="B438" t="str">
            <v>DIS</v>
          </cell>
          <cell r="E438">
            <v>45041000000</v>
          </cell>
          <cell r="F438">
            <v>25034000000</v>
          </cell>
          <cell r="G438">
            <v>8365000000</v>
          </cell>
          <cell r="L438">
            <v>20007000000</v>
          </cell>
        </row>
        <row r="439">
          <cell r="B439" t="str">
            <v>DIS</v>
          </cell>
          <cell r="E439">
            <v>48813000000</v>
          </cell>
          <cell r="F439">
            <v>26420000000</v>
          </cell>
          <cell r="G439">
            <v>8565000000</v>
          </cell>
          <cell r="L439">
            <v>22393000000</v>
          </cell>
        </row>
        <row r="440">
          <cell r="B440" t="str">
            <v>DIS</v>
          </cell>
          <cell r="E440">
            <v>52465000000</v>
          </cell>
          <cell r="F440">
            <v>28364000000</v>
          </cell>
          <cell r="G440">
            <v>8523000000</v>
          </cell>
          <cell r="L440">
            <v>24101000000</v>
          </cell>
        </row>
        <row r="441">
          <cell r="B441" t="str">
            <v>DIS</v>
          </cell>
          <cell r="E441">
            <v>55632000000</v>
          </cell>
          <cell r="F441">
            <v>29993000000</v>
          </cell>
          <cell r="G441">
            <v>8754000000</v>
          </cell>
          <cell r="L441">
            <v>25639000000</v>
          </cell>
        </row>
        <row r="442">
          <cell r="B442" t="str">
            <v>DISCA</v>
          </cell>
          <cell r="E442">
            <v>5535000000</v>
          </cell>
          <cell r="F442">
            <v>1689000000</v>
          </cell>
          <cell r="G442">
            <v>1598000000</v>
          </cell>
          <cell r="L442">
            <v>3846000000</v>
          </cell>
        </row>
        <row r="443">
          <cell r="B443" t="str">
            <v>DISCA</v>
          </cell>
          <cell r="E443">
            <v>6265000000</v>
          </cell>
          <cell r="F443">
            <v>2124000000</v>
          </cell>
          <cell r="G443">
            <v>1692000000</v>
          </cell>
          <cell r="L443">
            <v>4141000000</v>
          </cell>
        </row>
        <row r="444">
          <cell r="B444" t="str">
            <v>DISCA</v>
          </cell>
          <cell r="E444">
            <v>6394000000</v>
          </cell>
          <cell r="F444">
            <v>2343000000</v>
          </cell>
          <cell r="G444">
            <v>1669000000</v>
          </cell>
          <cell r="L444">
            <v>4051000000</v>
          </cell>
        </row>
        <row r="445">
          <cell r="B445" t="str">
            <v>DISCA</v>
          </cell>
          <cell r="E445">
            <v>6497000000</v>
          </cell>
          <cell r="F445">
            <v>2432000000</v>
          </cell>
          <cell r="G445">
            <v>1690000000</v>
          </cell>
          <cell r="L445">
            <v>4065000000</v>
          </cell>
        </row>
        <row r="446">
          <cell r="B446" t="str">
            <v>DISCK</v>
          </cell>
          <cell r="E446">
            <v>5535000000</v>
          </cell>
          <cell r="F446">
            <v>1689000000</v>
          </cell>
          <cell r="G446">
            <v>1598000000</v>
          </cell>
          <cell r="L446">
            <v>3846000000</v>
          </cell>
        </row>
        <row r="447">
          <cell r="B447" t="str">
            <v>DISCK</v>
          </cell>
          <cell r="E447">
            <v>6265000000</v>
          </cell>
          <cell r="F447">
            <v>2124000000</v>
          </cell>
          <cell r="G447">
            <v>1692000000</v>
          </cell>
          <cell r="L447">
            <v>4141000000</v>
          </cell>
        </row>
        <row r="448">
          <cell r="B448" t="str">
            <v>DISCK</v>
          </cell>
          <cell r="E448">
            <v>6394000000</v>
          </cell>
          <cell r="F448">
            <v>2343000000</v>
          </cell>
          <cell r="G448">
            <v>1669000000</v>
          </cell>
          <cell r="L448">
            <v>4051000000</v>
          </cell>
        </row>
        <row r="449">
          <cell r="B449" t="str">
            <v>DISCK</v>
          </cell>
          <cell r="E449">
            <v>6497000000</v>
          </cell>
          <cell r="F449">
            <v>2432000000</v>
          </cell>
          <cell r="G449">
            <v>1690000000</v>
          </cell>
          <cell r="L449">
            <v>4065000000</v>
          </cell>
        </row>
        <row r="450">
          <cell r="B450" t="str">
            <v>DLPH</v>
          </cell>
          <cell r="E450">
            <v>15051000000</v>
          </cell>
          <cell r="F450">
            <v>12274000000</v>
          </cell>
          <cell r="G450">
            <v>916000000</v>
          </cell>
          <cell r="L450">
            <v>2777000000</v>
          </cell>
        </row>
        <row r="451">
          <cell r="B451" t="str">
            <v>DLPH</v>
          </cell>
          <cell r="E451">
            <v>15499000000</v>
          </cell>
          <cell r="F451">
            <v>12471000000</v>
          </cell>
          <cell r="G451">
            <v>1036000000</v>
          </cell>
          <cell r="L451">
            <v>3028000000</v>
          </cell>
        </row>
        <row r="452">
          <cell r="B452" t="str">
            <v>DLPH</v>
          </cell>
          <cell r="E452">
            <v>15165000000</v>
          </cell>
          <cell r="F452">
            <v>12155000000</v>
          </cell>
          <cell r="G452">
            <v>1017000000</v>
          </cell>
          <cell r="L452">
            <v>3010000000</v>
          </cell>
        </row>
        <row r="453">
          <cell r="B453" t="str">
            <v>DLPH</v>
          </cell>
          <cell r="E453">
            <v>16661000000</v>
          </cell>
          <cell r="F453">
            <v>13107000000</v>
          </cell>
          <cell r="G453">
            <v>1145000000</v>
          </cell>
          <cell r="L453">
            <v>3554000000</v>
          </cell>
        </row>
        <row r="454">
          <cell r="B454" t="str">
            <v>DLR</v>
          </cell>
          <cell r="E454">
            <v>1279067000</v>
          </cell>
          <cell r="F454">
            <v>461898000</v>
          </cell>
          <cell r="G454">
            <v>68538000</v>
          </cell>
          <cell r="L454">
            <v>817169000</v>
          </cell>
        </row>
        <row r="455">
          <cell r="B455" t="str">
            <v>DLR</v>
          </cell>
          <cell r="E455">
            <v>1482259000</v>
          </cell>
          <cell r="F455">
            <v>555660000</v>
          </cell>
          <cell r="G455">
            <v>69323000</v>
          </cell>
          <cell r="L455">
            <v>926599000</v>
          </cell>
        </row>
        <row r="456">
          <cell r="B456" t="str">
            <v>DLR</v>
          </cell>
          <cell r="E456">
            <v>1616438000</v>
          </cell>
          <cell r="F456">
            <v>603321000</v>
          </cell>
          <cell r="G456">
            <v>89468000</v>
          </cell>
          <cell r="L456">
            <v>1013117000</v>
          </cell>
        </row>
        <row r="457">
          <cell r="B457" t="str">
            <v>DLR</v>
          </cell>
          <cell r="E457">
            <v>1763336000</v>
          </cell>
          <cell r="F457">
            <v>651282000</v>
          </cell>
          <cell r="G457">
            <v>139616000</v>
          </cell>
          <cell r="L457">
            <v>1112054000</v>
          </cell>
        </row>
        <row r="458">
          <cell r="B458" t="str">
            <v>DLTR</v>
          </cell>
          <cell r="E458">
            <v>7394500000</v>
          </cell>
          <cell r="F458">
            <v>4741800000</v>
          </cell>
          <cell r="G458">
            <v>1732600000</v>
          </cell>
          <cell r="L458">
            <v>2652700000</v>
          </cell>
        </row>
        <row r="459">
          <cell r="B459" t="str">
            <v>DLTR</v>
          </cell>
          <cell r="E459">
            <v>7840300000</v>
          </cell>
          <cell r="F459">
            <v>5050500000</v>
          </cell>
          <cell r="G459">
            <v>1819500000</v>
          </cell>
          <cell r="L459">
            <v>2789800000</v>
          </cell>
        </row>
        <row r="460">
          <cell r="B460" t="str">
            <v>DLTR</v>
          </cell>
          <cell r="E460">
            <v>8602200000</v>
          </cell>
          <cell r="F460">
            <v>5568200000</v>
          </cell>
          <cell r="G460">
            <v>1993800000</v>
          </cell>
          <cell r="L460">
            <v>3034000000</v>
          </cell>
        </row>
        <row r="461">
          <cell r="B461" t="str">
            <v>DLTR</v>
          </cell>
          <cell r="E461">
            <v>15498400000</v>
          </cell>
          <cell r="F461">
            <v>10841700000</v>
          </cell>
          <cell r="G461">
            <v>3607000000</v>
          </cell>
          <cell r="L461">
            <v>4656700000</v>
          </cell>
        </row>
        <row r="462">
          <cell r="B462" t="str">
            <v>DNB</v>
          </cell>
          <cell r="E462">
            <v>1663000000</v>
          </cell>
          <cell r="F462">
            <v>0</v>
          </cell>
          <cell r="G462">
            <v>1123200000</v>
          </cell>
          <cell r="L462">
            <v>1663000000</v>
          </cell>
        </row>
        <row r="463">
          <cell r="B463" t="str">
            <v>DNB</v>
          </cell>
          <cell r="E463">
            <v>1558400000</v>
          </cell>
          <cell r="F463">
            <v>0</v>
          </cell>
          <cell r="G463">
            <v>1058000000</v>
          </cell>
          <cell r="L463">
            <v>1558400000</v>
          </cell>
        </row>
        <row r="464">
          <cell r="B464" t="str">
            <v>DNB</v>
          </cell>
          <cell r="E464">
            <v>1584500000</v>
          </cell>
          <cell r="F464">
            <v>0</v>
          </cell>
          <cell r="G464">
            <v>1105700000</v>
          </cell>
          <cell r="L464">
            <v>1584500000</v>
          </cell>
        </row>
        <row r="465">
          <cell r="B465" t="str">
            <v>DNB</v>
          </cell>
          <cell r="E465">
            <v>1637100000</v>
          </cell>
          <cell r="F465">
            <v>0</v>
          </cell>
          <cell r="G465">
            <v>1209100000</v>
          </cell>
          <cell r="L465">
            <v>1637100000</v>
          </cell>
        </row>
        <row r="466">
          <cell r="B466" t="str">
            <v>DOV</v>
          </cell>
          <cell r="E466">
            <v>7155096000</v>
          </cell>
          <cell r="F466">
            <v>4376505000</v>
          </cell>
          <cell r="G466">
            <v>1616921000</v>
          </cell>
          <cell r="L466">
            <v>2778591000</v>
          </cell>
        </row>
        <row r="467">
          <cell r="B467" t="str">
            <v>DOV</v>
          </cell>
          <cell r="E467">
            <v>7752728000</v>
          </cell>
          <cell r="F467">
            <v>4778479000</v>
          </cell>
          <cell r="G467">
            <v>1758765000</v>
          </cell>
          <cell r="L467">
            <v>2974249000</v>
          </cell>
        </row>
        <row r="468">
          <cell r="B468" t="str">
            <v>DOV</v>
          </cell>
          <cell r="E468">
            <v>6956311000</v>
          </cell>
          <cell r="F468">
            <v>4388167000</v>
          </cell>
          <cell r="G468">
            <v>1647382000</v>
          </cell>
          <cell r="L468">
            <v>2568144000</v>
          </cell>
        </row>
        <row r="469">
          <cell r="B469" t="str">
            <v>DOV</v>
          </cell>
          <cell r="E469">
            <v>6794342000</v>
          </cell>
          <cell r="F469">
            <v>4322373000</v>
          </cell>
          <cell r="G469">
            <v>1757523000</v>
          </cell>
          <cell r="L469">
            <v>2471969000</v>
          </cell>
        </row>
        <row r="470">
          <cell r="B470" t="str">
            <v>DPS</v>
          </cell>
          <cell r="E470">
            <v>5997000000</v>
          </cell>
          <cell r="F470">
            <v>2499000000</v>
          </cell>
          <cell r="G470">
            <v>2337000000</v>
          </cell>
          <cell r="L470">
            <v>3498000000</v>
          </cell>
        </row>
        <row r="471">
          <cell r="B471" t="str">
            <v>DPS</v>
          </cell>
          <cell r="E471">
            <v>6121000000</v>
          </cell>
          <cell r="F471">
            <v>2491000000</v>
          </cell>
          <cell r="G471">
            <v>2335000000</v>
          </cell>
          <cell r="L471">
            <v>3630000000</v>
          </cell>
        </row>
        <row r="472">
          <cell r="B472" t="str">
            <v>DPS</v>
          </cell>
          <cell r="E472">
            <v>6282000000</v>
          </cell>
          <cell r="F472">
            <v>2559000000</v>
          </cell>
          <cell r="G472">
            <v>2320000000</v>
          </cell>
          <cell r="L472">
            <v>3723000000</v>
          </cell>
        </row>
        <row r="473">
          <cell r="B473" t="str">
            <v>DPS</v>
          </cell>
          <cell r="E473">
            <v>6440000000</v>
          </cell>
          <cell r="F473">
            <v>2582000000</v>
          </cell>
          <cell r="G473">
            <v>2326000000</v>
          </cell>
          <cell r="L473">
            <v>3858000000</v>
          </cell>
        </row>
        <row r="474">
          <cell r="B474" t="str">
            <v>DRI</v>
          </cell>
          <cell r="E474">
            <v>5921000000</v>
          </cell>
          <cell r="F474">
            <v>4616600000</v>
          </cell>
          <cell r="G474">
            <v>625200000</v>
          </cell>
          <cell r="L474">
            <v>1304400000</v>
          </cell>
        </row>
        <row r="475">
          <cell r="B475" t="str">
            <v>DRI</v>
          </cell>
          <cell r="E475">
            <v>6285600000</v>
          </cell>
          <cell r="F475">
            <v>4990500000</v>
          </cell>
          <cell r="G475">
            <v>665400000</v>
          </cell>
          <cell r="L475">
            <v>1295100000</v>
          </cell>
        </row>
        <row r="476">
          <cell r="B476" t="str">
            <v>DRI</v>
          </cell>
          <cell r="E476">
            <v>6764000000</v>
          </cell>
          <cell r="F476">
            <v>5341500000</v>
          </cell>
          <cell r="G476">
            <v>673500000</v>
          </cell>
          <cell r="L476">
            <v>1422500000</v>
          </cell>
        </row>
        <row r="477">
          <cell r="B477" t="str">
            <v>DRI</v>
          </cell>
          <cell r="E477">
            <v>6933500000</v>
          </cell>
          <cell r="F477">
            <v>5392400000</v>
          </cell>
          <cell r="G477">
            <v>622900000</v>
          </cell>
          <cell r="L477">
            <v>1541100000</v>
          </cell>
        </row>
        <row r="478">
          <cell r="B478" t="str">
            <v>DUK</v>
          </cell>
          <cell r="E478">
            <v>17912000000</v>
          </cell>
          <cell r="F478">
            <v>11235000000</v>
          </cell>
          <cell r="G478">
            <v>965000000</v>
          </cell>
          <cell r="L478">
            <v>6677000000</v>
          </cell>
        </row>
        <row r="479">
          <cell r="B479" t="str">
            <v>DUK</v>
          </cell>
          <cell r="E479">
            <v>22756000000</v>
          </cell>
          <cell r="F479">
            <v>13545000000</v>
          </cell>
          <cell r="G479">
            <v>1274000000</v>
          </cell>
          <cell r="L479">
            <v>9211000000</v>
          </cell>
        </row>
        <row r="480">
          <cell r="B480" t="str">
            <v>DUK</v>
          </cell>
          <cell r="E480">
            <v>23925000000</v>
          </cell>
          <cell r="F480">
            <v>14323000000</v>
          </cell>
          <cell r="G480">
            <v>1213000000</v>
          </cell>
          <cell r="L480">
            <v>9602000000</v>
          </cell>
        </row>
        <row r="481">
          <cell r="B481" t="str">
            <v>DUK</v>
          </cell>
          <cell r="E481">
            <v>23459000000</v>
          </cell>
          <cell r="F481">
            <v>13728000000</v>
          </cell>
          <cell r="G481">
            <v>1135000000</v>
          </cell>
          <cell r="L481">
            <v>9731000000</v>
          </cell>
        </row>
        <row r="482">
          <cell r="B482" t="str">
            <v>DVA</v>
          </cell>
          <cell r="E482">
            <v>8186280000</v>
          </cell>
          <cell r="F482">
            <v>5583549000</v>
          </cell>
          <cell r="G482">
            <v>889879000</v>
          </cell>
          <cell r="L482">
            <v>2602731000</v>
          </cell>
        </row>
        <row r="483">
          <cell r="B483" t="str">
            <v>DVA</v>
          </cell>
          <cell r="E483">
            <v>11764050000</v>
          </cell>
          <cell r="F483">
            <v>8198377000</v>
          </cell>
          <cell r="G483">
            <v>1516508000</v>
          </cell>
          <cell r="L483">
            <v>3565673000</v>
          </cell>
        </row>
        <row r="484">
          <cell r="B484" t="str">
            <v>DVA</v>
          </cell>
          <cell r="E484">
            <v>12795106000</v>
          </cell>
          <cell r="F484">
            <v>9119305000</v>
          </cell>
          <cell r="G484">
            <v>1278506000</v>
          </cell>
          <cell r="L484">
            <v>3675801000</v>
          </cell>
        </row>
        <row r="485">
          <cell r="B485" t="str">
            <v>DVA</v>
          </cell>
          <cell r="E485">
            <v>13781837000</v>
          </cell>
          <cell r="F485">
            <v>9824834000</v>
          </cell>
          <cell r="G485">
            <v>1947135000</v>
          </cell>
          <cell r="L485">
            <v>3957003000</v>
          </cell>
        </row>
        <row r="486">
          <cell r="B486" t="str">
            <v>DVN</v>
          </cell>
          <cell r="E486">
            <v>10397000000</v>
          </cell>
          <cell r="F486">
            <v>2268000000</v>
          </cell>
          <cell r="G486">
            <v>2743000000</v>
          </cell>
          <cell r="L486">
            <v>8129000000</v>
          </cell>
        </row>
        <row r="487">
          <cell r="B487" t="str">
            <v>DVN</v>
          </cell>
          <cell r="E487">
            <v>20638000000</v>
          </cell>
          <cell r="F487">
            <v>2332000000</v>
          </cell>
          <cell r="G487">
            <v>8290000000</v>
          </cell>
          <cell r="L487">
            <v>18306000000</v>
          </cell>
        </row>
        <row r="488">
          <cell r="B488" t="str">
            <v>DVN</v>
          </cell>
          <cell r="E488">
            <v>13145000000</v>
          </cell>
          <cell r="F488">
            <v>2104000000</v>
          </cell>
          <cell r="G488">
            <v>7741000000</v>
          </cell>
          <cell r="L488">
            <v>11041000000</v>
          </cell>
        </row>
        <row r="489">
          <cell r="B489" t="str">
            <v>DVN</v>
          </cell>
          <cell r="E489">
            <v>12197000000</v>
          </cell>
          <cell r="F489">
            <v>1582000000</v>
          </cell>
          <cell r="G489">
            <v>6476000000</v>
          </cell>
          <cell r="L489">
            <v>10615000000</v>
          </cell>
        </row>
        <row r="490">
          <cell r="B490" t="str">
            <v>EA</v>
          </cell>
          <cell r="E490">
            <v>3797000000</v>
          </cell>
          <cell r="F490">
            <v>1388000000</v>
          </cell>
          <cell r="G490">
            <v>1078000000</v>
          </cell>
          <cell r="L490">
            <v>2409000000</v>
          </cell>
        </row>
        <row r="491">
          <cell r="B491" t="str">
            <v>EA</v>
          </cell>
          <cell r="E491">
            <v>3575000000</v>
          </cell>
          <cell r="F491">
            <v>1347000000</v>
          </cell>
          <cell r="G491">
            <v>1055000000</v>
          </cell>
          <cell r="L491">
            <v>2228000000</v>
          </cell>
        </row>
        <row r="492">
          <cell r="B492" t="str">
            <v>EA</v>
          </cell>
          <cell r="E492">
            <v>4515000000</v>
          </cell>
          <cell r="F492">
            <v>1429000000</v>
          </cell>
          <cell r="G492">
            <v>1030000000</v>
          </cell>
          <cell r="L492">
            <v>3086000000</v>
          </cell>
        </row>
        <row r="493">
          <cell r="B493" t="str">
            <v>EA</v>
          </cell>
          <cell r="E493">
            <v>4396000000</v>
          </cell>
          <cell r="F493">
            <v>1354000000</v>
          </cell>
          <cell r="G493">
            <v>1028000000</v>
          </cell>
          <cell r="L493">
            <v>3042000000</v>
          </cell>
        </row>
        <row r="494">
          <cell r="B494" t="str">
            <v>EBAY</v>
          </cell>
          <cell r="E494">
            <v>8257000000</v>
          </cell>
          <cell r="F494">
            <v>1492000000</v>
          </cell>
          <cell r="G494">
            <v>3260000000</v>
          </cell>
          <cell r="L494">
            <v>6765000000</v>
          </cell>
        </row>
        <row r="495">
          <cell r="B495" t="str">
            <v>EBAY</v>
          </cell>
          <cell r="E495">
            <v>8790000000</v>
          </cell>
          <cell r="F495">
            <v>1663000000</v>
          </cell>
          <cell r="G495">
            <v>3593000000</v>
          </cell>
          <cell r="L495">
            <v>7127000000</v>
          </cell>
        </row>
        <row r="496">
          <cell r="B496" t="str">
            <v>EBAY</v>
          </cell>
          <cell r="E496">
            <v>8592000000</v>
          </cell>
          <cell r="F496">
            <v>1771000000</v>
          </cell>
          <cell r="G496">
            <v>3660000000</v>
          </cell>
          <cell r="L496">
            <v>6821000000</v>
          </cell>
        </row>
        <row r="497">
          <cell r="B497" t="str">
            <v>EBAY</v>
          </cell>
          <cell r="E497">
            <v>8979000000</v>
          </cell>
          <cell r="F497">
            <v>2007000000</v>
          </cell>
          <cell r="G497">
            <v>3499000000</v>
          </cell>
          <cell r="L497">
            <v>6972000000</v>
          </cell>
        </row>
        <row r="498">
          <cell r="B498" t="str">
            <v>ECL</v>
          </cell>
          <cell r="E498">
            <v>11838700000</v>
          </cell>
          <cell r="F498">
            <v>6385400000</v>
          </cell>
          <cell r="G498">
            <v>4018300000</v>
          </cell>
          <cell r="L498">
            <v>5453300000</v>
          </cell>
        </row>
        <row r="499">
          <cell r="B499" t="str">
            <v>ECL</v>
          </cell>
          <cell r="E499">
            <v>13253400000</v>
          </cell>
          <cell r="F499">
            <v>7161200000</v>
          </cell>
          <cell r="G499">
            <v>4360300000</v>
          </cell>
          <cell r="L499">
            <v>6092200000</v>
          </cell>
        </row>
        <row r="500">
          <cell r="B500" t="str">
            <v>ECL</v>
          </cell>
          <cell r="E500">
            <v>14280500000</v>
          </cell>
          <cell r="F500">
            <v>7679100000</v>
          </cell>
          <cell r="G500">
            <v>4577600000</v>
          </cell>
          <cell r="L500">
            <v>6601400000</v>
          </cell>
        </row>
        <row r="501">
          <cell r="B501" t="str">
            <v>ECL</v>
          </cell>
          <cell r="E501">
            <v>13545100000</v>
          </cell>
          <cell r="F501">
            <v>7223500000</v>
          </cell>
          <cell r="G501">
            <v>4345500000</v>
          </cell>
          <cell r="L501">
            <v>6321600000</v>
          </cell>
        </row>
        <row r="502">
          <cell r="B502" t="str">
            <v>ED</v>
          </cell>
          <cell r="E502">
            <v>12354000000</v>
          </cell>
          <cell r="F502">
            <v>7191000000</v>
          </cell>
          <cell r="G502">
            <v>1895000000</v>
          </cell>
          <cell r="L502">
            <v>5163000000</v>
          </cell>
        </row>
        <row r="503">
          <cell r="B503" t="str">
            <v>ED</v>
          </cell>
          <cell r="E503">
            <v>12919000000</v>
          </cell>
          <cell r="F503">
            <v>7807000000</v>
          </cell>
          <cell r="G503">
            <v>1877000000</v>
          </cell>
          <cell r="L503">
            <v>5112000000</v>
          </cell>
        </row>
        <row r="504">
          <cell r="B504" t="str">
            <v>ED</v>
          </cell>
          <cell r="E504">
            <v>12554000000</v>
          </cell>
          <cell r="F504">
            <v>7060000000</v>
          </cell>
          <cell r="G504">
            <v>1937000000</v>
          </cell>
          <cell r="L504">
            <v>5494000000</v>
          </cell>
        </row>
        <row r="505">
          <cell r="B505" t="str">
            <v>ED</v>
          </cell>
          <cell r="E505">
            <v>12075000000</v>
          </cell>
          <cell r="F505">
            <v>6357000000</v>
          </cell>
          <cell r="G505">
            <v>2031000000</v>
          </cell>
          <cell r="L505">
            <v>5718000000</v>
          </cell>
        </row>
        <row r="506">
          <cell r="B506" t="str">
            <v>EFX</v>
          </cell>
          <cell r="E506">
            <v>2073000000</v>
          </cell>
          <cell r="F506">
            <v>759500000</v>
          </cell>
          <cell r="G506">
            <v>673500000</v>
          </cell>
          <cell r="L506">
            <v>1313500000</v>
          </cell>
        </row>
        <row r="507">
          <cell r="B507" t="str">
            <v>EFX</v>
          </cell>
          <cell r="E507">
            <v>2303900000</v>
          </cell>
          <cell r="F507">
            <v>787300000</v>
          </cell>
          <cell r="G507">
            <v>715800000</v>
          </cell>
          <cell r="L507">
            <v>1516600000</v>
          </cell>
        </row>
        <row r="508">
          <cell r="B508" t="str">
            <v>EFX</v>
          </cell>
          <cell r="E508">
            <v>2436400000</v>
          </cell>
          <cell r="F508">
            <v>844700000</v>
          </cell>
          <cell r="G508">
            <v>751700000</v>
          </cell>
          <cell r="L508">
            <v>1591700000</v>
          </cell>
        </row>
        <row r="509">
          <cell r="B509" t="str">
            <v>EFX</v>
          </cell>
          <cell r="E509">
            <v>2663600000</v>
          </cell>
          <cell r="F509">
            <v>887400000</v>
          </cell>
          <cell r="G509">
            <v>884300000</v>
          </cell>
          <cell r="L509">
            <v>1776200000</v>
          </cell>
        </row>
        <row r="510">
          <cell r="B510" t="str">
            <v>EIX</v>
          </cell>
          <cell r="E510">
            <v>11862000000</v>
          </cell>
          <cell r="F510">
            <v>7747000000</v>
          </cell>
          <cell r="G510">
            <v>296000000</v>
          </cell>
          <cell r="L510">
            <v>4115000000</v>
          </cell>
        </row>
        <row r="511">
          <cell r="B511" t="str">
            <v>EIX</v>
          </cell>
          <cell r="E511">
            <v>12581000000</v>
          </cell>
          <cell r="F511">
            <v>8364000000</v>
          </cell>
          <cell r="G511">
            <v>309000000</v>
          </cell>
          <cell r="L511">
            <v>4217000000</v>
          </cell>
        </row>
        <row r="512">
          <cell r="B512" t="str">
            <v>EIX</v>
          </cell>
          <cell r="E512">
            <v>13413000000</v>
          </cell>
          <cell r="F512">
            <v>8742000000</v>
          </cell>
          <cell r="G512">
            <v>322000000</v>
          </cell>
          <cell r="L512">
            <v>4671000000</v>
          </cell>
        </row>
        <row r="513">
          <cell r="B513" t="str">
            <v>EIX</v>
          </cell>
          <cell r="E513">
            <v>11524000000</v>
          </cell>
          <cell r="F513">
            <v>7256000000</v>
          </cell>
          <cell r="G513">
            <v>336000000</v>
          </cell>
          <cell r="L513">
            <v>4268000000</v>
          </cell>
        </row>
        <row r="514">
          <cell r="B514" t="str">
            <v>EL</v>
          </cell>
          <cell r="E514">
            <v>10181700000</v>
          </cell>
          <cell r="F514">
            <v>2025900000</v>
          </cell>
          <cell r="G514">
            <v>6597000000</v>
          </cell>
          <cell r="L514">
            <v>8155800000</v>
          </cell>
        </row>
        <row r="515">
          <cell r="B515" t="str">
            <v>EL</v>
          </cell>
          <cell r="E515">
            <v>10968800000</v>
          </cell>
          <cell r="F515">
            <v>2158200000</v>
          </cell>
          <cell r="G515">
            <v>6985900000</v>
          </cell>
          <cell r="L515">
            <v>8810600000</v>
          </cell>
        </row>
        <row r="516">
          <cell r="B516" t="str">
            <v>EL</v>
          </cell>
          <cell r="E516">
            <v>10780400000</v>
          </cell>
          <cell r="F516">
            <v>2100600000</v>
          </cell>
          <cell r="G516">
            <v>7073500000</v>
          </cell>
          <cell r="L516">
            <v>8679800000</v>
          </cell>
        </row>
        <row r="517">
          <cell r="B517" t="str">
            <v>EL</v>
          </cell>
          <cell r="E517">
            <v>11262300000</v>
          </cell>
          <cell r="F517">
            <v>2181100000</v>
          </cell>
          <cell r="G517">
            <v>7337800000</v>
          </cell>
          <cell r="L517">
            <v>9081200000</v>
          </cell>
        </row>
        <row r="518">
          <cell r="B518" t="str">
            <v>EMN</v>
          </cell>
          <cell r="E518">
            <v>8102000000</v>
          </cell>
          <cell r="F518">
            <v>6340000000</v>
          </cell>
          <cell r="G518">
            <v>644000000</v>
          </cell>
          <cell r="L518">
            <v>1762000000</v>
          </cell>
        </row>
        <row r="519">
          <cell r="B519" t="str">
            <v>EMN</v>
          </cell>
          <cell r="E519">
            <v>9350000000</v>
          </cell>
          <cell r="F519">
            <v>6574000000</v>
          </cell>
          <cell r="G519">
            <v>645000000</v>
          </cell>
          <cell r="L519">
            <v>2776000000</v>
          </cell>
        </row>
        <row r="520">
          <cell r="B520" t="str">
            <v>EMN</v>
          </cell>
          <cell r="E520">
            <v>9527000000</v>
          </cell>
          <cell r="F520">
            <v>7306000000</v>
          </cell>
          <cell r="G520">
            <v>755000000</v>
          </cell>
          <cell r="L520">
            <v>2221000000</v>
          </cell>
        </row>
        <row r="521">
          <cell r="B521" t="str">
            <v>EMN</v>
          </cell>
          <cell r="E521">
            <v>9648000000</v>
          </cell>
          <cell r="F521">
            <v>7068000000</v>
          </cell>
          <cell r="G521">
            <v>762000000</v>
          </cell>
          <cell r="L521">
            <v>2580000000</v>
          </cell>
        </row>
        <row r="522">
          <cell r="B522" t="str">
            <v>EMR</v>
          </cell>
          <cell r="E522">
            <v>24669000000</v>
          </cell>
          <cell r="F522">
            <v>14717000000</v>
          </cell>
          <cell r="G522">
            <v>6010000000</v>
          </cell>
          <cell r="L522">
            <v>9952000000</v>
          </cell>
        </row>
        <row r="523">
          <cell r="B523" t="str">
            <v>EMR</v>
          </cell>
          <cell r="E523">
            <v>17733000000</v>
          </cell>
          <cell r="F523">
            <v>9971000000</v>
          </cell>
          <cell r="G523">
            <v>4375000000</v>
          </cell>
          <cell r="L523">
            <v>7762000000</v>
          </cell>
        </row>
        <row r="524">
          <cell r="B524" t="str">
            <v>EMR</v>
          </cell>
          <cell r="E524">
            <v>16249000000</v>
          </cell>
          <cell r="F524">
            <v>9241000000</v>
          </cell>
          <cell r="G524">
            <v>4065000000</v>
          </cell>
          <cell r="L524">
            <v>7008000000</v>
          </cell>
        </row>
        <row r="525">
          <cell r="B525" t="str">
            <v>EMR</v>
          </cell>
          <cell r="E525">
            <v>14522000000</v>
          </cell>
          <cell r="F525">
            <v>8260000000</v>
          </cell>
          <cell r="G525">
            <v>3758000000</v>
          </cell>
          <cell r="L525">
            <v>6262000000</v>
          </cell>
        </row>
        <row r="526">
          <cell r="B526" t="str">
            <v>EOG</v>
          </cell>
          <cell r="E526">
            <v>11682636000</v>
          </cell>
          <cell r="F526">
            <v>1699428000</v>
          </cell>
          <cell r="G526">
            <v>3862434000</v>
          </cell>
          <cell r="L526">
            <v>9983208000</v>
          </cell>
        </row>
        <row r="527">
          <cell r="B527" t="str">
            <v>EOG</v>
          </cell>
          <cell r="E527">
            <v>14487118000</v>
          </cell>
          <cell r="F527">
            <v>2066893000</v>
          </cell>
          <cell r="G527">
            <v>4621096000</v>
          </cell>
          <cell r="L527">
            <v>12420225000</v>
          </cell>
        </row>
        <row r="528">
          <cell r="B528" t="str">
            <v>EOG</v>
          </cell>
          <cell r="E528">
            <v>18035340000</v>
          </cell>
          <cell r="F528">
            <v>2534389000</v>
          </cell>
          <cell r="G528">
            <v>5285634000</v>
          </cell>
          <cell r="L528">
            <v>15500951000</v>
          </cell>
        </row>
        <row r="529">
          <cell r="B529" t="str">
            <v>EOG</v>
          </cell>
          <cell r="E529">
            <v>8757428000</v>
          </cell>
          <cell r="F529">
            <v>2177757000</v>
          </cell>
          <cell r="G529">
            <v>3174320000</v>
          </cell>
          <cell r="L529">
            <v>6579671000</v>
          </cell>
        </row>
        <row r="530">
          <cell r="B530" t="str">
            <v>EQIX</v>
          </cell>
          <cell r="E530">
            <v>1887376000</v>
          </cell>
          <cell r="F530">
            <v>944617000</v>
          </cell>
          <cell r="G530">
            <v>531180000</v>
          </cell>
          <cell r="L530">
            <v>942759000</v>
          </cell>
        </row>
        <row r="531">
          <cell r="B531" t="str">
            <v>EQIX</v>
          </cell>
          <cell r="E531">
            <v>2152766000</v>
          </cell>
          <cell r="F531">
            <v>1064403000</v>
          </cell>
          <cell r="G531">
            <v>621413000</v>
          </cell>
          <cell r="L531">
            <v>1088363000</v>
          </cell>
        </row>
        <row r="532">
          <cell r="B532" t="str">
            <v>EQIX</v>
          </cell>
          <cell r="E532">
            <v>2443776000</v>
          </cell>
          <cell r="F532">
            <v>1197885000</v>
          </cell>
          <cell r="G532">
            <v>734119000</v>
          </cell>
          <cell r="L532">
            <v>1245891000</v>
          </cell>
        </row>
        <row r="533">
          <cell r="B533" t="str">
            <v>EQIX</v>
          </cell>
          <cell r="E533">
            <v>2725867000</v>
          </cell>
          <cell r="F533">
            <v>1291506000</v>
          </cell>
          <cell r="G533">
            <v>825296000</v>
          </cell>
          <cell r="L533">
            <v>1434361000</v>
          </cell>
        </row>
        <row r="534">
          <cell r="B534" t="str">
            <v>EQR</v>
          </cell>
          <cell r="E534">
            <v>1747502000</v>
          </cell>
          <cell r="F534">
            <v>625507000</v>
          </cell>
          <cell r="G534">
            <v>47233000</v>
          </cell>
          <cell r="L534">
            <v>1121995000</v>
          </cell>
        </row>
        <row r="535">
          <cell r="B535" t="str">
            <v>EQR</v>
          </cell>
          <cell r="E535">
            <v>2387702000</v>
          </cell>
          <cell r="F535">
            <v>834228000</v>
          </cell>
          <cell r="G535">
            <v>62179000</v>
          </cell>
          <cell r="L535">
            <v>1553474000</v>
          </cell>
        </row>
        <row r="536">
          <cell r="B536" t="str">
            <v>EQR</v>
          </cell>
          <cell r="E536">
            <v>2614748000</v>
          </cell>
          <cell r="F536">
            <v>883564000</v>
          </cell>
          <cell r="G536">
            <v>50948000</v>
          </cell>
          <cell r="L536">
            <v>1731184000</v>
          </cell>
        </row>
        <row r="537">
          <cell r="B537" t="str">
            <v>EQR</v>
          </cell>
          <cell r="E537">
            <v>2744965000</v>
          </cell>
          <cell r="F537">
            <v>905168000</v>
          </cell>
          <cell r="G537">
            <v>65082000</v>
          </cell>
          <cell r="L537">
            <v>1839797000</v>
          </cell>
        </row>
        <row r="538">
          <cell r="B538" t="str">
            <v>EQT</v>
          </cell>
          <cell r="E538">
            <v>1859177000</v>
          </cell>
          <cell r="F538">
            <v>354561000</v>
          </cell>
          <cell r="G538">
            <v>200849000</v>
          </cell>
          <cell r="L538">
            <v>1504616000</v>
          </cell>
        </row>
        <row r="539">
          <cell r="B539" t="str">
            <v>EQT</v>
          </cell>
          <cell r="E539">
            <v>2388768000</v>
          </cell>
          <cell r="F539">
            <v>443974000</v>
          </cell>
          <cell r="G539">
            <v>238134000</v>
          </cell>
          <cell r="L539">
            <v>1944794000</v>
          </cell>
        </row>
        <row r="540">
          <cell r="B540" t="str">
            <v>EQT</v>
          </cell>
          <cell r="E540">
            <v>1954000000</v>
          </cell>
          <cell r="F540">
            <v>523043000</v>
          </cell>
          <cell r="G540">
            <v>249925000</v>
          </cell>
          <cell r="L540">
            <v>1430957000</v>
          </cell>
        </row>
        <row r="541">
          <cell r="B541" t="str">
            <v>EQT</v>
          </cell>
          <cell r="E541">
            <v>1857339000</v>
          </cell>
          <cell r="F541">
            <v>613909000</v>
          </cell>
          <cell r="G541">
            <v>272747000</v>
          </cell>
          <cell r="L541">
            <v>1243430000</v>
          </cell>
        </row>
        <row r="542">
          <cell r="B542" t="str">
            <v>ES</v>
          </cell>
          <cell r="E542">
            <v>6273787000</v>
          </cell>
          <cell r="F542">
            <v>3667434000</v>
          </cell>
          <cell r="G542">
            <v>747356000</v>
          </cell>
          <cell r="L542">
            <v>2606353000</v>
          </cell>
        </row>
        <row r="543">
          <cell r="B543" t="str">
            <v>ES</v>
          </cell>
          <cell r="E543">
            <v>7301204000</v>
          </cell>
          <cell r="F543">
            <v>3997940000</v>
          </cell>
          <cell r="G543">
            <v>914149000</v>
          </cell>
          <cell r="L543">
            <v>3303264000</v>
          </cell>
        </row>
        <row r="544">
          <cell r="B544" t="str">
            <v>ES</v>
          </cell>
          <cell r="E544">
            <v>7741856000</v>
          </cell>
          <cell r="F544">
            <v>4449139000</v>
          </cell>
          <cell r="G544">
            <v>1034507000</v>
          </cell>
          <cell r="L544">
            <v>3292717000</v>
          </cell>
        </row>
        <row r="545">
          <cell r="B545" t="str">
            <v>ES</v>
          </cell>
          <cell r="E545">
            <v>7954827000</v>
          </cell>
          <cell r="F545">
            <v>4416194000</v>
          </cell>
          <cell r="G545">
            <v>1086274000</v>
          </cell>
          <cell r="L545">
            <v>3538633000</v>
          </cell>
        </row>
        <row r="546">
          <cell r="B546" t="str">
            <v>ESS</v>
          </cell>
          <cell r="E546">
            <v>535153000</v>
          </cell>
          <cell r="F546">
            <v>172167000</v>
          </cell>
          <cell r="G546">
            <v>24573000</v>
          </cell>
          <cell r="L546">
            <v>362986000</v>
          </cell>
        </row>
        <row r="547">
          <cell r="B547" t="str">
            <v>ESS</v>
          </cell>
          <cell r="E547">
            <v>610590000</v>
          </cell>
          <cell r="F547">
            <v>197336000</v>
          </cell>
          <cell r="G547">
            <v>26684000</v>
          </cell>
          <cell r="L547">
            <v>413254000</v>
          </cell>
        </row>
        <row r="548">
          <cell r="B548" t="str">
            <v>ESS</v>
          </cell>
          <cell r="E548">
            <v>970938000</v>
          </cell>
          <cell r="F548">
            <v>312546000</v>
          </cell>
          <cell r="G548">
            <v>40878000</v>
          </cell>
          <cell r="L548">
            <v>658392000</v>
          </cell>
        </row>
        <row r="549">
          <cell r="B549" t="str">
            <v>ESS</v>
          </cell>
          <cell r="E549">
            <v>1194407000</v>
          </cell>
          <cell r="F549">
            <v>363508000</v>
          </cell>
          <cell r="G549">
            <v>40090000</v>
          </cell>
          <cell r="L549">
            <v>830899000</v>
          </cell>
        </row>
        <row r="550">
          <cell r="B550" t="str">
            <v>ETFC</v>
          </cell>
          <cell r="E550">
            <v>1365000000</v>
          </cell>
          <cell r="F550">
            <v>0</v>
          </cell>
          <cell r="G550">
            <v>921000000</v>
          </cell>
          <cell r="L550">
            <v>1365000000</v>
          </cell>
        </row>
        <row r="551">
          <cell r="B551" t="str">
            <v>ETFC</v>
          </cell>
          <cell r="E551">
            <v>1466000000</v>
          </cell>
          <cell r="F551">
            <v>0</v>
          </cell>
          <cell r="G551">
            <v>888000000</v>
          </cell>
          <cell r="L551">
            <v>1466000000</v>
          </cell>
        </row>
        <row r="552">
          <cell r="B552" t="str">
            <v>ETFC</v>
          </cell>
          <cell r="E552">
            <v>1665000000</v>
          </cell>
          <cell r="F552">
            <v>0</v>
          </cell>
          <cell r="G552">
            <v>958000000</v>
          </cell>
          <cell r="L552">
            <v>1665000000</v>
          </cell>
        </row>
        <row r="553">
          <cell r="B553" t="str">
            <v>ETFC</v>
          </cell>
          <cell r="E553">
            <v>1403000000</v>
          </cell>
          <cell r="F553">
            <v>0</v>
          </cell>
          <cell r="G553">
            <v>1048000000</v>
          </cell>
          <cell r="L553">
            <v>1403000000</v>
          </cell>
        </row>
        <row r="554">
          <cell r="B554" t="str">
            <v>ETN</v>
          </cell>
          <cell r="E554">
            <v>16311000000</v>
          </cell>
          <cell r="F554">
            <v>11448000000</v>
          </cell>
          <cell r="G554">
            <v>2894000000</v>
          </cell>
          <cell r="L554">
            <v>4863000000</v>
          </cell>
        </row>
        <row r="555">
          <cell r="B555" t="str">
            <v>ETN</v>
          </cell>
          <cell r="E555">
            <v>22046000000</v>
          </cell>
          <cell r="F555">
            <v>15369000000</v>
          </cell>
          <cell r="G555">
            <v>3886000000</v>
          </cell>
          <cell r="L555">
            <v>6677000000</v>
          </cell>
        </row>
        <row r="556">
          <cell r="B556" t="str">
            <v>ETN</v>
          </cell>
          <cell r="E556">
            <v>22552000000</v>
          </cell>
          <cell r="F556">
            <v>15646000000</v>
          </cell>
          <cell r="G556">
            <v>3810000000</v>
          </cell>
          <cell r="L556">
            <v>6906000000</v>
          </cell>
        </row>
        <row r="557">
          <cell r="B557" t="str">
            <v>ETN</v>
          </cell>
          <cell r="E557">
            <v>20855000000</v>
          </cell>
          <cell r="F557">
            <v>14292000000</v>
          </cell>
          <cell r="G557">
            <v>3596000000</v>
          </cell>
          <cell r="L557">
            <v>6563000000</v>
          </cell>
        </row>
        <row r="558">
          <cell r="B558" t="str">
            <v>ETR</v>
          </cell>
          <cell r="E558">
            <v>10302079000</v>
          </cell>
          <cell r="F558">
            <v>6583627000</v>
          </cell>
          <cell r="G558">
            <v>917162000</v>
          </cell>
          <cell r="L558">
            <v>3718452000</v>
          </cell>
        </row>
        <row r="559">
          <cell r="B559" t="str">
            <v>ETR</v>
          </cell>
          <cell r="E559">
            <v>11390947000</v>
          </cell>
          <cell r="F559">
            <v>7588885000</v>
          </cell>
          <cell r="G559">
            <v>888051000</v>
          </cell>
          <cell r="L559">
            <v>3802062000</v>
          </cell>
        </row>
        <row r="560">
          <cell r="B560" t="str">
            <v>ETR</v>
          </cell>
          <cell r="E560">
            <v>12494921000</v>
          </cell>
          <cell r="F560">
            <v>8126187000</v>
          </cell>
          <cell r="G560">
            <v>863455000</v>
          </cell>
          <cell r="L560">
            <v>4368734000</v>
          </cell>
        </row>
        <row r="561">
          <cell r="B561" t="str">
            <v>ETR</v>
          </cell>
          <cell r="E561">
            <v>11513251000</v>
          </cell>
          <cell r="F561">
            <v>7449273000</v>
          </cell>
          <cell r="G561">
            <v>1074998000</v>
          </cell>
          <cell r="L561">
            <v>4063978000</v>
          </cell>
        </row>
        <row r="562">
          <cell r="B562" t="str">
            <v>EW</v>
          </cell>
          <cell r="E562">
            <v>1899600000</v>
          </cell>
          <cell r="F562">
            <v>491000000</v>
          </cell>
          <cell r="G562">
            <v>697400000</v>
          </cell>
          <cell r="L562">
            <v>1408600000</v>
          </cell>
        </row>
        <row r="563">
          <cell r="B563" t="str">
            <v>EW</v>
          </cell>
          <cell r="E563">
            <v>2045500000</v>
          </cell>
          <cell r="F563">
            <v>516600000</v>
          </cell>
          <cell r="G563">
            <v>749700000</v>
          </cell>
          <cell r="L563">
            <v>1528900000</v>
          </cell>
        </row>
        <row r="564">
          <cell r="B564" t="str">
            <v>EW</v>
          </cell>
          <cell r="E564">
            <v>2322900000</v>
          </cell>
          <cell r="F564">
            <v>625600000</v>
          </cell>
          <cell r="G564">
            <v>928700000</v>
          </cell>
          <cell r="L564">
            <v>1697300000</v>
          </cell>
        </row>
        <row r="565">
          <cell r="B565" t="str">
            <v>EW</v>
          </cell>
          <cell r="E565">
            <v>2493700000</v>
          </cell>
          <cell r="F565">
            <v>617200000</v>
          </cell>
          <cell r="G565">
            <v>850700000</v>
          </cell>
          <cell r="L565">
            <v>1876500000</v>
          </cell>
        </row>
        <row r="566">
          <cell r="B566" t="str">
            <v>EXC</v>
          </cell>
          <cell r="E566">
            <v>24888000000</v>
          </cell>
          <cell r="F566">
            <v>17994000000</v>
          </cell>
          <cell r="G566">
            <v>1095000000</v>
          </cell>
          <cell r="L566">
            <v>6894000000</v>
          </cell>
        </row>
        <row r="567">
          <cell r="B567" t="str">
            <v>EXC</v>
          </cell>
          <cell r="E567">
            <v>27429000000</v>
          </cell>
          <cell r="F567">
            <v>21571000000</v>
          </cell>
          <cell r="G567">
            <v>1154000000</v>
          </cell>
          <cell r="L567">
            <v>5858000000</v>
          </cell>
        </row>
        <row r="568">
          <cell r="B568" t="str">
            <v>EXC</v>
          </cell>
          <cell r="E568">
            <v>29447000000</v>
          </cell>
          <cell r="F568">
            <v>21406000000</v>
          </cell>
          <cell r="G568">
            <v>1200000000</v>
          </cell>
          <cell r="L568">
            <v>8041000000</v>
          </cell>
        </row>
        <row r="569">
          <cell r="B569" t="str">
            <v>EXC</v>
          </cell>
          <cell r="E569">
            <v>31360000000</v>
          </cell>
          <cell r="F569">
            <v>22688000000</v>
          </cell>
          <cell r="G569">
            <v>1576000000</v>
          </cell>
          <cell r="L569">
            <v>8672000000</v>
          </cell>
        </row>
        <row r="570">
          <cell r="B570" t="str">
            <v>EXPD</v>
          </cell>
          <cell r="E570">
            <v>5992215000</v>
          </cell>
          <cell r="F570">
            <v>4156845000</v>
          </cell>
          <cell r="G570">
            <v>1264632000</v>
          </cell>
          <cell r="L570">
            <v>1835370000</v>
          </cell>
        </row>
        <row r="571">
          <cell r="B571" t="str">
            <v>EXPD</v>
          </cell>
          <cell r="E571">
            <v>6080257000</v>
          </cell>
          <cell r="F571">
            <v>4197404000</v>
          </cell>
          <cell r="G571">
            <v>1282709000</v>
          </cell>
          <cell r="L571">
            <v>1882853000</v>
          </cell>
        </row>
        <row r="572">
          <cell r="B572" t="str">
            <v>EXPD</v>
          </cell>
          <cell r="E572">
            <v>6564721000</v>
          </cell>
          <cell r="F572">
            <v>4583294000</v>
          </cell>
          <cell r="G572">
            <v>1337487000</v>
          </cell>
          <cell r="L572">
            <v>1981427000</v>
          </cell>
        </row>
        <row r="573">
          <cell r="B573" t="str">
            <v>EXPD</v>
          </cell>
          <cell r="E573">
            <v>6616632000</v>
          </cell>
          <cell r="F573">
            <v>4428855000</v>
          </cell>
          <cell r="G573">
            <v>1420281000</v>
          </cell>
          <cell r="L573">
            <v>2187777000</v>
          </cell>
        </row>
        <row r="574">
          <cell r="B574" t="str">
            <v>EXPE</v>
          </cell>
          <cell r="E574">
            <v>4771259000</v>
          </cell>
          <cell r="F574">
            <v>1038034000</v>
          </cell>
          <cell r="G574">
            <v>3151043000</v>
          </cell>
          <cell r="L574">
            <v>3733225000</v>
          </cell>
        </row>
        <row r="575">
          <cell r="B575" t="str">
            <v>EXPE</v>
          </cell>
          <cell r="E575">
            <v>5763485000</v>
          </cell>
          <cell r="F575">
            <v>1179081000</v>
          </cell>
          <cell r="G575">
            <v>3919856000</v>
          </cell>
          <cell r="L575">
            <v>4584404000</v>
          </cell>
        </row>
        <row r="576">
          <cell r="B576" t="str">
            <v>EXPE</v>
          </cell>
          <cell r="E576">
            <v>6672317000</v>
          </cell>
          <cell r="F576">
            <v>1309559000</v>
          </cell>
          <cell r="G576">
            <v>4785243000</v>
          </cell>
          <cell r="L576">
            <v>5362758000</v>
          </cell>
        </row>
        <row r="577">
          <cell r="B577" t="str">
            <v>EXPE</v>
          </cell>
          <cell r="E577">
            <v>8773564000</v>
          </cell>
          <cell r="F577">
            <v>1596698000</v>
          </cell>
          <cell r="G577">
            <v>6280728000</v>
          </cell>
          <cell r="L577">
            <v>7176866000</v>
          </cell>
        </row>
        <row r="578">
          <cell r="B578" t="str">
            <v>EXR</v>
          </cell>
          <cell r="E578">
            <v>409396000</v>
          </cell>
          <cell r="F578">
            <v>114028000</v>
          </cell>
          <cell r="G578">
            <v>58323000</v>
          </cell>
          <cell r="L578">
            <v>295368000</v>
          </cell>
        </row>
        <row r="579">
          <cell r="B579" t="str">
            <v>EXR</v>
          </cell>
          <cell r="E579">
            <v>520613000</v>
          </cell>
          <cell r="F579">
            <v>140012000</v>
          </cell>
          <cell r="G579">
            <v>63268000</v>
          </cell>
          <cell r="L579">
            <v>380601000</v>
          </cell>
        </row>
        <row r="580">
          <cell r="B580" t="str">
            <v>EXR</v>
          </cell>
          <cell r="E580">
            <v>647155000</v>
          </cell>
          <cell r="F580">
            <v>172416000</v>
          </cell>
          <cell r="G580">
            <v>71369000</v>
          </cell>
          <cell r="L580">
            <v>474739000</v>
          </cell>
        </row>
        <row r="581">
          <cell r="B581" t="str">
            <v>EXR</v>
          </cell>
          <cell r="E581">
            <v>782270000</v>
          </cell>
          <cell r="F581">
            <v>203965000</v>
          </cell>
          <cell r="G581">
            <v>80791000</v>
          </cell>
          <cell r="L581">
            <v>578305000</v>
          </cell>
        </row>
        <row r="582">
          <cell r="B582" t="str">
            <v>F</v>
          </cell>
          <cell r="E582">
            <v>146917000000</v>
          </cell>
          <cell r="F582">
            <v>123050000000</v>
          </cell>
          <cell r="G582">
            <v>10850000000</v>
          </cell>
          <cell r="L582">
            <v>23867000000</v>
          </cell>
        </row>
        <row r="583">
          <cell r="B583" t="str">
            <v>F</v>
          </cell>
          <cell r="E583">
            <v>144077000000</v>
          </cell>
          <cell r="F583">
            <v>131903000000</v>
          </cell>
          <cell r="G583">
            <v>11842000000</v>
          </cell>
          <cell r="L583">
            <v>12174000000</v>
          </cell>
        </row>
        <row r="584">
          <cell r="B584" t="str">
            <v>F</v>
          </cell>
          <cell r="E584">
            <v>149558000000</v>
          </cell>
          <cell r="F584">
            <v>131409000000</v>
          </cell>
          <cell r="G584">
            <v>10502000000</v>
          </cell>
          <cell r="L584">
            <v>18149000000</v>
          </cell>
        </row>
        <row r="585">
          <cell r="B585" t="str">
            <v>F</v>
          </cell>
          <cell r="E585">
            <v>151800000000</v>
          </cell>
          <cell r="F585">
            <v>135488000000</v>
          </cell>
          <cell r="G585">
            <v>12196000000</v>
          </cell>
          <cell r="L585">
            <v>16312000000</v>
          </cell>
        </row>
        <row r="586">
          <cell r="B586" t="str">
            <v>FAST</v>
          </cell>
          <cell r="E586">
            <v>3326106000</v>
          </cell>
          <cell r="F586">
            <v>1606661000</v>
          </cell>
          <cell r="G586">
            <v>1007431000</v>
          </cell>
          <cell r="L586">
            <v>1719445000</v>
          </cell>
        </row>
        <row r="587">
          <cell r="B587" t="str">
            <v>FAST</v>
          </cell>
          <cell r="E587">
            <v>3733507000</v>
          </cell>
          <cell r="F587">
            <v>1836105000</v>
          </cell>
          <cell r="G587">
            <v>1110776000</v>
          </cell>
          <cell r="L587">
            <v>1897402000</v>
          </cell>
        </row>
        <row r="588">
          <cell r="B588" t="str">
            <v>FAST</v>
          </cell>
          <cell r="E588">
            <v>3869187000</v>
          </cell>
          <cell r="F588">
            <v>1920253000</v>
          </cell>
          <cell r="G588">
            <v>1121590000</v>
          </cell>
          <cell r="L588">
            <v>1948934000</v>
          </cell>
        </row>
        <row r="589">
          <cell r="B589" t="str">
            <v>FAST</v>
          </cell>
          <cell r="E589">
            <v>3962036000</v>
          </cell>
          <cell r="F589">
            <v>1997259000</v>
          </cell>
          <cell r="G589">
            <v>1169470000</v>
          </cell>
          <cell r="L589">
            <v>1964777000</v>
          </cell>
        </row>
        <row r="590">
          <cell r="B590" t="str">
            <v>FB</v>
          </cell>
          <cell r="E590">
            <v>7872000000</v>
          </cell>
          <cell r="F590">
            <v>1875000000</v>
          </cell>
          <cell r="G590">
            <v>1778000000</v>
          </cell>
          <cell r="L590">
            <v>5997000000</v>
          </cell>
        </row>
        <row r="591">
          <cell r="B591" t="str">
            <v>FB</v>
          </cell>
          <cell r="E591">
            <v>12466000000</v>
          </cell>
          <cell r="F591">
            <v>2153000000</v>
          </cell>
          <cell r="G591">
            <v>2653000000</v>
          </cell>
          <cell r="L591">
            <v>10313000000</v>
          </cell>
        </row>
        <row r="592">
          <cell r="B592" t="str">
            <v>FB</v>
          </cell>
          <cell r="E592">
            <v>17928000000</v>
          </cell>
          <cell r="F592">
            <v>2867000000</v>
          </cell>
          <cell r="G592">
            <v>4020000000</v>
          </cell>
          <cell r="L592">
            <v>15061000000</v>
          </cell>
        </row>
        <row r="593">
          <cell r="B593" t="str">
            <v>FB</v>
          </cell>
          <cell r="E593">
            <v>27638000000</v>
          </cell>
          <cell r="F593">
            <v>3789000000</v>
          </cell>
          <cell r="G593">
            <v>5503000000</v>
          </cell>
          <cell r="L593">
            <v>23849000000</v>
          </cell>
        </row>
        <row r="594">
          <cell r="B594" t="str">
            <v>FBHS</v>
          </cell>
          <cell r="E594">
            <v>3134800000</v>
          </cell>
          <cell r="F594">
            <v>2093200000</v>
          </cell>
          <cell r="G594">
            <v>873100000</v>
          </cell>
          <cell r="L594">
            <v>1041600000</v>
          </cell>
        </row>
        <row r="595">
          <cell r="B595" t="str">
            <v>FBHS</v>
          </cell>
          <cell r="E595">
            <v>3703600000</v>
          </cell>
          <cell r="F595">
            <v>2408500000</v>
          </cell>
          <cell r="G595">
            <v>938700000</v>
          </cell>
          <cell r="L595">
            <v>1295100000</v>
          </cell>
        </row>
        <row r="596">
          <cell r="B596" t="str">
            <v>FBHS</v>
          </cell>
          <cell r="E596">
            <v>4013600000</v>
          </cell>
          <cell r="F596">
            <v>2646700000</v>
          </cell>
          <cell r="G596">
            <v>943300000</v>
          </cell>
          <cell r="L596">
            <v>1366900000</v>
          </cell>
        </row>
        <row r="597">
          <cell r="B597" t="str">
            <v>FBHS</v>
          </cell>
          <cell r="E597">
            <v>4579400000</v>
          </cell>
          <cell r="F597">
            <v>2997500000</v>
          </cell>
          <cell r="G597">
            <v>1047600000</v>
          </cell>
          <cell r="L597">
            <v>1581900000</v>
          </cell>
        </row>
        <row r="598">
          <cell r="B598" t="str">
            <v>FCX</v>
          </cell>
          <cell r="E598">
            <v>18010000000</v>
          </cell>
          <cell r="F598">
            <v>11561000000</v>
          </cell>
          <cell r="G598">
            <v>431000000</v>
          </cell>
          <cell r="L598">
            <v>6449000000</v>
          </cell>
        </row>
        <row r="599">
          <cell r="B599" t="str">
            <v>FCX</v>
          </cell>
          <cell r="E599">
            <v>20921000000</v>
          </cell>
          <cell r="F599">
            <v>14637000000</v>
          </cell>
          <cell r="G599">
            <v>657000000</v>
          </cell>
          <cell r="L599">
            <v>6284000000</v>
          </cell>
        </row>
        <row r="600">
          <cell r="B600" t="str">
            <v>FCX</v>
          </cell>
          <cell r="E600">
            <v>21438000000</v>
          </cell>
          <cell r="F600">
            <v>19504000000</v>
          </cell>
          <cell r="G600">
            <v>592000000</v>
          </cell>
          <cell r="L600">
            <v>1934000000</v>
          </cell>
        </row>
        <row r="601">
          <cell r="B601" t="str">
            <v>FCX</v>
          </cell>
          <cell r="E601">
            <v>15877000000</v>
          </cell>
          <cell r="F601">
            <v>28524000000</v>
          </cell>
          <cell r="G601">
            <v>569000000</v>
          </cell>
          <cell r="L601">
            <v>-12647000000</v>
          </cell>
        </row>
        <row r="602">
          <cell r="B602" t="str">
            <v>FDX</v>
          </cell>
          <cell r="E602">
            <v>44287000000</v>
          </cell>
          <cell r="F602">
            <v>16448000000</v>
          </cell>
          <cell r="G602">
            <v>20359000000</v>
          </cell>
          <cell r="L602">
            <v>27839000000</v>
          </cell>
        </row>
        <row r="603">
          <cell r="B603" t="str">
            <v>FDX</v>
          </cell>
          <cell r="E603">
            <v>45567000000</v>
          </cell>
          <cell r="F603">
            <v>17052000000</v>
          </cell>
          <cell r="G603">
            <v>22113000000</v>
          </cell>
          <cell r="L603">
            <v>28515000000</v>
          </cell>
        </row>
        <row r="604">
          <cell r="B604" t="str">
            <v>FDX</v>
          </cell>
          <cell r="E604">
            <v>47453000000</v>
          </cell>
          <cell r="F604">
            <v>16984000000</v>
          </cell>
          <cell r="G604">
            <v>25715000000</v>
          </cell>
          <cell r="L604">
            <v>30469000000</v>
          </cell>
        </row>
        <row r="605">
          <cell r="B605" t="str">
            <v>FDX</v>
          </cell>
          <cell r="E605">
            <v>50365000000</v>
          </cell>
          <cell r="F605">
            <v>17327000000</v>
          </cell>
          <cell r="G605">
            <v>27330000000</v>
          </cell>
          <cell r="L605">
            <v>33038000000</v>
          </cell>
        </row>
        <row r="606">
          <cell r="B606" t="str">
            <v>FE</v>
          </cell>
          <cell r="E606">
            <v>15255000000</v>
          </cell>
          <cell r="F606">
            <v>6717000000</v>
          </cell>
          <cell r="G606">
            <v>5353000000</v>
          </cell>
          <cell r="L606">
            <v>8538000000</v>
          </cell>
        </row>
        <row r="607">
          <cell r="B607" t="str">
            <v>FE</v>
          </cell>
          <cell r="E607">
            <v>14892000000</v>
          </cell>
          <cell r="F607">
            <v>6459000000</v>
          </cell>
          <cell r="G607">
            <v>4315000000</v>
          </cell>
          <cell r="L607">
            <v>8433000000</v>
          </cell>
        </row>
        <row r="608">
          <cell r="B608" t="str">
            <v>FE</v>
          </cell>
          <cell r="E608">
            <v>15049000000</v>
          </cell>
          <cell r="F608">
            <v>6996000000</v>
          </cell>
          <cell r="G608">
            <v>5759000000</v>
          </cell>
          <cell r="L608">
            <v>8053000000</v>
          </cell>
        </row>
        <row r="609">
          <cell r="B609" t="str">
            <v>FE</v>
          </cell>
          <cell r="E609">
            <v>15026000000</v>
          </cell>
          <cell r="F609">
            <v>6173000000</v>
          </cell>
          <cell r="G609">
            <v>4969000000</v>
          </cell>
          <cell r="L609">
            <v>8853000000</v>
          </cell>
        </row>
        <row r="610">
          <cell r="B610" t="str">
            <v>FFIV</v>
          </cell>
          <cell r="E610">
            <v>1481314000</v>
          </cell>
          <cell r="F610">
            <v>253047000</v>
          </cell>
          <cell r="G610">
            <v>587835000</v>
          </cell>
          <cell r="L610">
            <v>1228267000</v>
          </cell>
        </row>
        <row r="611">
          <cell r="B611" t="str">
            <v>FFIV</v>
          </cell>
          <cell r="E611">
            <v>1732046000</v>
          </cell>
          <cell r="F611">
            <v>309959000</v>
          </cell>
          <cell r="G611">
            <v>664738000</v>
          </cell>
          <cell r="L611">
            <v>1422087000</v>
          </cell>
        </row>
        <row r="612">
          <cell r="B612" t="str">
            <v>FFIV</v>
          </cell>
          <cell r="E612">
            <v>1919823000</v>
          </cell>
          <cell r="F612">
            <v>332261000</v>
          </cell>
          <cell r="G612">
            <v>738080000</v>
          </cell>
          <cell r="L612">
            <v>1587562000</v>
          </cell>
        </row>
        <row r="613">
          <cell r="B613" t="str">
            <v>FFIV</v>
          </cell>
          <cell r="E613">
            <v>1995034000</v>
          </cell>
          <cell r="F613">
            <v>337205000</v>
          </cell>
          <cell r="G613">
            <v>767174000</v>
          </cell>
          <cell r="L613">
            <v>1657829000</v>
          </cell>
        </row>
        <row r="614">
          <cell r="B614" t="str">
            <v>FIS</v>
          </cell>
          <cell r="E614">
            <v>5795800000</v>
          </cell>
          <cell r="F614">
            <v>3956200000</v>
          </cell>
          <cell r="G614">
            <v>763300000</v>
          </cell>
          <cell r="L614">
            <v>1839600000</v>
          </cell>
        </row>
        <row r="615">
          <cell r="B615" t="str">
            <v>FIS</v>
          </cell>
          <cell r="E615">
            <v>6063400000</v>
          </cell>
          <cell r="F615">
            <v>4092700000</v>
          </cell>
          <cell r="G615">
            <v>907800000</v>
          </cell>
          <cell r="L615">
            <v>1970700000</v>
          </cell>
        </row>
        <row r="616">
          <cell r="B616" t="str">
            <v>FIS</v>
          </cell>
          <cell r="E616">
            <v>6413800000</v>
          </cell>
          <cell r="F616">
            <v>4328300000</v>
          </cell>
          <cell r="G616">
            <v>814900000</v>
          </cell>
          <cell r="L616">
            <v>2085500000</v>
          </cell>
        </row>
        <row r="617">
          <cell r="B617" t="str">
            <v>FIS</v>
          </cell>
          <cell r="E617">
            <v>6595200000</v>
          </cell>
          <cell r="F617">
            <v>4393200000</v>
          </cell>
          <cell r="G617">
            <v>1102800000</v>
          </cell>
          <cell r="L617">
            <v>2202000000</v>
          </cell>
        </row>
        <row r="618">
          <cell r="B618" t="str">
            <v>FISV</v>
          </cell>
          <cell r="E618">
            <v>4436000000</v>
          </cell>
          <cell r="F618">
            <v>2564000000</v>
          </cell>
          <cell r="G618">
            <v>824000000</v>
          </cell>
          <cell r="L618">
            <v>1872000000</v>
          </cell>
        </row>
        <row r="619">
          <cell r="B619" t="str">
            <v>FISV</v>
          </cell>
          <cell r="E619">
            <v>4814000000</v>
          </cell>
          <cell r="F619">
            <v>2776000000</v>
          </cell>
          <cell r="G619">
            <v>977000000</v>
          </cell>
          <cell r="L619">
            <v>2038000000</v>
          </cell>
        </row>
        <row r="620">
          <cell r="B620" t="str">
            <v>FISV</v>
          </cell>
          <cell r="E620">
            <v>5066000000</v>
          </cell>
          <cell r="F620">
            <v>2881000000</v>
          </cell>
          <cell r="G620">
            <v>975000000</v>
          </cell>
          <cell r="L620">
            <v>2185000000</v>
          </cell>
        </row>
        <row r="621">
          <cell r="B621" t="str">
            <v>FISV</v>
          </cell>
          <cell r="E621">
            <v>5254000000</v>
          </cell>
          <cell r="F621">
            <v>2909000000</v>
          </cell>
          <cell r="G621">
            <v>1034000000</v>
          </cell>
          <cell r="L621">
            <v>2345000000</v>
          </cell>
        </row>
        <row r="622">
          <cell r="B622" t="str">
            <v>FL</v>
          </cell>
          <cell r="E622">
            <v>6182000000</v>
          </cell>
          <cell r="F622">
            <v>4148000000</v>
          </cell>
          <cell r="G622">
            <v>1294000000</v>
          </cell>
          <cell r="L622">
            <v>2034000000</v>
          </cell>
        </row>
        <row r="623">
          <cell r="B623" t="str">
            <v>FL</v>
          </cell>
          <cell r="E623">
            <v>6505000000</v>
          </cell>
          <cell r="F623">
            <v>4372000000</v>
          </cell>
          <cell r="G623">
            <v>1334000000</v>
          </cell>
          <cell r="L623">
            <v>2133000000</v>
          </cell>
        </row>
        <row r="624">
          <cell r="B624" t="str">
            <v>FL</v>
          </cell>
          <cell r="E624">
            <v>7151000000</v>
          </cell>
          <cell r="F624">
            <v>4777000000</v>
          </cell>
          <cell r="G624">
            <v>1426000000</v>
          </cell>
          <cell r="L624">
            <v>2374000000</v>
          </cell>
        </row>
        <row r="625">
          <cell r="B625" t="str">
            <v>FL</v>
          </cell>
          <cell r="E625">
            <v>7412000000</v>
          </cell>
          <cell r="F625">
            <v>4907000000</v>
          </cell>
          <cell r="G625">
            <v>1415000000</v>
          </cell>
          <cell r="L625">
            <v>2505000000</v>
          </cell>
        </row>
        <row r="626">
          <cell r="B626" t="str">
            <v>FLIR</v>
          </cell>
          <cell r="E626">
            <v>1405358000</v>
          </cell>
          <cell r="F626">
            <v>670174000</v>
          </cell>
          <cell r="G626">
            <v>292500000</v>
          </cell>
          <cell r="L626">
            <v>735184000</v>
          </cell>
        </row>
        <row r="627">
          <cell r="B627" t="str">
            <v>FLIR</v>
          </cell>
          <cell r="E627">
            <v>1496372000</v>
          </cell>
          <cell r="F627">
            <v>759362000</v>
          </cell>
          <cell r="G627">
            <v>322739000</v>
          </cell>
          <cell r="L627">
            <v>737010000</v>
          </cell>
        </row>
        <row r="628">
          <cell r="B628" t="str">
            <v>FLIR</v>
          </cell>
          <cell r="E628">
            <v>1530654000</v>
          </cell>
          <cell r="F628">
            <v>780281000</v>
          </cell>
          <cell r="G628">
            <v>331995000</v>
          </cell>
          <cell r="L628">
            <v>750373000</v>
          </cell>
        </row>
        <row r="629">
          <cell r="B629" t="str">
            <v>FLIR</v>
          </cell>
          <cell r="E629">
            <v>1557067000</v>
          </cell>
          <cell r="F629">
            <v>803506000</v>
          </cell>
          <cell r="G629">
            <v>313544000</v>
          </cell>
          <cell r="L629">
            <v>753561000</v>
          </cell>
        </row>
        <row r="630">
          <cell r="B630" t="str">
            <v>FLR</v>
          </cell>
          <cell r="E630">
            <v>27351573000</v>
          </cell>
          <cell r="F630">
            <v>25986382000</v>
          </cell>
          <cell r="G630">
            <v>175148000</v>
          </cell>
          <cell r="L630">
            <v>1365191000</v>
          </cell>
        </row>
        <row r="631">
          <cell r="B631" t="str">
            <v>FLR</v>
          </cell>
          <cell r="E631">
            <v>21531577000</v>
          </cell>
          <cell r="F631">
            <v>20132544000</v>
          </cell>
          <cell r="G631">
            <v>182711000</v>
          </cell>
          <cell r="L631">
            <v>1399033000</v>
          </cell>
        </row>
        <row r="632">
          <cell r="B632" t="str">
            <v>FLR</v>
          </cell>
          <cell r="E632">
            <v>18114048000</v>
          </cell>
          <cell r="F632">
            <v>17019352000</v>
          </cell>
          <cell r="G632">
            <v>408225000</v>
          </cell>
          <cell r="L632">
            <v>1094696000</v>
          </cell>
        </row>
        <row r="633">
          <cell r="B633" t="str">
            <v>FLR</v>
          </cell>
          <cell r="E633">
            <v>19036525000</v>
          </cell>
          <cell r="F633">
            <v>18246209000</v>
          </cell>
          <cell r="G633">
            <v>191073000</v>
          </cell>
          <cell r="L633">
            <v>790316000</v>
          </cell>
        </row>
        <row r="634">
          <cell r="B634" t="str">
            <v>FLS</v>
          </cell>
          <cell r="E634">
            <v>4954619000</v>
          </cell>
          <cell r="F634">
            <v>3266524000</v>
          </cell>
          <cell r="G634">
            <v>966829000</v>
          </cell>
          <cell r="L634">
            <v>1688095000</v>
          </cell>
        </row>
        <row r="635">
          <cell r="B635" t="str">
            <v>FLS</v>
          </cell>
          <cell r="E635">
            <v>4877885000</v>
          </cell>
          <cell r="F635">
            <v>3163268000</v>
          </cell>
          <cell r="G635">
            <v>936900000</v>
          </cell>
          <cell r="L635">
            <v>1714617000</v>
          </cell>
        </row>
        <row r="636">
          <cell r="B636" t="str">
            <v>FLS</v>
          </cell>
          <cell r="E636">
            <v>4561030000</v>
          </cell>
          <cell r="F636">
            <v>3073712000</v>
          </cell>
          <cell r="G636">
            <v>971611000</v>
          </cell>
          <cell r="L636">
            <v>1487318000</v>
          </cell>
        </row>
        <row r="637">
          <cell r="B637" t="str">
            <v>FLS</v>
          </cell>
          <cell r="E637">
            <v>3991462000</v>
          </cell>
          <cell r="F637">
            <v>2759908000</v>
          </cell>
          <cell r="G637">
            <v>965322000</v>
          </cell>
          <cell r="L637">
            <v>1231554000</v>
          </cell>
        </row>
        <row r="638">
          <cell r="B638" t="str">
            <v>FMC</v>
          </cell>
          <cell r="E638">
            <v>3409900000</v>
          </cell>
          <cell r="F638">
            <v>2141600000</v>
          </cell>
          <cell r="G638">
            <v>489700000</v>
          </cell>
          <cell r="L638">
            <v>1268300000</v>
          </cell>
        </row>
        <row r="639">
          <cell r="B639" t="str">
            <v>FMC</v>
          </cell>
          <cell r="E639">
            <v>3130700000</v>
          </cell>
          <cell r="F639">
            <v>1929800000</v>
          </cell>
          <cell r="G639">
            <v>496100000</v>
          </cell>
          <cell r="L639">
            <v>1200900000</v>
          </cell>
        </row>
        <row r="640">
          <cell r="B640" t="str">
            <v>FMC</v>
          </cell>
          <cell r="E640">
            <v>3258700000</v>
          </cell>
          <cell r="F640">
            <v>2047800000</v>
          </cell>
          <cell r="G640">
            <v>589800000</v>
          </cell>
          <cell r="L640">
            <v>1210900000</v>
          </cell>
        </row>
        <row r="641">
          <cell r="B641" t="str">
            <v>FMC</v>
          </cell>
          <cell r="E641">
            <v>3276500000</v>
          </cell>
          <cell r="F641">
            <v>2201100000</v>
          </cell>
          <cell r="G641">
            <v>737900000</v>
          </cell>
          <cell r="L641">
            <v>1075400000</v>
          </cell>
        </row>
        <row r="642">
          <cell r="B642" t="str">
            <v>FRT</v>
          </cell>
          <cell r="E642">
            <v>637413000</v>
          </cell>
          <cell r="F642">
            <v>190454000</v>
          </cell>
          <cell r="G642">
            <v>31970000</v>
          </cell>
          <cell r="L642">
            <v>446959000</v>
          </cell>
        </row>
        <row r="643">
          <cell r="B643" t="str">
            <v>FRT</v>
          </cell>
          <cell r="E643">
            <v>686090000</v>
          </cell>
          <cell r="F643">
            <v>211923000</v>
          </cell>
          <cell r="G643">
            <v>32316000</v>
          </cell>
          <cell r="L643">
            <v>474167000</v>
          </cell>
        </row>
        <row r="644">
          <cell r="B644" t="str">
            <v>FRT</v>
          </cell>
          <cell r="E644">
            <v>744012000</v>
          </cell>
          <cell r="F644">
            <v>233417000</v>
          </cell>
          <cell r="G644">
            <v>35645000</v>
          </cell>
          <cell r="L644">
            <v>510595000</v>
          </cell>
        </row>
        <row r="645">
          <cell r="B645" t="str">
            <v>FRT</v>
          </cell>
          <cell r="E645">
            <v>801591000</v>
          </cell>
          <cell r="F645">
            <v>253612000</v>
          </cell>
          <cell r="G645">
            <v>33399000</v>
          </cell>
          <cell r="L645">
            <v>547979000</v>
          </cell>
        </row>
        <row r="646">
          <cell r="B646" t="str">
            <v>FSLR</v>
          </cell>
          <cell r="E646">
            <v>3368545000</v>
          </cell>
          <cell r="F646">
            <v>2515796000</v>
          </cell>
          <cell r="G646">
            <v>280928000</v>
          </cell>
          <cell r="L646">
            <v>852749000</v>
          </cell>
        </row>
        <row r="647">
          <cell r="B647" t="str">
            <v>FSLR</v>
          </cell>
          <cell r="E647">
            <v>3309616000</v>
          </cell>
          <cell r="F647">
            <v>2444984000</v>
          </cell>
          <cell r="G647">
            <v>270261000</v>
          </cell>
          <cell r="L647">
            <v>864632000</v>
          </cell>
        </row>
        <row r="648">
          <cell r="B648" t="str">
            <v>FSLR</v>
          </cell>
          <cell r="E648">
            <v>3391187000</v>
          </cell>
          <cell r="F648">
            <v>2566246000</v>
          </cell>
          <cell r="G648">
            <v>253827000</v>
          </cell>
          <cell r="L648">
            <v>824941000</v>
          </cell>
        </row>
        <row r="649">
          <cell r="B649" t="str">
            <v>FSLR</v>
          </cell>
          <cell r="E649">
            <v>3578995000</v>
          </cell>
          <cell r="F649">
            <v>2659728000</v>
          </cell>
          <cell r="G649">
            <v>255192000</v>
          </cell>
          <cell r="L649">
            <v>919267000</v>
          </cell>
        </row>
        <row r="650">
          <cell r="B650" t="str">
            <v>FTR</v>
          </cell>
          <cell r="E650">
            <v>5011853000</v>
          </cell>
          <cell r="F650">
            <v>0</v>
          </cell>
          <cell r="G650">
            <v>2676141000</v>
          </cell>
          <cell r="L650">
            <v>5011853000</v>
          </cell>
        </row>
        <row r="651">
          <cell r="B651" t="str">
            <v>FTR</v>
          </cell>
          <cell r="E651">
            <v>4762000000</v>
          </cell>
          <cell r="F651">
            <v>0</v>
          </cell>
          <cell r="G651">
            <v>2616000000</v>
          </cell>
          <cell r="L651">
            <v>4762000000</v>
          </cell>
        </row>
        <row r="652">
          <cell r="B652" t="str">
            <v>FTR</v>
          </cell>
          <cell r="E652">
            <v>4772000000</v>
          </cell>
          <cell r="F652">
            <v>0</v>
          </cell>
          <cell r="G652">
            <v>2671000000</v>
          </cell>
          <cell r="L652">
            <v>4772000000</v>
          </cell>
        </row>
        <row r="653">
          <cell r="B653" t="str">
            <v>FTR</v>
          </cell>
          <cell r="E653">
            <v>5576000000</v>
          </cell>
          <cell r="F653">
            <v>0</v>
          </cell>
          <cell r="G653">
            <v>3275000000</v>
          </cell>
          <cell r="L653">
            <v>5576000000</v>
          </cell>
        </row>
        <row r="654">
          <cell r="B654" t="str">
            <v>GD</v>
          </cell>
          <cell r="E654">
            <v>30930000000</v>
          </cell>
          <cell r="F654">
            <v>25202000000</v>
          </cell>
          <cell r="G654">
            <v>2039000000</v>
          </cell>
          <cell r="L654">
            <v>5728000000</v>
          </cell>
        </row>
        <row r="655">
          <cell r="B655" t="str">
            <v>GD</v>
          </cell>
          <cell r="E655">
            <v>30852000000</v>
          </cell>
          <cell r="F655">
            <v>24979000000</v>
          </cell>
          <cell r="G655">
            <v>1984000000</v>
          </cell>
          <cell r="L655">
            <v>5873000000</v>
          </cell>
        </row>
        <row r="656">
          <cell r="B656" t="str">
            <v>GD</v>
          </cell>
          <cell r="E656">
            <v>31469000000</v>
          </cell>
          <cell r="F656">
            <v>25339000000</v>
          </cell>
          <cell r="G656">
            <v>1952000000</v>
          </cell>
          <cell r="L656">
            <v>6130000000</v>
          </cell>
        </row>
        <row r="657">
          <cell r="B657" t="str">
            <v>GD</v>
          </cell>
          <cell r="E657">
            <v>31353000000</v>
          </cell>
          <cell r="F657">
            <v>25104000000</v>
          </cell>
          <cell r="G657">
            <v>1940000000</v>
          </cell>
          <cell r="L657">
            <v>6249000000</v>
          </cell>
        </row>
        <row r="658">
          <cell r="B658" t="str">
            <v>GGP</v>
          </cell>
          <cell r="E658">
            <v>2426301000</v>
          </cell>
          <cell r="F658">
            <v>800336000</v>
          </cell>
          <cell r="G658">
            <v>72163000</v>
          </cell>
          <cell r="L658">
            <v>1625965000</v>
          </cell>
        </row>
        <row r="659">
          <cell r="B659" t="str">
            <v>GGP</v>
          </cell>
          <cell r="E659">
            <v>2486017000</v>
          </cell>
          <cell r="F659">
            <v>815095000</v>
          </cell>
          <cell r="G659">
            <v>76864000</v>
          </cell>
          <cell r="L659">
            <v>1670922000</v>
          </cell>
        </row>
        <row r="660">
          <cell r="B660" t="str">
            <v>GGP</v>
          </cell>
          <cell r="E660">
            <v>2535559000</v>
          </cell>
          <cell r="F660">
            <v>783602000</v>
          </cell>
          <cell r="G660">
            <v>88705000</v>
          </cell>
          <cell r="L660">
            <v>1751957000</v>
          </cell>
        </row>
        <row r="661">
          <cell r="B661" t="str">
            <v>GGP</v>
          </cell>
          <cell r="E661">
            <v>2403906000</v>
          </cell>
          <cell r="F661">
            <v>747276000</v>
          </cell>
          <cell r="G661">
            <v>72363000</v>
          </cell>
          <cell r="L661">
            <v>1656630000</v>
          </cell>
        </row>
        <row r="662">
          <cell r="B662" t="str">
            <v>GILD</v>
          </cell>
          <cell r="E662">
            <v>9702000000</v>
          </cell>
          <cell r="F662">
            <v>2471000000</v>
          </cell>
          <cell r="G662">
            <v>1461000000</v>
          </cell>
          <cell r="L662">
            <v>7231000000</v>
          </cell>
        </row>
        <row r="663">
          <cell r="B663" t="str">
            <v>GILD</v>
          </cell>
          <cell r="E663">
            <v>11202000000</v>
          </cell>
          <cell r="F663">
            <v>2859000000</v>
          </cell>
          <cell r="G663">
            <v>1699000000</v>
          </cell>
          <cell r="L663">
            <v>8343000000</v>
          </cell>
        </row>
        <row r="664">
          <cell r="B664" t="str">
            <v>GILD</v>
          </cell>
          <cell r="E664">
            <v>24890000000</v>
          </cell>
          <cell r="F664">
            <v>3788000000</v>
          </cell>
          <cell r="G664">
            <v>2983000000</v>
          </cell>
          <cell r="L664">
            <v>21102000000</v>
          </cell>
        </row>
        <row r="665">
          <cell r="B665" t="str">
            <v>GILD</v>
          </cell>
          <cell r="E665">
            <v>32639000000</v>
          </cell>
          <cell r="F665">
            <v>4006000000</v>
          </cell>
          <cell r="G665">
            <v>3426000000</v>
          </cell>
          <cell r="L665">
            <v>28633000000</v>
          </cell>
        </row>
        <row r="666">
          <cell r="B666" t="str">
            <v>GIS</v>
          </cell>
          <cell r="E666">
            <v>17774100000</v>
          </cell>
          <cell r="F666">
            <v>11350200000</v>
          </cell>
          <cell r="G666">
            <v>3552300000</v>
          </cell>
          <cell r="L666">
            <v>6423900000</v>
          </cell>
        </row>
        <row r="667">
          <cell r="B667" t="str">
            <v>GIS</v>
          </cell>
          <cell r="E667">
            <v>17909600000</v>
          </cell>
          <cell r="F667">
            <v>11539800000</v>
          </cell>
          <cell r="G667">
            <v>3474300000</v>
          </cell>
          <cell r="L667">
            <v>6369800000</v>
          </cell>
        </row>
        <row r="668">
          <cell r="B668" t="str">
            <v>GIS</v>
          </cell>
          <cell r="E668">
            <v>17630300000</v>
          </cell>
          <cell r="F668">
            <v>11681100000</v>
          </cell>
          <cell r="G668">
            <v>3328000000</v>
          </cell>
          <cell r="L668">
            <v>5949200000</v>
          </cell>
        </row>
        <row r="669">
          <cell r="B669" t="str">
            <v>GIS</v>
          </cell>
          <cell r="E669">
            <v>16563100000</v>
          </cell>
          <cell r="F669">
            <v>10733600000</v>
          </cell>
          <cell r="G669">
            <v>3118900000</v>
          </cell>
          <cell r="L669">
            <v>5829500000</v>
          </cell>
        </row>
        <row r="670">
          <cell r="B670" t="str">
            <v>GLW</v>
          </cell>
          <cell r="E670">
            <v>7819000000</v>
          </cell>
          <cell r="F670">
            <v>4495000000</v>
          </cell>
          <cell r="G670">
            <v>1126000000</v>
          </cell>
          <cell r="L670">
            <v>3324000000</v>
          </cell>
        </row>
        <row r="671">
          <cell r="B671" t="str">
            <v>GLW</v>
          </cell>
          <cell r="E671">
            <v>9715000000</v>
          </cell>
          <cell r="F671">
            <v>5663000000</v>
          </cell>
          <cell r="G671">
            <v>1202000000</v>
          </cell>
          <cell r="L671">
            <v>4052000000</v>
          </cell>
        </row>
        <row r="672">
          <cell r="B672" t="str">
            <v>GLW</v>
          </cell>
          <cell r="E672">
            <v>9111000000</v>
          </cell>
          <cell r="F672">
            <v>5458000000</v>
          </cell>
          <cell r="G672">
            <v>1508000000</v>
          </cell>
          <cell r="L672">
            <v>3653000000</v>
          </cell>
        </row>
        <row r="673">
          <cell r="B673" t="str">
            <v>GLW</v>
          </cell>
          <cell r="E673">
            <v>9390000000</v>
          </cell>
          <cell r="F673">
            <v>5644000000</v>
          </cell>
          <cell r="G673">
            <v>1472000000</v>
          </cell>
          <cell r="L673">
            <v>3746000000</v>
          </cell>
        </row>
        <row r="674">
          <cell r="B674" t="str">
            <v>GM</v>
          </cell>
          <cell r="E674">
            <v>155427000000</v>
          </cell>
          <cell r="F674">
            <v>137373000000</v>
          </cell>
          <cell r="G674">
            <v>12382000000</v>
          </cell>
          <cell r="L674">
            <v>18054000000</v>
          </cell>
        </row>
        <row r="675">
          <cell r="B675" t="str">
            <v>GM</v>
          </cell>
          <cell r="E675">
            <v>155929000000</v>
          </cell>
          <cell r="F675">
            <v>142121000000</v>
          </cell>
          <cell r="G675">
            <v>12158000000</v>
          </cell>
          <cell r="L675">
            <v>13808000000</v>
          </cell>
        </row>
        <row r="676">
          <cell r="B676" t="str">
            <v>GM</v>
          </cell>
          <cell r="E676">
            <v>152356000000</v>
          </cell>
          <cell r="F676">
            <v>134054000000</v>
          </cell>
          <cell r="G676">
            <v>13405000000</v>
          </cell>
          <cell r="L676">
            <v>18302000000</v>
          </cell>
        </row>
        <row r="677">
          <cell r="B677" t="str">
            <v>GM</v>
          </cell>
          <cell r="E677">
            <v>166380000000</v>
          </cell>
          <cell r="F677">
            <v>145125000000</v>
          </cell>
          <cell r="G677">
            <v>11710000000</v>
          </cell>
          <cell r="L677">
            <v>21255000000</v>
          </cell>
        </row>
        <row r="678">
          <cell r="B678" t="str">
            <v>GPC</v>
          </cell>
          <cell r="E678">
            <v>13013868000</v>
          </cell>
          <cell r="F678">
            <v>9235777000</v>
          </cell>
          <cell r="G678">
            <v>2656530000</v>
          </cell>
          <cell r="L678">
            <v>3778091000</v>
          </cell>
        </row>
        <row r="679">
          <cell r="B679" t="str">
            <v>GPC</v>
          </cell>
          <cell r="E679">
            <v>14077843000</v>
          </cell>
          <cell r="F679">
            <v>9857923000</v>
          </cell>
          <cell r="G679">
            <v>3028028000</v>
          </cell>
          <cell r="L679">
            <v>4219920000</v>
          </cell>
        </row>
        <row r="680">
          <cell r="B680" t="str">
            <v>GPC</v>
          </cell>
          <cell r="E680">
            <v>15341647000</v>
          </cell>
          <cell r="F680">
            <v>10747886000</v>
          </cell>
          <cell r="G680">
            <v>3314030000</v>
          </cell>
          <cell r="L680">
            <v>4593761000</v>
          </cell>
        </row>
        <row r="681">
          <cell r="B681" t="str">
            <v>GPC</v>
          </cell>
          <cell r="E681">
            <v>15280044000</v>
          </cell>
          <cell r="F681">
            <v>10724192000</v>
          </cell>
          <cell r="G681">
            <v>3277390000</v>
          </cell>
          <cell r="L681">
            <v>4555852000</v>
          </cell>
        </row>
        <row r="682">
          <cell r="B682" t="str">
            <v>GPN</v>
          </cell>
          <cell r="E682">
            <v>2375923000</v>
          </cell>
          <cell r="F682">
            <v>862075000</v>
          </cell>
          <cell r="G682">
            <v>1156635000</v>
          </cell>
          <cell r="L682">
            <v>1513848000</v>
          </cell>
        </row>
        <row r="683">
          <cell r="B683" t="str">
            <v>GPN</v>
          </cell>
          <cell r="E683">
            <v>2554236000</v>
          </cell>
          <cell r="F683">
            <v>952225000</v>
          </cell>
          <cell r="G683">
            <v>1196512000</v>
          </cell>
          <cell r="L683">
            <v>1602011000</v>
          </cell>
        </row>
        <row r="684">
          <cell r="B684" t="str">
            <v>GPN</v>
          </cell>
          <cell r="E684">
            <v>2773718000</v>
          </cell>
          <cell r="F684">
            <v>1022107000</v>
          </cell>
          <cell r="G684">
            <v>1295014000</v>
          </cell>
          <cell r="L684">
            <v>1751611000</v>
          </cell>
        </row>
        <row r="685">
          <cell r="B685" t="str">
            <v>GPN</v>
          </cell>
          <cell r="E685">
            <v>2898150000</v>
          </cell>
          <cell r="F685">
            <v>1147639000</v>
          </cell>
          <cell r="G685">
            <v>1325567000</v>
          </cell>
          <cell r="L685">
            <v>1750511000</v>
          </cell>
        </row>
        <row r="686">
          <cell r="B686" t="str">
            <v>GPS</v>
          </cell>
          <cell r="E686">
            <v>15651000000</v>
          </cell>
          <cell r="F686">
            <v>9480000000</v>
          </cell>
          <cell r="G686">
            <v>0</v>
          </cell>
          <cell r="L686">
            <v>6171000000</v>
          </cell>
        </row>
        <row r="687">
          <cell r="B687" t="str">
            <v>GPS</v>
          </cell>
          <cell r="E687">
            <v>16148000000</v>
          </cell>
          <cell r="F687">
            <v>9855000000</v>
          </cell>
          <cell r="G687">
            <v>0</v>
          </cell>
          <cell r="L687">
            <v>6293000000</v>
          </cell>
        </row>
        <row r="688">
          <cell r="B688" t="str">
            <v>GPS</v>
          </cell>
          <cell r="E688">
            <v>16435000000</v>
          </cell>
          <cell r="F688">
            <v>10146000000</v>
          </cell>
          <cell r="G688">
            <v>0</v>
          </cell>
          <cell r="L688">
            <v>6289000000</v>
          </cell>
        </row>
        <row r="689">
          <cell r="B689" t="str">
            <v>GPS</v>
          </cell>
          <cell r="E689">
            <v>15797000000</v>
          </cell>
          <cell r="F689">
            <v>10077000000</v>
          </cell>
          <cell r="G689">
            <v>0</v>
          </cell>
          <cell r="L689">
            <v>5720000000</v>
          </cell>
        </row>
        <row r="690">
          <cell r="B690" t="str">
            <v>GRMN</v>
          </cell>
          <cell r="E690">
            <v>2715675000</v>
          </cell>
          <cell r="F690">
            <v>1277195000</v>
          </cell>
          <cell r="G690">
            <v>508547000</v>
          </cell>
          <cell r="L690">
            <v>1438480000</v>
          </cell>
        </row>
        <row r="691">
          <cell r="B691" t="str">
            <v>GRMN</v>
          </cell>
          <cell r="E691">
            <v>2631851000</v>
          </cell>
          <cell r="F691">
            <v>1224551000</v>
          </cell>
          <cell r="G691">
            <v>468345000</v>
          </cell>
          <cell r="L691">
            <v>1407300000</v>
          </cell>
        </row>
        <row r="692">
          <cell r="B692" t="str">
            <v>GRMN</v>
          </cell>
          <cell r="E692">
            <v>2870658000</v>
          </cell>
          <cell r="F692">
            <v>1266246000</v>
          </cell>
          <cell r="G692">
            <v>518665000</v>
          </cell>
          <cell r="L692">
            <v>1604412000</v>
          </cell>
        </row>
        <row r="693">
          <cell r="B693" t="str">
            <v>GRMN</v>
          </cell>
          <cell r="E693">
            <v>2820270000</v>
          </cell>
          <cell r="F693">
            <v>1281566000</v>
          </cell>
          <cell r="G693">
            <v>562080000</v>
          </cell>
          <cell r="L693">
            <v>1538704000</v>
          </cell>
        </row>
        <row r="694">
          <cell r="B694" t="str">
            <v>GT</v>
          </cell>
          <cell r="E694">
            <v>19540000000</v>
          </cell>
          <cell r="F694">
            <v>15422000000</v>
          </cell>
          <cell r="G694">
            <v>2816000000</v>
          </cell>
          <cell r="L694">
            <v>4118000000</v>
          </cell>
        </row>
        <row r="695">
          <cell r="B695" t="str">
            <v>GT</v>
          </cell>
          <cell r="E695">
            <v>18138000000</v>
          </cell>
          <cell r="F695">
            <v>13906000000</v>
          </cell>
          <cell r="G695">
            <v>2815000000</v>
          </cell>
          <cell r="L695">
            <v>4232000000</v>
          </cell>
        </row>
        <row r="696">
          <cell r="B696" t="str">
            <v>GT</v>
          </cell>
          <cell r="E696">
            <v>16443000000</v>
          </cell>
          <cell r="F696">
            <v>12164000000</v>
          </cell>
          <cell r="G696">
            <v>2728000000</v>
          </cell>
          <cell r="L696">
            <v>4279000000</v>
          </cell>
        </row>
        <row r="697">
          <cell r="B697" t="str">
            <v>GT</v>
          </cell>
          <cell r="E697">
            <v>15158000000</v>
          </cell>
          <cell r="F697">
            <v>10972000000</v>
          </cell>
          <cell r="G697">
            <v>2617000000</v>
          </cell>
          <cell r="L697">
            <v>4186000000</v>
          </cell>
        </row>
        <row r="698">
          <cell r="B698" t="str">
            <v>GWW</v>
          </cell>
          <cell r="E698">
            <v>8950045000</v>
          </cell>
          <cell r="F698">
            <v>5033885000</v>
          </cell>
          <cell r="G698">
            <v>2785035000</v>
          </cell>
          <cell r="L698">
            <v>3916160000</v>
          </cell>
        </row>
        <row r="699">
          <cell r="B699" t="str">
            <v>GWW</v>
          </cell>
          <cell r="E699">
            <v>9437758000</v>
          </cell>
          <cell r="F699">
            <v>5301275000</v>
          </cell>
          <cell r="G699">
            <v>2839629000</v>
          </cell>
          <cell r="L699">
            <v>4136483000</v>
          </cell>
        </row>
        <row r="700">
          <cell r="B700" t="str">
            <v>GWW</v>
          </cell>
          <cell r="E700">
            <v>9964953000</v>
          </cell>
          <cell r="F700">
            <v>5650711000</v>
          </cell>
          <cell r="G700">
            <v>2967125000</v>
          </cell>
          <cell r="L700">
            <v>4314242000</v>
          </cell>
        </row>
        <row r="701">
          <cell r="B701" t="str">
            <v>GWW</v>
          </cell>
          <cell r="E701">
            <v>9973384000</v>
          </cell>
          <cell r="F701">
            <v>5741956000</v>
          </cell>
          <cell r="G701">
            <v>2931108000</v>
          </cell>
          <cell r="L701">
            <v>4231428000</v>
          </cell>
        </row>
        <row r="702">
          <cell r="B702" t="str">
            <v>HAL</v>
          </cell>
          <cell r="E702">
            <v>29402000000</v>
          </cell>
          <cell r="F702">
            <v>24931000000</v>
          </cell>
          <cell r="G702">
            <v>1333000000</v>
          </cell>
          <cell r="L702">
            <v>4471000000</v>
          </cell>
        </row>
        <row r="703">
          <cell r="B703" t="str">
            <v>HAL</v>
          </cell>
          <cell r="E703">
            <v>32870000000</v>
          </cell>
          <cell r="F703">
            <v>27334000000</v>
          </cell>
          <cell r="G703">
            <v>293000000</v>
          </cell>
          <cell r="L703">
            <v>5536000000</v>
          </cell>
        </row>
        <row r="704">
          <cell r="B704" t="str">
            <v>HAL</v>
          </cell>
          <cell r="E704">
            <v>23633000000</v>
          </cell>
          <cell r="F704">
            <v>21113000000</v>
          </cell>
          <cell r="G704">
            <v>200000000</v>
          </cell>
          <cell r="L704">
            <v>2520000000</v>
          </cell>
        </row>
        <row r="705">
          <cell r="B705" t="str">
            <v>HAL</v>
          </cell>
          <cell r="E705">
            <v>15887000000</v>
          </cell>
          <cell r="F705">
            <v>15023000000</v>
          </cell>
          <cell r="G705">
            <v>228000000</v>
          </cell>
          <cell r="L705">
            <v>864000000</v>
          </cell>
        </row>
        <row r="706">
          <cell r="B706" t="str">
            <v>HAR</v>
          </cell>
          <cell r="E706">
            <v>4297842000</v>
          </cell>
          <cell r="F706">
            <v>3193722000</v>
          </cell>
          <cell r="G706">
            <v>902869000</v>
          </cell>
          <cell r="L706">
            <v>1104120000</v>
          </cell>
        </row>
        <row r="707">
          <cell r="B707" t="str">
            <v>HAR</v>
          </cell>
          <cell r="E707">
            <v>5348483000</v>
          </cell>
          <cell r="F707">
            <v>3891816000</v>
          </cell>
          <cell r="G707">
            <v>1126940000</v>
          </cell>
          <cell r="L707">
            <v>1456667000</v>
          </cell>
        </row>
        <row r="708">
          <cell r="B708" t="str">
            <v>HAR</v>
          </cell>
          <cell r="E708">
            <v>6155297000</v>
          </cell>
          <cell r="F708">
            <v>4338193000</v>
          </cell>
          <cell r="G708">
            <v>1347510000</v>
          </cell>
          <cell r="L708">
            <v>1817104000</v>
          </cell>
        </row>
        <row r="709">
          <cell r="B709" t="str">
            <v>HAR</v>
          </cell>
          <cell r="E709">
            <v>6911676000</v>
          </cell>
          <cell r="F709">
            <v>4818585000</v>
          </cell>
          <cell r="G709">
            <v>1513064000</v>
          </cell>
          <cell r="L709">
            <v>2093091000</v>
          </cell>
        </row>
        <row r="710">
          <cell r="B710" t="str">
            <v>HAS</v>
          </cell>
          <cell r="E710">
            <v>4088983000</v>
          </cell>
          <cell r="F710">
            <v>1671980000</v>
          </cell>
          <cell r="G710">
            <v>1269586000</v>
          </cell>
          <cell r="L710">
            <v>2417003000</v>
          </cell>
        </row>
        <row r="711">
          <cell r="B711" t="str">
            <v>HAS</v>
          </cell>
          <cell r="E711">
            <v>4082157000</v>
          </cell>
          <cell r="F711">
            <v>1672901000</v>
          </cell>
          <cell r="G711">
            <v>1269777000</v>
          </cell>
          <cell r="L711">
            <v>2409256000</v>
          </cell>
        </row>
        <row r="712">
          <cell r="B712" t="str">
            <v>HAS</v>
          </cell>
          <cell r="E712">
            <v>4277207000</v>
          </cell>
          <cell r="F712">
            <v>1698372000</v>
          </cell>
          <cell r="G712">
            <v>1315793000</v>
          </cell>
          <cell r="L712">
            <v>2578835000</v>
          </cell>
        </row>
        <row r="713">
          <cell r="B713" t="str">
            <v>HAS</v>
          </cell>
          <cell r="E713">
            <v>4447509000</v>
          </cell>
          <cell r="F713">
            <v>1677033000</v>
          </cell>
          <cell r="G713">
            <v>1370183000</v>
          </cell>
          <cell r="L713">
            <v>2770476000</v>
          </cell>
        </row>
        <row r="714">
          <cell r="B714" t="str">
            <v>HBAN</v>
          </cell>
          <cell r="E714">
            <v>3036584000</v>
          </cell>
          <cell r="F714">
            <v>162167000</v>
          </cell>
          <cell r="G714">
            <v>1789327000</v>
          </cell>
          <cell r="L714">
            <v>2874417000</v>
          </cell>
        </row>
        <row r="715">
          <cell r="B715" t="str">
            <v>HBAN</v>
          </cell>
          <cell r="E715">
            <v>2872833000</v>
          </cell>
          <cell r="F715">
            <v>116241000</v>
          </cell>
          <cell r="G715">
            <v>1716639000</v>
          </cell>
          <cell r="L715">
            <v>2756592000</v>
          </cell>
        </row>
        <row r="716">
          <cell r="B716" t="str">
            <v>HBAN</v>
          </cell>
          <cell r="E716">
            <v>2955641000</v>
          </cell>
          <cell r="F716">
            <v>86453000</v>
          </cell>
          <cell r="G716">
            <v>1843069000</v>
          </cell>
          <cell r="L716">
            <v>2869188000</v>
          </cell>
        </row>
        <row r="717">
          <cell r="B717" t="str">
            <v>HBAN</v>
          </cell>
          <cell r="E717">
            <v>3153251000</v>
          </cell>
          <cell r="F717">
            <v>82175000</v>
          </cell>
          <cell r="G717">
            <v>1948041000</v>
          </cell>
          <cell r="L717">
            <v>3071076000</v>
          </cell>
        </row>
        <row r="718">
          <cell r="B718" t="str">
            <v>HBI</v>
          </cell>
          <cell r="E718">
            <v>4627802000</v>
          </cell>
          <cell r="F718">
            <v>3016109000</v>
          </cell>
          <cell r="G718">
            <v>1096507000</v>
          </cell>
          <cell r="L718">
            <v>1611693000</v>
          </cell>
        </row>
        <row r="719">
          <cell r="B719" t="str">
            <v>HBI</v>
          </cell>
          <cell r="E719">
            <v>5324746000</v>
          </cell>
          <cell r="F719">
            <v>3420339000</v>
          </cell>
          <cell r="G719">
            <v>1340453000</v>
          </cell>
          <cell r="L719">
            <v>1904407000</v>
          </cell>
        </row>
        <row r="720">
          <cell r="B720" t="str">
            <v>HBI</v>
          </cell>
          <cell r="E720">
            <v>5731549000</v>
          </cell>
          <cell r="F720">
            <v>3595217000</v>
          </cell>
          <cell r="G720">
            <v>1541214000</v>
          </cell>
          <cell r="L720">
            <v>2136332000</v>
          </cell>
        </row>
        <row r="721">
          <cell r="B721" t="str">
            <v>HBI</v>
          </cell>
          <cell r="E721">
            <v>6028199000</v>
          </cell>
          <cell r="F721">
            <v>3752151000</v>
          </cell>
          <cell r="G721">
            <v>1500399000</v>
          </cell>
          <cell r="L721">
            <v>2276048000</v>
          </cell>
        </row>
        <row r="722">
          <cell r="B722" t="str">
            <v>HCA</v>
          </cell>
          <cell r="E722">
            <v>33013000000</v>
          </cell>
          <cell r="F722">
            <v>5717000000</v>
          </cell>
          <cell r="G722">
            <v>20801000000</v>
          </cell>
          <cell r="L722">
            <v>27296000000</v>
          </cell>
        </row>
        <row r="723">
          <cell r="B723" t="str">
            <v>HCA</v>
          </cell>
          <cell r="E723">
            <v>34182000000</v>
          </cell>
          <cell r="F723">
            <v>5970000000</v>
          </cell>
          <cell r="G723">
            <v>21667000000</v>
          </cell>
          <cell r="L723">
            <v>28212000000</v>
          </cell>
        </row>
        <row r="724">
          <cell r="B724" t="str">
            <v>HCA</v>
          </cell>
          <cell r="E724">
            <v>36918000000</v>
          </cell>
          <cell r="F724">
            <v>6262000000</v>
          </cell>
          <cell r="G724">
            <v>23271000000</v>
          </cell>
          <cell r="L724">
            <v>30656000000</v>
          </cell>
        </row>
        <row r="725">
          <cell r="B725" t="str">
            <v>HCA</v>
          </cell>
          <cell r="E725">
            <v>39678000000</v>
          </cell>
          <cell r="F725">
            <v>6638000000</v>
          </cell>
          <cell r="G725">
            <v>25171000000</v>
          </cell>
          <cell r="L725">
            <v>33040000000</v>
          </cell>
        </row>
        <row r="726">
          <cell r="B726" t="str">
            <v>HCN</v>
          </cell>
          <cell r="E726">
            <v>1765979000</v>
          </cell>
          <cell r="F726">
            <v>567989000</v>
          </cell>
          <cell r="G726">
            <v>158950000</v>
          </cell>
          <cell r="L726">
            <v>1197990000</v>
          </cell>
        </row>
        <row r="727">
          <cell r="B727" t="str">
            <v>HCN</v>
          </cell>
          <cell r="E727">
            <v>2847945000</v>
          </cell>
          <cell r="F727">
            <v>1206813000</v>
          </cell>
          <cell r="G727">
            <v>241719000</v>
          </cell>
          <cell r="L727">
            <v>1641132000</v>
          </cell>
        </row>
        <row r="728">
          <cell r="B728" t="str">
            <v>HCN</v>
          </cell>
          <cell r="E728">
            <v>3305879000</v>
          </cell>
          <cell r="F728">
            <v>1403358000</v>
          </cell>
          <cell r="G728">
            <v>212481000</v>
          </cell>
          <cell r="L728">
            <v>1902521000</v>
          </cell>
        </row>
        <row r="729">
          <cell r="B729" t="str">
            <v>HCN</v>
          </cell>
          <cell r="E729">
            <v>3775685000</v>
          </cell>
          <cell r="F729">
            <v>1622257000</v>
          </cell>
          <cell r="G729">
            <v>258342000</v>
          </cell>
          <cell r="L729">
            <v>2153428000</v>
          </cell>
        </row>
        <row r="730">
          <cell r="B730" t="str">
            <v>HCP</v>
          </cell>
          <cell r="E730">
            <v>2013719000</v>
          </cell>
          <cell r="F730">
            <v>0</v>
          </cell>
          <cell r="G730">
            <v>401324000</v>
          </cell>
          <cell r="L730">
            <v>2013719000</v>
          </cell>
        </row>
        <row r="731">
          <cell r="B731" t="str">
            <v>HCP</v>
          </cell>
          <cell r="E731">
            <v>1563210000</v>
          </cell>
          <cell r="F731">
            <v>0</v>
          </cell>
          <cell r="G731">
            <v>463059000</v>
          </cell>
          <cell r="L731">
            <v>1563210000</v>
          </cell>
        </row>
        <row r="732">
          <cell r="B732" t="str">
            <v>HCP</v>
          </cell>
          <cell r="E732">
            <v>1828305000</v>
          </cell>
          <cell r="F732">
            <v>0</v>
          </cell>
          <cell r="G732">
            <v>706644000</v>
          </cell>
          <cell r="L732">
            <v>1828305000</v>
          </cell>
        </row>
        <row r="733">
          <cell r="B733" t="str">
            <v>HCP</v>
          </cell>
          <cell r="E733">
            <v>2040486000</v>
          </cell>
          <cell r="F733">
            <v>0</v>
          </cell>
          <cell r="G733">
            <v>842010000</v>
          </cell>
          <cell r="L733">
            <v>2040486000</v>
          </cell>
        </row>
        <row r="734">
          <cell r="B734" t="str">
            <v>HD</v>
          </cell>
          <cell r="E734">
            <v>74754000000</v>
          </cell>
          <cell r="F734">
            <v>48912000000</v>
          </cell>
          <cell r="G734">
            <v>16508000000</v>
          </cell>
          <cell r="L734">
            <v>25842000000</v>
          </cell>
        </row>
        <row r="735">
          <cell r="B735" t="str">
            <v>HD</v>
          </cell>
          <cell r="E735">
            <v>78812000000</v>
          </cell>
          <cell r="F735">
            <v>51897000000</v>
          </cell>
          <cell r="G735">
            <v>16122000000</v>
          </cell>
          <cell r="L735">
            <v>26915000000</v>
          </cell>
        </row>
        <row r="736">
          <cell r="B736" t="str">
            <v>HD</v>
          </cell>
          <cell r="E736">
            <v>83176000000</v>
          </cell>
          <cell r="F736">
            <v>54787000000</v>
          </cell>
          <cell r="G736">
            <v>16280000000</v>
          </cell>
          <cell r="L736">
            <v>28389000000</v>
          </cell>
        </row>
        <row r="737">
          <cell r="B737" t="str">
            <v>HD</v>
          </cell>
          <cell r="E737">
            <v>88519000000</v>
          </cell>
          <cell r="F737">
            <v>58254000000</v>
          </cell>
          <cell r="G737">
            <v>16801000000</v>
          </cell>
          <cell r="L737">
            <v>30265000000</v>
          </cell>
        </row>
        <row r="738">
          <cell r="B738" t="str">
            <v>HES</v>
          </cell>
          <cell r="E738">
            <v>12245000000</v>
          </cell>
          <cell r="F738">
            <v>3535000000</v>
          </cell>
          <cell r="G738">
            <v>1126000000</v>
          </cell>
          <cell r="L738">
            <v>8710000000</v>
          </cell>
        </row>
        <row r="739">
          <cell r="B739" t="str">
            <v>HES</v>
          </cell>
          <cell r="E739">
            <v>11905000000</v>
          </cell>
          <cell r="F739">
            <v>3969000000</v>
          </cell>
          <cell r="G739">
            <v>1045000000</v>
          </cell>
          <cell r="L739">
            <v>7936000000</v>
          </cell>
        </row>
        <row r="740">
          <cell r="B740" t="str">
            <v>HES</v>
          </cell>
          <cell r="E740">
            <v>10737000000</v>
          </cell>
          <cell r="F740">
            <v>3753000000</v>
          </cell>
          <cell r="G740">
            <v>863000000</v>
          </cell>
          <cell r="L740">
            <v>6984000000</v>
          </cell>
        </row>
        <row r="741">
          <cell r="B741" t="str">
            <v>HES</v>
          </cell>
          <cell r="E741">
            <v>6636000000</v>
          </cell>
          <cell r="F741">
            <v>3323000000</v>
          </cell>
          <cell r="G741">
            <v>703000000</v>
          </cell>
          <cell r="L741">
            <v>3313000000</v>
          </cell>
        </row>
        <row r="742">
          <cell r="B742" t="str">
            <v>HIG</v>
          </cell>
          <cell r="E742">
            <v>22086000000</v>
          </cell>
          <cell r="F742">
            <v>13195000000</v>
          </cell>
          <cell r="G742">
            <v>0</v>
          </cell>
          <cell r="L742">
            <v>8891000000</v>
          </cell>
        </row>
        <row r="743">
          <cell r="B743" t="str">
            <v>HIG</v>
          </cell>
          <cell r="E743">
            <v>20673000000</v>
          </cell>
          <cell r="F743">
            <v>11048000000</v>
          </cell>
          <cell r="G743">
            <v>0</v>
          </cell>
          <cell r="L743">
            <v>9625000000</v>
          </cell>
        </row>
        <row r="744">
          <cell r="B744" t="str">
            <v>HIG</v>
          </cell>
          <cell r="E744">
            <v>18614000000</v>
          </cell>
          <cell r="F744">
            <v>10805000000</v>
          </cell>
          <cell r="G744">
            <v>0</v>
          </cell>
          <cell r="L744">
            <v>7809000000</v>
          </cell>
        </row>
        <row r="745">
          <cell r="B745" t="str">
            <v>HIG</v>
          </cell>
          <cell r="E745">
            <v>18377000000</v>
          </cell>
          <cell r="F745">
            <v>10775000000</v>
          </cell>
          <cell r="G745">
            <v>0</v>
          </cell>
          <cell r="L745">
            <v>7602000000</v>
          </cell>
        </row>
        <row r="746">
          <cell r="B746" t="str">
            <v>HOG</v>
          </cell>
          <cell r="E746">
            <v>5580506000</v>
          </cell>
          <cell r="F746">
            <v>3440623000</v>
          </cell>
          <cell r="G746">
            <v>1111232000</v>
          </cell>
          <cell r="L746">
            <v>2139883000</v>
          </cell>
        </row>
        <row r="747">
          <cell r="B747" t="str">
            <v>HOG</v>
          </cell>
          <cell r="E747">
            <v>5899872000</v>
          </cell>
          <cell r="F747">
            <v>3621417000</v>
          </cell>
          <cell r="G747">
            <v>1124753000</v>
          </cell>
          <cell r="L747">
            <v>2278455000</v>
          </cell>
        </row>
        <row r="748">
          <cell r="B748" t="str">
            <v>HOG</v>
          </cell>
          <cell r="E748">
            <v>6228508000</v>
          </cell>
          <cell r="F748">
            <v>3788023000</v>
          </cell>
          <cell r="G748">
            <v>1159502000</v>
          </cell>
          <cell r="L748">
            <v>2440485000</v>
          </cell>
        </row>
        <row r="749">
          <cell r="B749" t="str">
            <v>HOG</v>
          </cell>
          <cell r="E749">
            <v>5995402000</v>
          </cell>
          <cell r="F749">
            <v>3619612000</v>
          </cell>
          <cell r="G749">
            <v>1220095000</v>
          </cell>
          <cell r="L749">
            <v>2375790000</v>
          </cell>
        </row>
        <row r="750">
          <cell r="B750" t="str">
            <v>HOLX</v>
          </cell>
          <cell r="E750">
            <v>2492300000</v>
          </cell>
          <cell r="F750">
            <v>1330900000</v>
          </cell>
          <cell r="G750">
            <v>661100000</v>
          </cell>
          <cell r="L750">
            <v>1161400000</v>
          </cell>
        </row>
        <row r="751">
          <cell r="B751" t="str">
            <v>HOLX</v>
          </cell>
          <cell r="E751">
            <v>2530700000</v>
          </cell>
          <cell r="F751">
            <v>1285200000</v>
          </cell>
          <cell r="G751">
            <v>591500000</v>
          </cell>
          <cell r="L751">
            <v>1245500000</v>
          </cell>
        </row>
        <row r="752">
          <cell r="B752" t="str">
            <v>HOLX</v>
          </cell>
          <cell r="E752">
            <v>2705000000</v>
          </cell>
          <cell r="F752">
            <v>1272300000</v>
          </cell>
          <cell r="G752">
            <v>624000000</v>
          </cell>
          <cell r="L752">
            <v>1432700000</v>
          </cell>
        </row>
        <row r="753">
          <cell r="B753" t="str">
            <v>HOLX</v>
          </cell>
          <cell r="E753">
            <v>2832700000</v>
          </cell>
          <cell r="F753">
            <v>1269400000</v>
          </cell>
          <cell r="G753">
            <v>682400000</v>
          </cell>
          <cell r="L753">
            <v>1563300000</v>
          </cell>
        </row>
        <row r="754">
          <cell r="B754" t="str">
            <v>HON</v>
          </cell>
          <cell r="E754">
            <v>39055000000</v>
          </cell>
          <cell r="F754">
            <v>28364000000</v>
          </cell>
          <cell r="G754">
            <v>5190000000</v>
          </cell>
          <cell r="L754">
            <v>10691000000</v>
          </cell>
        </row>
        <row r="755">
          <cell r="B755" t="str">
            <v>HON</v>
          </cell>
          <cell r="E755">
            <v>40306000000</v>
          </cell>
          <cell r="F755">
            <v>28957000000</v>
          </cell>
          <cell r="G755">
            <v>5518000000</v>
          </cell>
          <cell r="L755">
            <v>11349000000</v>
          </cell>
        </row>
        <row r="756">
          <cell r="B756" t="str">
            <v>HON</v>
          </cell>
          <cell r="E756">
            <v>38581000000</v>
          </cell>
          <cell r="F756">
            <v>26747000000</v>
          </cell>
          <cell r="G756">
            <v>5006000000</v>
          </cell>
          <cell r="L756">
            <v>11834000000</v>
          </cell>
        </row>
        <row r="757">
          <cell r="B757" t="str">
            <v>HON</v>
          </cell>
          <cell r="E757">
            <v>39302000000</v>
          </cell>
          <cell r="F757">
            <v>27150000000</v>
          </cell>
          <cell r="G757">
            <v>5469000000</v>
          </cell>
          <cell r="L757">
            <v>12152000000</v>
          </cell>
        </row>
        <row r="758">
          <cell r="B758" t="str">
            <v>HP</v>
          </cell>
          <cell r="E758">
            <v>3387614000</v>
          </cell>
          <cell r="F758">
            <v>1852768000</v>
          </cell>
          <cell r="G758">
            <v>126250000</v>
          </cell>
          <cell r="L758">
            <v>1534846000</v>
          </cell>
        </row>
        <row r="759">
          <cell r="B759" t="str">
            <v>HP</v>
          </cell>
          <cell r="E759">
            <v>3715968000</v>
          </cell>
          <cell r="F759">
            <v>2006715000</v>
          </cell>
          <cell r="G759">
            <v>116190000</v>
          </cell>
          <cell r="L759">
            <v>1709253000</v>
          </cell>
        </row>
        <row r="760">
          <cell r="B760" t="str">
            <v>HP</v>
          </cell>
          <cell r="E760">
            <v>3161702000</v>
          </cell>
          <cell r="F760">
            <v>1703476000</v>
          </cell>
          <cell r="G760">
            <v>122878000</v>
          </cell>
          <cell r="L760">
            <v>1458226000</v>
          </cell>
        </row>
        <row r="761">
          <cell r="B761" t="str">
            <v>HP</v>
          </cell>
          <cell r="E761">
            <v>1624232000</v>
          </cell>
          <cell r="F761">
            <v>898805000</v>
          </cell>
          <cell r="G761">
            <v>136287000</v>
          </cell>
          <cell r="L761">
            <v>725427000</v>
          </cell>
        </row>
        <row r="762">
          <cell r="B762" t="str">
            <v>HPE</v>
          </cell>
          <cell r="E762">
            <v>55123000000</v>
          </cell>
          <cell r="F762">
            <v>39486000000</v>
          </cell>
          <cell r="G762">
            <v>8717000000</v>
          </cell>
          <cell r="L762">
            <v>15637000000</v>
          </cell>
        </row>
        <row r="763">
          <cell r="B763" t="str">
            <v>HPE</v>
          </cell>
          <cell r="E763">
            <v>52107000000</v>
          </cell>
          <cell r="F763">
            <v>37168000000</v>
          </cell>
          <cell r="G763">
            <v>9047000000</v>
          </cell>
          <cell r="L763">
            <v>14939000000</v>
          </cell>
        </row>
        <row r="764">
          <cell r="B764" t="str">
            <v>HPE</v>
          </cell>
          <cell r="E764">
            <v>50123000000</v>
          </cell>
          <cell r="F764">
            <v>35507000000</v>
          </cell>
          <cell r="G764">
            <v>8419000000</v>
          </cell>
          <cell r="L764">
            <v>14616000000</v>
          </cell>
        </row>
        <row r="765">
          <cell r="B765" t="str">
            <v>HPQ</v>
          </cell>
          <cell r="E765">
            <v>112298000000</v>
          </cell>
          <cell r="F765">
            <v>86380000000</v>
          </cell>
          <cell r="G765">
            <v>13267000000</v>
          </cell>
          <cell r="L765">
            <v>25918000000</v>
          </cell>
        </row>
        <row r="766">
          <cell r="B766" t="str">
            <v>HPQ</v>
          </cell>
          <cell r="E766">
            <v>56651000000</v>
          </cell>
          <cell r="F766">
            <v>45431000000</v>
          </cell>
          <cell r="G766">
            <v>5361000000</v>
          </cell>
          <cell r="L766">
            <v>11220000000</v>
          </cell>
        </row>
        <row r="767">
          <cell r="B767" t="str">
            <v>HPQ</v>
          </cell>
          <cell r="E767">
            <v>51463000000</v>
          </cell>
          <cell r="F767">
            <v>41524000000</v>
          </cell>
          <cell r="G767">
            <v>4663000000</v>
          </cell>
          <cell r="L767">
            <v>9939000000</v>
          </cell>
        </row>
        <row r="768">
          <cell r="B768" t="str">
            <v>HPQ</v>
          </cell>
          <cell r="E768">
            <v>48238000000</v>
          </cell>
          <cell r="F768">
            <v>39240000000</v>
          </cell>
          <cell r="G768">
            <v>4019000000</v>
          </cell>
          <cell r="L768">
            <v>8998000000</v>
          </cell>
        </row>
        <row r="769">
          <cell r="B769" t="str">
            <v>HRB</v>
          </cell>
          <cell r="E769">
            <v>2807114000</v>
          </cell>
          <cell r="F769">
            <v>1123773000</v>
          </cell>
          <cell r="G769">
            <v>828095000</v>
          </cell>
          <cell r="L769">
            <v>1683341000</v>
          </cell>
        </row>
        <row r="770">
          <cell r="B770" t="str">
            <v>HRB</v>
          </cell>
          <cell r="E770">
            <v>3024295000</v>
          </cell>
          <cell r="F770">
            <v>1179405000</v>
          </cell>
          <cell r="G770">
            <v>830789000</v>
          </cell>
          <cell r="L770">
            <v>1844890000</v>
          </cell>
        </row>
        <row r="771">
          <cell r="B771" t="str">
            <v>HRB</v>
          </cell>
          <cell r="E771">
            <v>3078658000</v>
          </cell>
          <cell r="F771">
            <v>1231104000</v>
          </cell>
          <cell r="G771">
            <v>818091000</v>
          </cell>
          <cell r="L771">
            <v>1847554000</v>
          </cell>
        </row>
        <row r="772">
          <cell r="B772" t="str">
            <v>HRB</v>
          </cell>
          <cell r="E772">
            <v>3038153000</v>
          </cell>
          <cell r="F772">
            <v>1250320000</v>
          </cell>
          <cell r="G772">
            <v>905648000</v>
          </cell>
          <cell r="L772">
            <v>1787833000</v>
          </cell>
        </row>
        <row r="773">
          <cell r="B773" t="str">
            <v>HRL</v>
          </cell>
          <cell r="E773">
            <v>8751654000</v>
          </cell>
          <cell r="F773">
            <v>7338838000</v>
          </cell>
          <cell r="G773">
            <v>627340000</v>
          </cell>
          <cell r="L773">
            <v>1412816000</v>
          </cell>
        </row>
        <row r="774">
          <cell r="B774" t="str">
            <v>HRL</v>
          </cell>
          <cell r="E774">
            <v>9316256000</v>
          </cell>
          <cell r="F774">
            <v>7751273000</v>
          </cell>
          <cell r="G774">
            <v>650948000</v>
          </cell>
          <cell r="L774">
            <v>1564983000</v>
          </cell>
        </row>
        <row r="775">
          <cell r="B775" t="str">
            <v>HRL</v>
          </cell>
          <cell r="E775">
            <v>9263863000</v>
          </cell>
          <cell r="F775">
            <v>7455282000</v>
          </cell>
          <cell r="G775">
            <v>743611000</v>
          </cell>
          <cell r="L775">
            <v>1808581000</v>
          </cell>
        </row>
        <row r="776">
          <cell r="B776" t="str">
            <v>HRL</v>
          </cell>
          <cell r="E776">
            <v>9523224000</v>
          </cell>
          <cell r="F776">
            <v>7365049000</v>
          </cell>
          <cell r="G776">
            <v>871974000</v>
          </cell>
          <cell r="L776">
            <v>2158175000</v>
          </cell>
        </row>
        <row r="777">
          <cell r="B777" t="str">
            <v>HRS</v>
          </cell>
          <cell r="E777">
            <v>5112000000</v>
          </cell>
          <cell r="F777">
            <v>3385000000</v>
          </cell>
          <cell r="G777">
            <v>914000000</v>
          </cell>
          <cell r="L777">
            <v>1727000000</v>
          </cell>
        </row>
        <row r="778">
          <cell r="B778" t="str">
            <v>HRS</v>
          </cell>
          <cell r="E778">
            <v>5012000000</v>
          </cell>
          <cell r="F778">
            <v>3310000000</v>
          </cell>
          <cell r="G778">
            <v>820000000</v>
          </cell>
          <cell r="L778">
            <v>1702000000</v>
          </cell>
        </row>
        <row r="779">
          <cell r="B779" t="str">
            <v>HRS</v>
          </cell>
          <cell r="E779">
            <v>5083000000</v>
          </cell>
          <cell r="F779">
            <v>3348000000</v>
          </cell>
          <cell r="G779">
            <v>976000000</v>
          </cell>
          <cell r="L779">
            <v>1735000000</v>
          </cell>
        </row>
        <row r="780">
          <cell r="B780" t="str">
            <v>HRS</v>
          </cell>
          <cell r="E780">
            <v>7467000000</v>
          </cell>
          <cell r="F780">
            <v>5132000000</v>
          </cell>
          <cell r="G780">
            <v>1186000000</v>
          </cell>
          <cell r="L780">
            <v>2335000000</v>
          </cell>
        </row>
        <row r="781">
          <cell r="B781" t="str">
            <v>HSIC</v>
          </cell>
          <cell r="E781">
            <v>8939967000</v>
          </cell>
          <cell r="F781">
            <v>6432454000</v>
          </cell>
          <cell r="G781">
            <v>1873360000</v>
          </cell>
          <cell r="L781">
            <v>2507513000</v>
          </cell>
        </row>
        <row r="782">
          <cell r="B782" t="str">
            <v>HSIC</v>
          </cell>
          <cell r="E782">
            <v>9560647000</v>
          </cell>
          <cell r="F782">
            <v>6904633000</v>
          </cell>
          <cell r="G782">
            <v>1978960000</v>
          </cell>
          <cell r="L782">
            <v>2656014000</v>
          </cell>
        </row>
        <row r="783">
          <cell r="B783" t="str">
            <v>HSIC</v>
          </cell>
          <cell r="E783">
            <v>10371390000</v>
          </cell>
          <cell r="F783">
            <v>7460075000</v>
          </cell>
          <cell r="G783">
            <v>2196173000</v>
          </cell>
          <cell r="L783">
            <v>2911315000</v>
          </cell>
        </row>
        <row r="784">
          <cell r="B784" t="str">
            <v>HSIC</v>
          </cell>
          <cell r="E784">
            <v>10629719000</v>
          </cell>
          <cell r="F784">
            <v>7617460000</v>
          </cell>
          <cell r="G784">
            <v>2243356000</v>
          </cell>
          <cell r="L784">
            <v>3012259000</v>
          </cell>
        </row>
        <row r="785">
          <cell r="B785" t="str">
            <v>HST</v>
          </cell>
          <cell r="E785">
            <v>5059000000</v>
          </cell>
          <cell r="F785">
            <v>1885000000</v>
          </cell>
          <cell r="G785">
            <v>2101000000</v>
          </cell>
          <cell r="L785">
            <v>3174000000</v>
          </cell>
        </row>
        <row r="786">
          <cell r="B786" t="str">
            <v>HST</v>
          </cell>
          <cell r="E786">
            <v>5166000000</v>
          </cell>
          <cell r="F786">
            <v>1989000000</v>
          </cell>
          <cell r="G786">
            <v>1968000000</v>
          </cell>
          <cell r="L786">
            <v>3177000000</v>
          </cell>
        </row>
        <row r="787">
          <cell r="B787" t="str">
            <v>HST</v>
          </cell>
          <cell r="E787">
            <v>5354000000</v>
          </cell>
          <cell r="F787">
            <v>2033000000</v>
          </cell>
          <cell r="G787">
            <v>1920000000</v>
          </cell>
          <cell r="L787">
            <v>3321000000</v>
          </cell>
        </row>
        <row r="788">
          <cell r="B788" t="str">
            <v>HST</v>
          </cell>
          <cell r="E788">
            <v>5387000000</v>
          </cell>
          <cell r="F788">
            <v>2012000000</v>
          </cell>
          <cell r="G788">
            <v>2011000000</v>
          </cell>
          <cell r="L788">
            <v>3375000000</v>
          </cell>
        </row>
        <row r="789">
          <cell r="B789" t="str">
            <v>HSY</v>
          </cell>
          <cell r="E789">
            <v>6644252000</v>
          </cell>
          <cell r="F789">
            <v>3784370000</v>
          </cell>
          <cell r="G789">
            <v>1703796000</v>
          </cell>
          <cell r="L789">
            <v>2859882000</v>
          </cell>
        </row>
        <row r="790">
          <cell r="B790" t="str">
            <v>HSY</v>
          </cell>
          <cell r="E790">
            <v>7146079000</v>
          </cell>
          <cell r="F790">
            <v>3865231000</v>
          </cell>
          <cell r="G790">
            <v>1924132000</v>
          </cell>
          <cell r="L790">
            <v>3280848000</v>
          </cell>
        </row>
        <row r="791">
          <cell r="B791" t="str">
            <v>HSY</v>
          </cell>
          <cell r="E791">
            <v>7421768000</v>
          </cell>
          <cell r="F791">
            <v>4085602000</v>
          </cell>
          <cell r="G791">
            <v>1898284000</v>
          </cell>
          <cell r="L791">
            <v>3336166000</v>
          </cell>
        </row>
        <row r="792">
          <cell r="B792" t="str">
            <v>HSY</v>
          </cell>
          <cell r="E792">
            <v>7386626000</v>
          </cell>
          <cell r="F792">
            <v>4003951000</v>
          </cell>
          <cell r="G792">
            <v>1969308000</v>
          </cell>
          <cell r="L792">
            <v>3382675000</v>
          </cell>
        </row>
        <row r="793">
          <cell r="B793" t="str">
            <v>HUM</v>
          </cell>
          <cell r="E793">
            <v>41313000000</v>
          </cell>
          <cell r="F793">
            <v>32564000000</v>
          </cell>
          <cell r="G793">
            <v>0</v>
          </cell>
          <cell r="L793">
            <v>8749000000</v>
          </cell>
        </row>
        <row r="794">
          <cell r="B794" t="str">
            <v>HUM</v>
          </cell>
          <cell r="E794">
            <v>48500000000</v>
          </cell>
          <cell r="F794">
            <v>38166000000</v>
          </cell>
          <cell r="G794">
            <v>0</v>
          </cell>
          <cell r="L794">
            <v>10334000000</v>
          </cell>
        </row>
        <row r="795">
          <cell r="B795" t="str">
            <v>HUM</v>
          </cell>
          <cell r="E795">
            <v>54289000000</v>
          </cell>
          <cell r="F795">
            <v>44269000000</v>
          </cell>
          <cell r="G795">
            <v>0</v>
          </cell>
          <cell r="L795">
            <v>10020000000</v>
          </cell>
        </row>
        <row r="796">
          <cell r="B796" t="str">
            <v>HUM</v>
          </cell>
          <cell r="E796">
            <v>54379000000</v>
          </cell>
          <cell r="F796">
            <v>45007000000</v>
          </cell>
          <cell r="G796">
            <v>0</v>
          </cell>
          <cell r="L796">
            <v>9372000000</v>
          </cell>
        </row>
        <row r="797">
          <cell r="B797" t="str">
            <v>IBM</v>
          </cell>
          <cell r="E797">
            <v>102874000000</v>
          </cell>
          <cell r="F797">
            <v>52513000000</v>
          </cell>
          <cell r="G797">
            <v>22389000000</v>
          </cell>
          <cell r="L797">
            <v>50361000000</v>
          </cell>
        </row>
        <row r="798">
          <cell r="B798" t="str">
            <v>IBM</v>
          </cell>
          <cell r="E798">
            <v>98367000000</v>
          </cell>
          <cell r="F798">
            <v>49683000000</v>
          </cell>
          <cell r="G798">
            <v>22629000000</v>
          </cell>
          <cell r="L798">
            <v>48684000000</v>
          </cell>
        </row>
        <row r="799">
          <cell r="B799" t="str">
            <v>IBM</v>
          </cell>
          <cell r="E799">
            <v>92793000000</v>
          </cell>
          <cell r="F799">
            <v>46386000000</v>
          </cell>
          <cell r="G799">
            <v>22438000000</v>
          </cell>
          <cell r="L799">
            <v>46407000000</v>
          </cell>
        </row>
        <row r="800">
          <cell r="B800" t="str">
            <v>IBM</v>
          </cell>
          <cell r="E800">
            <v>81741000000</v>
          </cell>
          <cell r="F800">
            <v>41057000000</v>
          </cell>
          <cell r="G800">
            <v>19748000000</v>
          </cell>
          <cell r="L800">
            <v>40684000000</v>
          </cell>
        </row>
        <row r="801">
          <cell r="B801" t="str">
            <v>IDXX</v>
          </cell>
          <cell r="E801">
            <v>1293338000</v>
          </cell>
          <cell r="F801">
            <v>594190000</v>
          </cell>
          <cell r="G801">
            <v>354571000</v>
          </cell>
          <cell r="L801">
            <v>699148000</v>
          </cell>
        </row>
        <row r="802">
          <cell r="B802" t="str">
            <v>IDXX</v>
          </cell>
          <cell r="E802">
            <v>1377058000</v>
          </cell>
          <cell r="F802">
            <v>620940000</v>
          </cell>
          <cell r="G802">
            <v>401353000</v>
          </cell>
          <cell r="L802">
            <v>756118000</v>
          </cell>
        </row>
        <row r="803">
          <cell r="B803" t="str">
            <v>IDXX</v>
          </cell>
          <cell r="E803">
            <v>1485807000</v>
          </cell>
          <cell r="F803">
            <v>669691000</v>
          </cell>
          <cell r="G803">
            <v>457598000</v>
          </cell>
          <cell r="L803">
            <v>816116000</v>
          </cell>
        </row>
        <row r="804">
          <cell r="B804" t="str">
            <v>IDXX</v>
          </cell>
          <cell r="E804">
            <v>1601892000</v>
          </cell>
          <cell r="F804">
            <v>711622000</v>
          </cell>
          <cell r="G804">
            <v>482465000</v>
          </cell>
          <cell r="L804">
            <v>890270000</v>
          </cell>
        </row>
        <row r="805">
          <cell r="B805" t="str">
            <v>IFF</v>
          </cell>
          <cell r="E805">
            <v>2821446000</v>
          </cell>
          <cell r="F805">
            <v>1645912000</v>
          </cell>
          <cell r="G805">
            <v>453535000</v>
          </cell>
          <cell r="L805">
            <v>1175534000</v>
          </cell>
        </row>
        <row r="806">
          <cell r="B806" t="str">
            <v>IFF</v>
          </cell>
          <cell r="E806">
            <v>2952896000</v>
          </cell>
          <cell r="F806">
            <v>1668691000</v>
          </cell>
          <cell r="G806">
            <v>505877000</v>
          </cell>
          <cell r="L806">
            <v>1284205000</v>
          </cell>
        </row>
        <row r="807">
          <cell r="B807" t="str">
            <v>IFF</v>
          </cell>
          <cell r="E807">
            <v>3088533000</v>
          </cell>
          <cell r="F807">
            <v>1726383000</v>
          </cell>
          <cell r="G807">
            <v>514891000</v>
          </cell>
          <cell r="L807">
            <v>1362150000</v>
          </cell>
        </row>
        <row r="808">
          <cell r="B808" t="str">
            <v>IFF</v>
          </cell>
          <cell r="E808">
            <v>3023189000</v>
          </cell>
          <cell r="F808">
            <v>1671590000</v>
          </cell>
          <cell r="G808">
            <v>509557000</v>
          </cell>
          <cell r="L808">
            <v>1351599000</v>
          </cell>
        </row>
        <row r="809">
          <cell r="B809" t="str">
            <v>ILMN</v>
          </cell>
          <cell r="E809">
            <v>1421178000</v>
          </cell>
          <cell r="F809">
            <v>509291000</v>
          </cell>
          <cell r="G809">
            <v>397285000</v>
          </cell>
          <cell r="L809">
            <v>911887000</v>
          </cell>
        </row>
        <row r="810">
          <cell r="B810" t="str">
            <v>ILMN</v>
          </cell>
          <cell r="E810">
            <v>1861358000</v>
          </cell>
          <cell r="F810">
            <v>563648000</v>
          </cell>
          <cell r="G810">
            <v>471921000</v>
          </cell>
          <cell r="L810">
            <v>1297710000</v>
          </cell>
        </row>
        <row r="811">
          <cell r="B811" t="str">
            <v>ILMN</v>
          </cell>
          <cell r="E811">
            <v>2219762000</v>
          </cell>
          <cell r="F811">
            <v>670472000</v>
          </cell>
          <cell r="G811">
            <v>522046000</v>
          </cell>
          <cell r="L811">
            <v>1549290000</v>
          </cell>
        </row>
        <row r="812">
          <cell r="B812" t="str">
            <v>ILMN</v>
          </cell>
          <cell r="E812">
            <v>2398373000</v>
          </cell>
          <cell r="F812">
            <v>731925000</v>
          </cell>
          <cell r="G812">
            <v>584491000</v>
          </cell>
          <cell r="L812">
            <v>1666448000</v>
          </cell>
        </row>
        <row r="813">
          <cell r="B813" t="str">
            <v>INTC</v>
          </cell>
          <cell r="E813">
            <v>52708000000</v>
          </cell>
          <cell r="F813">
            <v>21187000000</v>
          </cell>
          <cell r="G813">
            <v>8088000000</v>
          </cell>
          <cell r="L813">
            <v>31521000000</v>
          </cell>
        </row>
        <row r="814">
          <cell r="B814" t="str">
            <v>INTC</v>
          </cell>
          <cell r="E814">
            <v>55870000000</v>
          </cell>
          <cell r="F814">
            <v>20261000000</v>
          </cell>
          <cell r="G814">
            <v>8136000000</v>
          </cell>
          <cell r="L814">
            <v>35609000000</v>
          </cell>
        </row>
        <row r="815">
          <cell r="B815" t="str">
            <v>INTC</v>
          </cell>
          <cell r="E815">
            <v>55355000000</v>
          </cell>
          <cell r="F815">
            <v>20676000000</v>
          </cell>
          <cell r="G815">
            <v>7930000000</v>
          </cell>
          <cell r="L815">
            <v>34679000000</v>
          </cell>
        </row>
        <row r="816">
          <cell r="B816" t="str">
            <v>INTC</v>
          </cell>
          <cell r="E816">
            <v>59387000000</v>
          </cell>
          <cell r="F816">
            <v>23196000000</v>
          </cell>
          <cell r="G816">
            <v>8397000000</v>
          </cell>
          <cell r="L816">
            <v>36191000000</v>
          </cell>
        </row>
        <row r="817">
          <cell r="B817" t="str">
            <v>INTU</v>
          </cell>
          <cell r="E817">
            <v>3946000000</v>
          </cell>
          <cell r="F817">
            <v>527000000</v>
          </cell>
          <cell r="G817">
            <v>1534000000</v>
          </cell>
          <cell r="L817">
            <v>3419000000</v>
          </cell>
        </row>
        <row r="818">
          <cell r="B818" t="str">
            <v>INTU</v>
          </cell>
          <cell r="E818">
            <v>4243000000</v>
          </cell>
          <cell r="F818">
            <v>603000000</v>
          </cell>
          <cell r="G818">
            <v>1601000000</v>
          </cell>
          <cell r="L818">
            <v>3640000000</v>
          </cell>
        </row>
        <row r="819">
          <cell r="B819" t="str">
            <v>INTU</v>
          </cell>
          <cell r="E819">
            <v>4192000000</v>
          </cell>
          <cell r="F819">
            <v>695000000</v>
          </cell>
          <cell r="G819">
            <v>1771000000</v>
          </cell>
          <cell r="L819">
            <v>3497000000</v>
          </cell>
        </row>
        <row r="820">
          <cell r="B820" t="str">
            <v>INTU</v>
          </cell>
          <cell r="E820">
            <v>4694000000</v>
          </cell>
          <cell r="F820">
            <v>730000000</v>
          </cell>
          <cell r="G820">
            <v>1807000000</v>
          </cell>
          <cell r="L820">
            <v>3964000000</v>
          </cell>
        </row>
        <row r="821">
          <cell r="B821" t="str">
            <v>IP</v>
          </cell>
          <cell r="E821">
            <v>21852000000</v>
          </cell>
          <cell r="F821">
            <v>15287000000</v>
          </cell>
          <cell r="G821">
            <v>3303000000</v>
          </cell>
          <cell r="L821">
            <v>6565000000</v>
          </cell>
        </row>
        <row r="822">
          <cell r="B822" t="str">
            <v>IP</v>
          </cell>
          <cell r="E822">
            <v>23483000000</v>
          </cell>
          <cell r="F822">
            <v>16282000000</v>
          </cell>
          <cell r="G822">
            <v>3557000000</v>
          </cell>
          <cell r="L822">
            <v>7201000000</v>
          </cell>
        </row>
        <row r="823">
          <cell r="B823" t="str">
            <v>IP</v>
          </cell>
          <cell r="E823">
            <v>23617000000</v>
          </cell>
          <cell r="F823">
            <v>16254000000</v>
          </cell>
          <cell r="G823">
            <v>3494000000</v>
          </cell>
          <cell r="L823">
            <v>7363000000</v>
          </cell>
        </row>
        <row r="824">
          <cell r="B824" t="str">
            <v>IP</v>
          </cell>
          <cell r="E824">
            <v>22365000000</v>
          </cell>
          <cell r="F824">
            <v>15468000000</v>
          </cell>
          <cell r="G824">
            <v>3219000000</v>
          </cell>
          <cell r="L824">
            <v>6897000000</v>
          </cell>
        </row>
        <row r="825">
          <cell r="B825" t="str">
            <v>IPG</v>
          </cell>
          <cell r="E825">
            <v>6956200000</v>
          </cell>
          <cell r="F825">
            <v>0</v>
          </cell>
          <cell r="G825">
            <v>6279100000</v>
          </cell>
          <cell r="L825">
            <v>6956200000</v>
          </cell>
        </row>
        <row r="826">
          <cell r="B826" t="str">
            <v>IPG</v>
          </cell>
          <cell r="E826">
            <v>7122300000</v>
          </cell>
          <cell r="F826">
            <v>0</v>
          </cell>
          <cell r="G826">
            <v>6463400000</v>
          </cell>
          <cell r="L826">
            <v>7122300000</v>
          </cell>
        </row>
        <row r="827">
          <cell r="B827" t="str">
            <v>IPG</v>
          </cell>
          <cell r="E827">
            <v>7537100000</v>
          </cell>
          <cell r="F827">
            <v>0</v>
          </cell>
          <cell r="G827">
            <v>6748500000</v>
          </cell>
          <cell r="L827">
            <v>7537100000</v>
          </cell>
        </row>
        <row r="828">
          <cell r="B828" t="str">
            <v>IPG</v>
          </cell>
          <cell r="E828">
            <v>7613800000</v>
          </cell>
          <cell r="F828">
            <v>0</v>
          </cell>
          <cell r="G828">
            <v>6742700000</v>
          </cell>
          <cell r="L828">
            <v>7613800000</v>
          </cell>
        </row>
        <row r="829">
          <cell r="B829" t="str">
            <v>IRM</v>
          </cell>
          <cell r="E829">
            <v>3003955000</v>
          </cell>
          <cell r="F829">
            <v>1277113000</v>
          </cell>
          <cell r="G829">
            <v>850371000</v>
          </cell>
          <cell r="L829">
            <v>1726842000</v>
          </cell>
        </row>
        <row r="830">
          <cell r="B830" t="str">
            <v>IRM</v>
          </cell>
          <cell r="E830">
            <v>3024623000</v>
          </cell>
          <cell r="F830">
            <v>1288878000</v>
          </cell>
          <cell r="G830">
            <v>924031000</v>
          </cell>
          <cell r="L830">
            <v>1735745000</v>
          </cell>
        </row>
        <row r="831">
          <cell r="B831" t="str">
            <v>IRM</v>
          </cell>
          <cell r="E831">
            <v>3117693000</v>
          </cell>
          <cell r="F831">
            <v>1344636000</v>
          </cell>
          <cell r="G831">
            <v>869572000</v>
          </cell>
          <cell r="L831">
            <v>1773057000</v>
          </cell>
        </row>
        <row r="832">
          <cell r="B832" t="str">
            <v>IRM</v>
          </cell>
          <cell r="E832">
            <v>3007976000</v>
          </cell>
          <cell r="F832">
            <v>1290025000</v>
          </cell>
          <cell r="G832">
            <v>844960000</v>
          </cell>
          <cell r="L832">
            <v>1717951000</v>
          </cell>
        </row>
        <row r="833">
          <cell r="B833" t="str">
            <v>ISRG</v>
          </cell>
          <cell r="E833">
            <v>2265100000</v>
          </cell>
          <cell r="F833">
            <v>670900000</v>
          </cell>
          <cell r="G833">
            <v>574000000</v>
          </cell>
          <cell r="L833">
            <v>1594200000</v>
          </cell>
        </row>
        <row r="834">
          <cell r="B834" t="str">
            <v>ISRG</v>
          </cell>
          <cell r="E834">
            <v>2131700000</v>
          </cell>
          <cell r="F834">
            <v>717900000</v>
          </cell>
          <cell r="G834">
            <v>691000000</v>
          </cell>
          <cell r="L834">
            <v>1413800000</v>
          </cell>
        </row>
        <row r="835">
          <cell r="B835" t="str">
            <v>ISRG</v>
          </cell>
          <cell r="E835">
            <v>2384400000</v>
          </cell>
          <cell r="F835">
            <v>806500000</v>
          </cell>
          <cell r="G835">
            <v>640500000</v>
          </cell>
          <cell r="L835">
            <v>1577900000</v>
          </cell>
        </row>
        <row r="836">
          <cell r="B836" t="str">
            <v>ISRG</v>
          </cell>
          <cell r="E836">
            <v>2704400000</v>
          </cell>
          <cell r="F836">
            <v>814300000</v>
          </cell>
          <cell r="G836">
            <v>705300000</v>
          </cell>
          <cell r="L836">
            <v>1890100000</v>
          </cell>
        </row>
        <row r="837">
          <cell r="B837" t="str">
            <v>ITW</v>
          </cell>
          <cell r="E837">
            <v>14135000000</v>
          </cell>
          <cell r="F837">
            <v>8554000000</v>
          </cell>
          <cell r="G837">
            <v>2815000000</v>
          </cell>
          <cell r="L837">
            <v>5581000000</v>
          </cell>
        </row>
        <row r="838">
          <cell r="B838" t="str">
            <v>ITW</v>
          </cell>
          <cell r="E838">
            <v>14484000000</v>
          </cell>
          <cell r="F838">
            <v>8673000000</v>
          </cell>
          <cell r="G838">
            <v>2678000000</v>
          </cell>
          <cell r="L838">
            <v>5811000000</v>
          </cell>
        </row>
        <row r="839">
          <cell r="B839" t="str">
            <v>ITW</v>
          </cell>
          <cell r="E839">
            <v>13405000000</v>
          </cell>
          <cell r="F839">
            <v>7888000000</v>
          </cell>
          <cell r="G839">
            <v>2417000000</v>
          </cell>
          <cell r="L839">
            <v>5517000000</v>
          </cell>
        </row>
        <row r="840">
          <cell r="B840" t="str">
            <v>ITW</v>
          </cell>
          <cell r="E840">
            <v>13599000000</v>
          </cell>
          <cell r="F840">
            <v>7896000000</v>
          </cell>
          <cell r="G840">
            <v>2415000000</v>
          </cell>
          <cell r="L840">
            <v>5703000000</v>
          </cell>
        </row>
        <row r="841">
          <cell r="B841" t="str">
            <v>IVZ</v>
          </cell>
          <cell r="E841">
            <v>4050400000</v>
          </cell>
          <cell r="F841">
            <v>0</v>
          </cell>
          <cell r="G841">
            <v>3207800000</v>
          </cell>
          <cell r="L841">
            <v>4050400000</v>
          </cell>
        </row>
        <row r="842">
          <cell r="B842" t="str">
            <v>IVZ</v>
          </cell>
          <cell r="E842">
            <v>4644600000</v>
          </cell>
          <cell r="F842">
            <v>0</v>
          </cell>
          <cell r="G842">
            <v>3524400000</v>
          </cell>
          <cell r="L842">
            <v>4644600000</v>
          </cell>
        </row>
        <row r="843">
          <cell r="B843" t="str">
            <v>IVZ</v>
          </cell>
          <cell r="E843">
            <v>5147100000</v>
          </cell>
          <cell r="F843">
            <v>0</v>
          </cell>
          <cell r="G843">
            <v>3870200000</v>
          </cell>
          <cell r="L843">
            <v>5147100000</v>
          </cell>
        </row>
        <row r="844">
          <cell r="B844" t="str">
            <v>IVZ</v>
          </cell>
          <cell r="E844">
            <v>5122900000</v>
          </cell>
          <cell r="F844">
            <v>0</v>
          </cell>
          <cell r="G844">
            <v>3764500000</v>
          </cell>
          <cell r="L844">
            <v>5122900000</v>
          </cell>
        </row>
        <row r="845">
          <cell r="B845" t="str">
            <v>JBHT</v>
          </cell>
          <cell r="E845">
            <v>5054980000</v>
          </cell>
          <cell r="F845">
            <v>3230857000</v>
          </cell>
          <cell r="G845">
            <v>1064757000</v>
          </cell>
          <cell r="L845">
            <v>1824123000</v>
          </cell>
        </row>
        <row r="846">
          <cell r="B846" t="str">
            <v>JBHT</v>
          </cell>
          <cell r="E846">
            <v>5584571000</v>
          </cell>
          <cell r="F846">
            <v>3570801000</v>
          </cell>
          <cell r="G846">
            <v>1183682000</v>
          </cell>
          <cell r="L846">
            <v>2013770000</v>
          </cell>
        </row>
        <row r="847">
          <cell r="B847" t="str">
            <v>JBHT</v>
          </cell>
          <cell r="E847">
            <v>6165441000</v>
          </cell>
          <cell r="F847">
            <v>3898403000</v>
          </cell>
          <cell r="G847">
            <v>1341000000</v>
          </cell>
          <cell r="L847">
            <v>2267038000</v>
          </cell>
        </row>
        <row r="848">
          <cell r="B848" t="str">
            <v>JBHT</v>
          </cell>
          <cell r="E848">
            <v>6187646000</v>
          </cell>
          <cell r="F848">
            <v>3665578000</v>
          </cell>
          <cell r="G848">
            <v>1466761000</v>
          </cell>
          <cell r="L848">
            <v>2522068000</v>
          </cell>
        </row>
        <row r="849">
          <cell r="B849" t="str">
            <v>JEC</v>
          </cell>
          <cell r="E849">
            <v>11818376000</v>
          </cell>
          <cell r="F849">
            <v>9976057000</v>
          </cell>
          <cell r="G849">
            <v>1173340000</v>
          </cell>
          <cell r="L849">
            <v>1842319000</v>
          </cell>
        </row>
        <row r="850">
          <cell r="B850" t="str">
            <v>JEC</v>
          </cell>
          <cell r="E850">
            <v>12695157000</v>
          </cell>
          <cell r="F850">
            <v>10621373000</v>
          </cell>
          <cell r="G850">
            <v>1545716000</v>
          </cell>
          <cell r="L850">
            <v>2073784000</v>
          </cell>
        </row>
        <row r="851">
          <cell r="B851" t="str">
            <v>JEC</v>
          </cell>
          <cell r="E851">
            <v>12114832000</v>
          </cell>
          <cell r="F851">
            <v>10146494000</v>
          </cell>
          <cell r="G851">
            <v>1522811000</v>
          </cell>
          <cell r="L851">
            <v>1968338000</v>
          </cell>
        </row>
        <row r="852">
          <cell r="B852" t="str">
            <v>JEC</v>
          </cell>
          <cell r="E852">
            <v>10964157000</v>
          </cell>
          <cell r="F852">
            <v>9196326000</v>
          </cell>
          <cell r="G852">
            <v>1429233000</v>
          </cell>
          <cell r="L852">
            <v>1767831000</v>
          </cell>
        </row>
        <row r="853">
          <cell r="B853" t="str">
            <v>JNPR</v>
          </cell>
          <cell r="E853">
            <v>4365400000</v>
          </cell>
          <cell r="F853">
            <v>1656600000</v>
          </cell>
          <cell r="G853">
            <v>1252300000</v>
          </cell>
          <cell r="L853">
            <v>2708800000</v>
          </cell>
        </row>
        <row r="854">
          <cell r="B854" t="str">
            <v>JNPR</v>
          </cell>
          <cell r="E854">
            <v>4669100000</v>
          </cell>
          <cell r="F854">
            <v>1727700000</v>
          </cell>
          <cell r="G854">
            <v>1293200000</v>
          </cell>
          <cell r="L854">
            <v>2941400000</v>
          </cell>
        </row>
        <row r="855">
          <cell r="B855" t="str">
            <v>JNPR</v>
          </cell>
          <cell r="E855">
            <v>4627100000</v>
          </cell>
          <cell r="F855">
            <v>1768900000</v>
          </cell>
          <cell r="G855">
            <v>1254700000</v>
          </cell>
          <cell r="L855">
            <v>2858200000</v>
          </cell>
        </row>
        <row r="856">
          <cell r="B856" t="str">
            <v>JNPR</v>
          </cell>
          <cell r="E856">
            <v>4857800000</v>
          </cell>
          <cell r="F856">
            <v>1779200000</v>
          </cell>
          <cell r="G856">
            <v>1172700000</v>
          </cell>
          <cell r="L856">
            <v>3078600000</v>
          </cell>
        </row>
        <row r="857">
          <cell r="B857" t="str">
            <v>JPM</v>
          </cell>
          <cell r="E857">
            <v>93646000000</v>
          </cell>
          <cell r="F857">
            <v>0</v>
          </cell>
          <cell r="G857">
            <v>64729000000</v>
          </cell>
          <cell r="L857">
            <v>93646000000</v>
          </cell>
        </row>
        <row r="858">
          <cell r="B858" t="str">
            <v>JPM</v>
          </cell>
          <cell r="E858">
            <v>97142000000</v>
          </cell>
          <cell r="F858">
            <v>0</v>
          </cell>
          <cell r="G858">
            <v>70467000000</v>
          </cell>
          <cell r="L858">
            <v>97142000000</v>
          </cell>
        </row>
        <row r="859">
          <cell r="B859" t="str">
            <v>JPM</v>
          </cell>
          <cell r="E859">
            <v>91973000000</v>
          </cell>
          <cell r="F859">
            <v>0</v>
          </cell>
          <cell r="G859">
            <v>61274000000</v>
          </cell>
          <cell r="L859">
            <v>91973000000</v>
          </cell>
        </row>
        <row r="860">
          <cell r="B860" t="str">
            <v>JPM</v>
          </cell>
          <cell r="E860">
            <v>89716000000</v>
          </cell>
          <cell r="F860">
            <v>0</v>
          </cell>
          <cell r="G860">
            <v>59014000000</v>
          </cell>
          <cell r="L860">
            <v>89716000000</v>
          </cell>
        </row>
        <row r="861">
          <cell r="B861" t="str">
            <v>JWN</v>
          </cell>
          <cell r="E861">
            <v>12134000000</v>
          </cell>
          <cell r="F861">
            <v>7432000000</v>
          </cell>
          <cell r="G861">
            <v>3357000000</v>
          </cell>
          <cell r="L861">
            <v>4702000000</v>
          </cell>
        </row>
        <row r="862">
          <cell r="B862" t="str">
            <v>JWN</v>
          </cell>
          <cell r="E862">
            <v>12540000000</v>
          </cell>
          <cell r="F862">
            <v>7737000000</v>
          </cell>
          <cell r="G862">
            <v>3453000000</v>
          </cell>
          <cell r="L862">
            <v>4803000000</v>
          </cell>
        </row>
        <row r="863">
          <cell r="B863" t="str">
            <v>JWN</v>
          </cell>
          <cell r="E863">
            <v>13506000000</v>
          </cell>
          <cell r="F863">
            <v>8406000000</v>
          </cell>
          <cell r="G863">
            <v>3777000000</v>
          </cell>
          <cell r="L863">
            <v>5100000000</v>
          </cell>
        </row>
        <row r="864">
          <cell r="B864" t="str">
            <v>JWN</v>
          </cell>
          <cell r="E864">
            <v>14437000000</v>
          </cell>
          <cell r="F864">
            <v>9168000000</v>
          </cell>
          <cell r="G864">
            <v>4168000000</v>
          </cell>
          <cell r="L864">
            <v>5269000000</v>
          </cell>
        </row>
        <row r="865">
          <cell r="B865" t="str">
            <v>K</v>
          </cell>
          <cell r="E865">
            <v>14197000000</v>
          </cell>
          <cell r="F865">
            <v>8763000000</v>
          </cell>
          <cell r="G865">
            <v>3872000000</v>
          </cell>
          <cell r="L865">
            <v>5434000000</v>
          </cell>
        </row>
        <row r="866">
          <cell r="B866" t="str">
            <v>K</v>
          </cell>
          <cell r="E866">
            <v>14792000000</v>
          </cell>
          <cell r="F866">
            <v>8689000000</v>
          </cell>
          <cell r="G866">
            <v>3266000000</v>
          </cell>
          <cell r="L866">
            <v>6103000000</v>
          </cell>
        </row>
        <row r="867">
          <cell r="B867" t="str">
            <v>K</v>
          </cell>
          <cell r="E867">
            <v>14580000000</v>
          </cell>
          <cell r="F867">
            <v>9517000000</v>
          </cell>
          <cell r="G867">
            <v>4039000000</v>
          </cell>
          <cell r="L867">
            <v>5063000000</v>
          </cell>
        </row>
        <row r="868">
          <cell r="B868" t="str">
            <v>K</v>
          </cell>
          <cell r="E868">
            <v>13525000000</v>
          </cell>
          <cell r="F868">
            <v>8844000000</v>
          </cell>
          <cell r="G868">
            <v>3590000000</v>
          </cell>
          <cell r="L868">
            <v>4681000000</v>
          </cell>
        </row>
        <row r="869">
          <cell r="B869" t="str">
            <v>KEY</v>
          </cell>
          <cell r="E869">
            <v>1287577000</v>
          </cell>
          <cell r="F869">
            <v>1073447000</v>
          </cell>
          <cell r="G869">
            <v>174085000</v>
          </cell>
          <cell r="L869">
            <v>214130000</v>
          </cell>
        </row>
        <row r="870">
          <cell r="B870" t="str">
            <v>KEY</v>
          </cell>
          <cell r="E870">
            <v>1463767000</v>
          </cell>
          <cell r="F870">
            <v>1200308000</v>
          </cell>
          <cell r="G870">
            <v>194491000</v>
          </cell>
          <cell r="L870">
            <v>263459000</v>
          </cell>
        </row>
        <row r="871">
          <cell r="B871" t="str">
            <v>KEY</v>
          </cell>
          <cell r="E871">
            <v>1627413000</v>
          </cell>
          <cell r="F871">
            <v>1354969000</v>
          </cell>
          <cell r="G871">
            <v>207519000</v>
          </cell>
          <cell r="L871">
            <v>272444000</v>
          </cell>
        </row>
        <row r="872">
          <cell r="B872" t="str">
            <v>KEY</v>
          </cell>
          <cell r="E872">
            <v>1822114000</v>
          </cell>
          <cell r="F872">
            <v>1524907000</v>
          </cell>
          <cell r="G872">
            <v>224088000</v>
          </cell>
          <cell r="L872">
            <v>297207000</v>
          </cell>
        </row>
        <row r="873">
          <cell r="B873" t="str">
            <v>KIM</v>
          </cell>
          <cell r="E873">
            <v>793373000</v>
          </cell>
          <cell r="F873">
            <v>206974000</v>
          </cell>
          <cell r="G873">
            <v>123524000</v>
          </cell>
          <cell r="L873">
            <v>586399000</v>
          </cell>
        </row>
        <row r="874">
          <cell r="B874" t="str">
            <v>KIM</v>
          </cell>
          <cell r="E874">
            <v>861527000</v>
          </cell>
          <cell r="F874">
            <v>221498000</v>
          </cell>
          <cell r="G874">
            <v>127470000</v>
          </cell>
          <cell r="L874">
            <v>640029000</v>
          </cell>
        </row>
        <row r="875">
          <cell r="B875" t="str">
            <v>KIM</v>
          </cell>
          <cell r="E875">
            <v>993897000</v>
          </cell>
          <cell r="F875">
            <v>258617000</v>
          </cell>
          <cell r="G875">
            <v>122201000</v>
          </cell>
          <cell r="L875">
            <v>735280000</v>
          </cell>
        </row>
        <row r="876">
          <cell r="B876" t="str">
            <v>KIM</v>
          </cell>
          <cell r="E876">
            <v>1166769000</v>
          </cell>
          <cell r="F876">
            <v>304477000</v>
          </cell>
          <cell r="G876">
            <v>122735000</v>
          </cell>
          <cell r="L876">
            <v>862292000</v>
          </cell>
        </row>
        <row r="877">
          <cell r="B877" t="str">
            <v>KLAC</v>
          </cell>
          <cell r="E877">
            <v>2842781000</v>
          </cell>
          <cell r="F877">
            <v>1237452000</v>
          </cell>
          <cell r="G877">
            <v>387812000</v>
          </cell>
          <cell r="L877">
            <v>1605329000</v>
          </cell>
        </row>
        <row r="878">
          <cell r="B878" t="str">
            <v>KLAC</v>
          </cell>
          <cell r="E878">
            <v>2929408000</v>
          </cell>
          <cell r="F878">
            <v>1232962000</v>
          </cell>
          <cell r="G878">
            <v>384907000</v>
          </cell>
          <cell r="L878">
            <v>1696446000</v>
          </cell>
        </row>
        <row r="879">
          <cell r="B879" t="str">
            <v>KLAC</v>
          </cell>
          <cell r="E879">
            <v>2814049000</v>
          </cell>
          <cell r="F879">
            <v>1215229000</v>
          </cell>
          <cell r="G879">
            <v>406864000</v>
          </cell>
          <cell r="L879">
            <v>1598820000</v>
          </cell>
        </row>
        <row r="880">
          <cell r="B880" t="str">
            <v>KLAC</v>
          </cell>
          <cell r="E880">
            <v>2984493000</v>
          </cell>
          <cell r="F880">
            <v>1163391000</v>
          </cell>
          <cell r="G880">
            <v>379399000</v>
          </cell>
          <cell r="L880">
            <v>1821102000</v>
          </cell>
        </row>
        <row r="881">
          <cell r="B881" t="str">
            <v>KMB</v>
          </cell>
          <cell r="E881">
            <v>19561000000</v>
          </cell>
          <cell r="F881">
            <v>12952000000</v>
          </cell>
          <cell r="G881">
            <v>3706000000</v>
          </cell>
          <cell r="L881">
            <v>6609000000</v>
          </cell>
        </row>
        <row r="882">
          <cell r="B882" t="str">
            <v>KMB</v>
          </cell>
          <cell r="E882">
            <v>19724000000</v>
          </cell>
          <cell r="F882">
            <v>13041000000</v>
          </cell>
          <cell r="G882">
            <v>4162000000</v>
          </cell>
          <cell r="L882">
            <v>6683000000</v>
          </cell>
        </row>
        <row r="883">
          <cell r="B883" t="str">
            <v>KMB</v>
          </cell>
          <cell r="E883">
            <v>18591000000</v>
          </cell>
          <cell r="F883">
            <v>11967000000</v>
          </cell>
          <cell r="G883">
            <v>5011000000</v>
          </cell>
          <cell r="L883">
            <v>6624000000</v>
          </cell>
        </row>
        <row r="884">
          <cell r="B884" t="str">
            <v>KMB</v>
          </cell>
          <cell r="E884">
            <v>18202000000</v>
          </cell>
          <cell r="F884">
            <v>11551000000</v>
          </cell>
          <cell r="G884">
            <v>3334000000</v>
          </cell>
          <cell r="L884">
            <v>6651000000</v>
          </cell>
        </row>
        <row r="885">
          <cell r="B885" t="str">
            <v>KMI</v>
          </cell>
          <cell r="E885">
            <v>14070000000</v>
          </cell>
          <cell r="F885">
            <v>7365000000</v>
          </cell>
          <cell r="G885">
            <v>1007000000</v>
          </cell>
          <cell r="L885">
            <v>6705000000</v>
          </cell>
        </row>
        <row r="886">
          <cell r="B886" t="str">
            <v>KMI</v>
          </cell>
          <cell r="E886">
            <v>16226000000</v>
          </cell>
          <cell r="F886">
            <v>8435000000</v>
          </cell>
          <cell r="G886">
            <v>1029000000</v>
          </cell>
          <cell r="L886">
            <v>7791000000</v>
          </cell>
        </row>
        <row r="887">
          <cell r="B887" t="str">
            <v>KMI</v>
          </cell>
          <cell r="E887">
            <v>14403000000</v>
          </cell>
          <cell r="F887">
            <v>6452000000</v>
          </cell>
          <cell r="G887">
            <v>1126000000</v>
          </cell>
          <cell r="L887">
            <v>7951000000</v>
          </cell>
        </row>
        <row r="888">
          <cell r="B888" t="str">
            <v>KMI</v>
          </cell>
          <cell r="E888">
            <v>13058000000</v>
          </cell>
          <cell r="F888">
            <v>5801000000</v>
          </cell>
          <cell r="G888">
            <v>1089000000</v>
          </cell>
          <cell r="L888">
            <v>7257000000</v>
          </cell>
        </row>
        <row r="889">
          <cell r="B889" t="str">
            <v>KMX</v>
          </cell>
          <cell r="E889">
            <v>10962818000</v>
          </cell>
          <cell r="F889">
            <v>9498456000</v>
          </cell>
          <cell r="G889">
            <v>731767000</v>
          </cell>
          <cell r="L889">
            <v>1464362000</v>
          </cell>
        </row>
        <row r="890">
          <cell r="B890" t="str">
            <v>KMX</v>
          </cell>
          <cell r="E890">
            <v>12574299000</v>
          </cell>
          <cell r="F890">
            <v>10925598000</v>
          </cell>
          <cell r="G890">
            <v>819048000</v>
          </cell>
          <cell r="L890">
            <v>1648701000</v>
          </cell>
        </row>
        <row r="891">
          <cell r="B891" t="str">
            <v>KMX</v>
          </cell>
          <cell r="E891">
            <v>14268716000</v>
          </cell>
          <cell r="F891">
            <v>12381189000</v>
          </cell>
          <cell r="G891">
            <v>890431000</v>
          </cell>
          <cell r="L891">
            <v>1887527000</v>
          </cell>
        </row>
        <row r="892">
          <cell r="B892" t="str">
            <v>KMX</v>
          </cell>
          <cell r="E892">
            <v>15149675000</v>
          </cell>
          <cell r="F892">
            <v>13130915000</v>
          </cell>
          <cell r="G892">
            <v>959899000</v>
          </cell>
          <cell r="L892">
            <v>2018760000</v>
          </cell>
        </row>
        <row r="893">
          <cell r="B893" t="str">
            <v>KO</v>
          </cell>
          <cell r="E893">
            <v>48017000000</v>
          </cell>
          <cell r="F893">
            <v>19053000000</v>
          </cell>
          <cell r="G893">
            <v>18185000000</v>
          </cell>
          <cell r="L893">
            <v>28964000000</v>
          </cell>
        </row>
        <row r="894">
          <cell r="B894" t="str">
            <v>KO</v>
          </cell>
          <cell r="E894">
            <v>46854000000</v>
          </cell>
          <cell r="F894">
            <v>18421000000</v>
          </cell>
          <cell r="G894">
            <v>18205000000</v>
          </cell>
          <cell r="L894">
            <v>28433000000</v>
          </cell>
        </row>
        <row r="895">
          <cell r="B895" t="str">
            <v>KO</v>
          </cell>
          <cell r="E895">
            <v>45998000000</v>
          </cell>
          <cell r="F895">
            <v>17889000000</v>
          </cell>
          <cell r="G895">
            <v>18401000000</v>
          </cell>
          <cell r="L895">
            <v>28109000000</v>
          </cell>
        </row>
        <row r="896">
          <cell r="B896" t="str">
            <v>KO</v>
          </cell>
          <cell r="E896">
            <v>44294000000</v>
          </cell>
          <cell r="F896">
            <v>17482000000</v>
          </cell>
          <cell r="G896">
            <v>18084000000</v>
          </cell>
          <cell r="L896">
            <v>26812000000</v>
          </cell>
        </row>
        <row r="897">
          <cell r="B897" t="str">
            <v>KORS</v>
          </cell>
          <cell r="E897">
            <v>2181732000</v>
          </cell>
          <cell r="F897">
            <v>875166000</v>
          </cell>
          <cell r="G897">
            <v>621536000</v>
          </cell>
          <cell r="L897">
            <v>1306566000</v>
          </cell>
        </row>
        <row r="898">
          <cell r="B898" t="str">
            <v>KORS</v>
          </cell>
          <cell r="E898">
            <v>3310800000</v>
          </cell>
          <cell r="F898">
            <v>1294700000</v>
          </cell>
          <cell r="G898">
            <v>926900000</v>
          </cell>
          <cell r="L898">
            <v>2016100000</v>
          </cell>
        </row>
        <row r="899">
          <cell r="B899" t="str">
            <v>KORS</v>
          </cell>
          <cell r="E899">
            <v>4371500000</v>
          </cell>
          <cell r="F899">
            <v>1723800000</v>
          </cell>
          <cell r="G899">
            <v>1251500000</v>
          </cell>
          <cell r="L899">
            <v>2647700000</v>
          </cell>
        </row>
        <row r="900">
          <cell r="B900" t="str">
            <v>KORS</v>
          </cell>
          <cell r="E900">
            <v>4712100000</v>
          </cell>
          <cell r="F900">
            <v>1914900000</v>
          </cell>
          <cell r="G900">
            <v>1428000000</v>
          </cell>
          <cell r="L900">
            <v>2797200000</v>
          </cell>
        </row>
        <row r="901">
          <cell r="B901" t="str">
            <v>KR</v>
          </cell>
          <cell r="E901">
            <v>96619000000</v>
          </cell>
          <cell r="F901">
            <v>76726000000</v>
          </cell>
          <cell r="G901">
            <v>15477000000</v>
          </cell>
          <cell r="L901">
            <v>19893000000</v>
          </cell>
        </row>
        <row r="902">
          <cell r="B902" t="str">
            <v>KR</v>
          </cell>
          <cell r="E902">
            <v>98375000000</v>
          </cell>
          <cell r="F902">
            <v>78138000000</v>
          </cell>
          <cell r="G902">
            <v>15809000000</v>
          </cell>
          <cell r="L902">
            <v>20237000000</v>
          </cell>
        </row>
        <row r="903">
          <cell r="B903" t="str">
            <v>KR</v>
          </cell>
          <cell r="E903">
            <v>108465000000</v>
          </cell>
          <cell r="F903">
            <v>85512000000</v>
          </cell>
          <cell r="G903">
            <v>17868000000</v>
          </cell>
          <cell r="L903">
            <v>22953000000</v>
          </cell>
        </row>
        <row r="904">
          <cell r="B904" t="str">
            <v>KR</v>
          </cell>
          <cell r="E904">
            <v>109830000000</v>
          </cell>
          <cell r="F904">
            <v>85496000000</v>
          </cell>
          <cell r="G904">
            <v>18669000000</v>
          </cell>
          <cell r="L904">
            <v>24334000000</v>
          </cell>
        </row>
        <row r="905">
          <cell r="B905" t="str">
            <v>KSS</v>
          </cell>
          <cell r="E905">
            <v>19279000000</v>
          </cell>
          <cell r="F905">
            <v>12289000000</v>
          </cell>
          <cell r="G905">
            <v>4267000000</v>
          </cell>
          <cell r="L905">
            <v>6990000000</v>
          </cell>
        </row>
        <row r="906">
          <cell r="B906" t="str">
            <v>KSS</v>
          </cell>
          <cell r="E906">
            <v>19031000000</v>
          </cell>
          <cell r="F906">
            <v>12087000000</v>
          </cell>
          <cell r="G906">
            <v>4313000000</v>
          </cell>
          <cell r="L906">
            <v>6944000000</v>
          </cell>
        </row>
        <row r="907">
          <cell r="B907" t="str">
            <v>KSS</v>
          </cell>
          <cell r="E907">
            <v>19023000000</v>
          </cell>
          <cell r="F907">
            <v>12098000000</v>
          </cell>
          <cell r="G907">
            <v>4350000000</v>
          </cell>
          <cell r="L907">
            <v>6925000000</v>
          </cell>
        </row>
        <row r="908">
          <cell r="B908" t="str">
            <v>KSS</v>
          </cell>
          <cell r="E908">
            <v>19204000000</v>
          </cell>
          <cell r="F908">
            <v>12265000000</v>
          </cell>
          <cell r="G908">
            <v>4452000000</v>
          </cell>
          <cell r="L908">
            <v>6939000000</v>
          </cell>
        </row>
        <row r="909">
          <cell r="B909" t="str">
            <v>KSU</v>
          </cell>
          <cell r="E909">
            <v>2369300000</v>
          </cell>
          <cell r="F909">
            <v>805300000</v>
          </cell>
          <cell r="G909">
            <v>602100000</v>
          </cell>
          <cell r="L909">
            <v>1564000000</v>
          </cell>
        </row>
        <row r="910">
          <cell r="B910" t="str">
            <v>KSU</v>
          </cell>
          <cell r="E910">
            <v>2577100000</v>
          </cell>
          <cell r="F910">
            <v>877900000</v>
          </cell>
          <cell r="G910">
            <v>632000000</v>
          </cell>
          <cell r="L910">
            <v>1699200000</v>
          </cell>
        </row>
        <row r="911">
          <cell r="B911" t="str">
            <v>KSU</v>
          </cell>
          <cell r="E911">
            <v>2418800000</v>
          </cell>
          <cell r="F911">
            <v>759200000</v>
          </cell>
          <cell r="G911">
            <v>571200000</v>
          </cell>
          <cell r="L911">
            <v>1659600000</v>
          </cell>
        </row>
        <row r="912">
          <cell r="B912" t="str">
            <v>KSU</v>
          </cell>
          <cell r="E912">
            <v>2334200000</v>
          </cell>
          <cell r="F912">
            <v>691100000</v>
          </cell>
          <cell r="G912">
            <v>519600000</v>
          </cell>
          <cell r="L912">
            <v>1643100000</v>
          </cell>
        </row>
        <row r="913">
          <cell r="B913" t="str">
            <v>LB</v>
          </cell>
          <cell r="E913">
            <v>10459000000</v>
          </cell>
          <cell r="F913">
            <v>6073000000</v>
          </cell>
          <cell r="G913">
            <v>2720000000</v>
          </cell>
          <cell r="L913">
            <v>4386000000</v>
          </cell>
        </row>
        <row r="914">
          <cell r="B914" t="str">
            <v>LB</v>
          </cell>
          <cell r="E914">
            <v>10773000000</v>
          </cell>
          <cell r="F914">
            <v>6344000000</v>
          </cell>
          <cell r="G914">
            <v>2686000000</v>
          </cell>
          <cell r="L914">
            <v>4429000000</v>
          </cell>
        </row>
        <row r="915">
          <cell r="B915" t="str">
            <v>LB</v>
          </cell>
          <cell r="E915">
            <v>11454000000</v>
          </cell>
          <cell r="F915">
            <v>6646000000</v>
          </cell>
          <cell r="G915">
            <v>2855000000</v>
          </cell>
          <cell r="L915">
            <v>4808000000</v>
          </cell>
        </row>
        <row r="916">
          <cell r="B916" t="str">
            <v>LB</v>
          </cell>
          <cell r="E916">
            <v>12154000000</v>
          </cell>
          <cell r="F916">
            <v>6950000000</v>
          </cell>
          <cell r="G916">
            <v>3012000000</v>
          </cell>
          <cell r="L916">
            <v>5204000000</v>
          </cell>
        </row>
        <row r="917">
          <cell r="B917" t="str">
            <v>LEG</v>
          </cell>
          <cell r="E917">
            <v>3414500000</v>
          </cell>
          <cell r="F917">
            <v>2718900000</v>
          </cell>
          <cell r="G917">
            <v>346100000</v>
          </cell>
          <cell r="L917">
            <v>695600000</v>
          </cell>
        </row>
        <row r="918">
          <cell r="B918" t="str">
            <v>LEG</v>
          </cell>
          <cell r="E918">
            <v>3477200000</v>
          </cell>
          <cell r="F918">
            <v>2767300000</v>
          </cell>
          <cell r="G918">
            <v>346900000</v>
          </cell>
          <cell r="L918">
            <v>709900000</v>
          </cell>
        </row>
        <row r="919">
          <cell r="B919" t="str">
            <v>LEG</v>
          </cell>
          <cell r="E919">
            <v>3782300000</v>
          </cell>
          <cell r="F919">
            <v>2991900000</v>
          </cell>
          <cell r="G919">
            <v>439200000</v>
          </cell>
          <cell r="L919">
            <v>790400000</v>
          </cell>
        </row>
        <row r="920">
          <cell r="B920" t="str">
            <v>LEG</v>
          </cell>
          <cell r="E920">
            <v>3917200000</v>
          </cell>
          <cell r="F920">
            <v>2994000000</v>
          </cell>
          <cell r="G920">
            <v>411800000</v>
          </cell>
          <cell r="L920">
            <v>923200000</v>
          </cell>
        </row>
        <row r="921">
          <cell r="B921" t="str">
            <v>LEN</v>
          </cell>
          <cell r="E921">
            <v>5935095000</v>
          </cell>
          <cell r="F921">
            <v>4920664000</v>
          </cell>
          <cell r="G921">
            <v>328595000</v>
          </cell>
          <cell r="L921">
            <v>1014431000</v>
          </cell>
        </row>
        <row r="922">
          <cell r="B922" t="str">
            <v>LEN</v>
          </cell>
          <cell r="E922">
            <v>7779812000</v>
          </cell>
          <cell r="F922">
            <v>6336272000</v>
          </cell>
          <cell r="G922">
            <v>521502000</v>
          </cell>
          <cell r="L922">
            <v>1443540000</v>
          </cell>
        </row>
        <row r="923">
          <cell r="B923" t="str">
            <v>LEN</v>
          </cell>
          <cell r="E923">
            <v>9474008000</v>
          </cell>
          <cell r="F923">
            <v>7757571000</v>
          </cell>
          <cell r="G923">
            <v>630421000</v>
          </cell>
          <cell r="L923">
            <v>1716437000</v>
          </cell>
        </row>
        <row r="924">
          <cell r="B924" t="str">
            <v>LEN</v>
          </cell>
          <cell r="E924">
            <v>10949999000</v>
          </cell>
          <cell r="F924">
            <v>8923519000</v>
          </cell>
          <cell r="G924">
            <v>764117000</v>
          </cell>
          <cell r="L924">
            <v>2026480000</v>
          </cell>
        </row>
        <row r="925">
          <cell r="B925" t="str">
            <v>LH</v>
          </cell>
          <cell r="E925">
            <v>5671400000</v>
          </cell>
          <cell r="F925">
            <v>3421700000</v>
          </cell>
          <cell r="G925">
            <v>1114600000</v>
          </cell>
          <cell r="L925">
            <v>2249700000</v>
          </cell>
        </row>
        <row r="926">
          <cell r="B926" t="str">
            <v>LH</v>
          </cell>
          <cell r="E926">
            <v>5808300000</v>
          </cell>
          <cell r="F926">
            <v>3585100000</v>
          </cell>
          <cell r="G926">
            <v>1128800000</v>
          </cell>
          <cell r="L926">
            <v>2223200000</v>
          </cell>
        </row>
        <row r="927">
          <cell r="B927" t="str">
            <v>LH</v>
          </cell>
          <cell r="E927">
            <v>6011600000</v>
          </cell>
          <cell r="F927">
            <v>3808500000</v>
          </cell>
          <cell r="G927">
            <v>1198200000</v>
          </cell>
          <cell r="L927">
            <v>2203100000</v>
          </cell>
        </row>
        <row r="928">
          <cell r="B928" t="str">
            <v>LH</v>
          </cell>
          <cell r="E928">
            <v>8680100000</v>
          </cell>
          <cell r="F928">
            <v>5776800000</v>
          </cell>
          <cell r="G928">
            <v>1622000000</v>
          </cell>
          <cell r="L928">
            <v>2903300000</v>
          </cell>
        </row>
        <row r="929">
          <cell r="B929" t="str">
            <v>LKQ</v>
          </cell>
          <cell r="E929">
            <v>4122930000</v>
          </cell>
          <cell r="F929">
            <v>2398790000</v>
          </cell>
          <cell r="G929">
            <v>1219343000</v>
          </cell>
          <cell r="L929">
            <v>1724140000</v>
          </cell>
        </row>
        <row r="930">
          <cell r="B930" t="str">
            <v>LKQ</v>
          </cell>
          <cell r="E930">
            <v>5062528000</v>
          </cell>
          <cell r="F930">
            <v>2987126000</v>
          </cell>
          <cell r="G930">
            <v>1454080000</v>
          </cell>
          <cell r="L930">
            <v>2075402000</v>
          </cell>
        </row>
        <row r="931">
          <cell r="B931" t="str">
            <v>LKQ</v>
          </cell>
          <cell r="E931">
            <v>6740064000</v>
          </cell>
          <cell r="F931">
            <v>4088151000</v>
          </cell>
          <cell r="G931">
            <v>1866520000</v>
          </cell>
          <cell r="L931">
            <v>2651913000</v>
          </cell>
        </row>
        <row r="932">
          <cell r="B932" t="str">
            <v>LKQ</v>
          </cell>
          <cell r="E932">
            <v>7192633000</v>
          </cell>
          <cell r="F932">
            <v>4359104000</v>
          </cell>
          <cell r="G932">
            <v>1987271000</v>
          </cell>
          <cell r="L932">
            <v>2833529000</v>
          </cell>
        </row>
        <row r="933">
          <cell r="B933" t="str">
            <v>LLL</v>
          </cell>
          <cell r="E933">
            <v>13107000000</v>
          </cell>
          <cell r="F933">
            <v>11799000000</v>
          </cell>
          <cell r="G933">
            <v>0</v>
          </cell>
          <cell r="L933">
            <v>1308000000</v>
          </cell>
        </row>
        <row r="934">
          <cell r="B934" t="str">
            <v>LLL</v>
          </cell>
          <cell r="E934">
            <v>11420000000</v>
          </cell>
          <cell r="F934">
            <v>10303000000</v>
          </cell>
          <cell r="G934">
            <v>0</v>
          </cell>
          <cell r="L934">
            <v>1117000000</v>
          </cell>
        </row>
        <row r="935">
          <cell r="B935" t="str">
            <v>LLL</v>
          </cell>
          <cell r="E935">
            <v>10986000000</v>
          </cell>
          <cell r="F935">
            <v>9974000000</v>
          </cell>
          <cell r="G935">
            <v>0</v>
          </cell>
          <cell r="L935">
            <v>1012000000</v>
          </cell>
        </row>
        <row r="936">
          <cell r="B936" t="str">
            <v>LLL</v>
          </cell>
          <cell r="E936">
            <v>10466000000</v>
          </cell>
          <cell r="F936">
            <v>9576000000</v>
          </cell>
          <cell r="G936">
            <v>0</v>
          </cell>
          <cell r="L936">
            <v>890000000</v>
          </cell>
        </row>
        <row r="937">
          <cell r="B937" t="str">
            <v>LLTC</v>
          </cell>
          <cell r="E937">
            <v>1282236000</v>
          </cell>
          <cell r="F937">
            <v>322516000</v>
          </cell>
          <cell r="G937">
            <v>151382000</v>
          </cell>
          <cell r="L937">
            <v>959720000</v>
          </cell>
        </row>
        <row r="938">
          <cell r="B938" t="str">
            <v>LLTC</v>
          </cell>
          <cell r="E938">
            <v>1388386000</v>
          </cell>
          <cell r="F938">
            <v>338580000</v>
          </cell>
          <cell r="G938">
            <v>159642000</v>
          </cell>
          <cell r="L938">
            <v>1049806000</v>
          </cell>
        </row>
        <row r="939">
          <cell r="B939" t="str">
            <v>LLTC</v>
          </cell>
          <cell r="E939">
            <v>1475139000</v>
          </cell>
          <cell r="F939">
            <v>355727000</v>
          </cell>
          <cell r="G939">
            <v>169952000</v>
          </cell>
          <cell r="L939">
            <v>1119412000</v>
          </cell>
        </row>
        <row r="940">
          <cell r="B940" t="str">
            <v>LLTC</v>
          </cell>
          <cell r="E940">
            <v>1423936000</v>
          </cell>
          <cell r="F940">
            <v>343801000</v>
          </cell>
          <cell r="G940">
            <v>170120000</v>
          </cell>
          <cell r="L940">
            <v>1080135000</v>
          </cell>
        </row>
        <row r="941">
          <cell r="B941" t="str">
            <v>LLY</v>
          </cell>
          <cell r="E941">
            <v>22603400000</v>
          </cell>
          <cell r="F941">
            <v>4796500000</v>
          </cell>
          <cell r="G941">
            <v>6839500000</v>
          </cell>
          <cell r="L941">
            <v>17806900000</v>
          </cell>
        </row>
        <row r="942">
          <cell r="B942" t="str">
            <v>LLY</v>
          </cell>
          <cell r="E942">
            <v>23113100000</v>
          </cell>
          <cell r="F942">
            <v>4908100000</v>
          </cell>
          <cell r="G942">
            <v>6606700000</v>
          </cell>
          <cell r="L942">
            <v>18205000000</v>
          </cell>
        </row>
        <row r="943">
          <cell r="B943" t="str">
            <v>LLY</v>
          </cell>
          <cell r="E943">
            <v>19615600000</v>
          </cell>
          <cell r="F943">
            <v>4932500000</v>
          </cell>
          <cell r="G943">
            <v>6280300000</v>
          </cell>
          <cell r="L943">
            <v>14683100000</v>
          </cell>
        </row>
        <row r="944">
          <cell r="B944" t="str">
            <v>LLY</v>
          </cell>
          <cell r="E944">
            <v>19958700000</v>
          </cell>
          <cell r="F944">
            <v>5037200000</v>
          </cell>
          <cell r="G944">
            <v>6432400000</v>
          </cell>
          <cell r="L944">
            <v>14921500000</v>
          </cell>
        </row>
        <row r="945">
          <cell r="B945" t="str">
            <v>LMT</v>
          </cell>
          <cell r="E945">
            <v>45358000000</v>
          </cell>
          <cell r="F945">
            <v>41171000000</v>
          </cell>
          <cell r="G945">
            <v>318000000</v>
          </cell>
          <cell r="L945">
            <v>4187000000</v>
          </cell>
        </row>
        <row r="946">
          <cell r="B946" t="str">
            <v>LMT</v>
          </cell>
          <cell r="E946">
            <v>39946000000</v>
          </cell>
          <cell r="F946">
            <v>35263000000</v>
          </cell>
          <cell r="G946">
            <v>329000000</v>
          </cell>
          <cell r="L946">
            <v>4683000000</v>
          </cell>
        </row>
        <row r="947">
          <cell r="B947" t="str">
            <v>LMT</v>
          </cell>
          <cell r="E947">
            <v>40536000000</v>
          </cell>
          <cell r="F947">
            <v>36044000000</v>
          </cell>
          <cell r="G947">
            <v>220000000</v>
          </cell>
          <cell r="L947">
            <v>4492000000</v>
          </cell>
        </row>
        <row r="948">
          <cell r="B948" t="str">
            <v>LMT</v>
          </cell>
          <cell r="E948">
            <v>47248000000</v>
          </cell>
          <cell r="F948">
            <v>42186000000</v>
          </cell>
          <cell r="G948">
            <v>487000000</v>
          </cell>
          <cell r="L948">
            <v>5062000000</v>
          </cell>
        </row>
        <row r="949">
          <cell r="B949" t="str">
            <v>LNT</v>
          </cell>
          <cell r="E949">
            <v>3094500000</v>
          </cell>
          <cell r="F949">
            <v>2144200000</v>
          </cell>
          <cell r="G949">
            <v>98200000</v>
          </cell>
          <cell r="L949">
            <v>950300000</v>
          </cell>
        </row>
        <row r="950">
          <cell r="B950" t="str">
            <v>LNT</v>
          </cell>
          <cell r="E950">
            <v>3276800000</v>
          </cell>
          <cell r="F950">
            <v>2272400000</v>
          </cell>
          <cell r="G950">
            <v>99600000</v>
          </cell>
          <cell r="L950">
            <v>1004400000</v>
          </cell>
        </row>
        <row r="951">
          <cell r="B951" t="str">
            <v>LNT</v>
          </cell>
          <cell r="E951">
            <v>3350300000</v>
          </cell>
          <cell r="F951">
            <v>2317500000</v>
          </cell>
          <cell r="G951">
            <v>101100000</v>
          </cell>
          <cell r="L951">
            <v>1032800000</v>
          </cell>
        </row>
        <row r="952">
          <cell r="B952" t="str">
            <v>LNT</v>
          </cell>
          <cell r="E952">
            <v>3253600000</v>
          </cell>
          <cell r="F952">
            <v>2171600000</v>
          </cell>
          <cell r="G952">
            <v>103700000</v>
          </cell>
          <cell r="L952">
            <v>1082000000</v>
          </cell>
        </row>
        <row r="953">
          <cell r="B953" t="str">
            <v>LOW</v>
          </cell>
          <cell r="E953">
            <v>50521000000</v>
          </cell>
          <cell r="F953">
            <v>33194000000</v>
          </cell>
          <cell r="G953">
            <v>12244000000</v>
          </cell>
          <cell r="L953">
            <v>17327000000</v>
          </cell>
        </row>
        <row r="954">
          <cell r="B954" t="str">
            <v>LOW</v>
          </cell>
          <cell r="E954">
            <v>53417000000</v>
          </cell>
          <cell r="F954">
            <v>34941000000</v>
          </cell>
          <cell r="G954">
            <v>12865000000</v>
          </cell>
          <cell r="L954">
            <v>18476000000</v>
          </cell>
        </row>
        <row r="955">
          <cell r="B955" t="str">
            <v>LOW</v>
          </cell>
          <cell r="E955">
            <v>56223000000</v>
          </cell>
          <cell r="F955">
            <v>36665000000</v>
          </cell>
          <cell r="G955">
            <v>13281000000</v>
          </cell>
          <cell r="L955">
            <v>19558000000</v>
          </cell>
        </row>
        <row r="956">
          <cell r="B956" t="str">
            <v>LOW</v>
          </cell>
          <cell r="E956">
            <v>59074000000</v>
          </cell>
          <cell r="F956">
            <v>38504000000</v>
          </cell>
          <cell r="G956">
            <v>14115000000</v>
          </cell>
          <cell r="L956">
            <v>20570000000</v>
          </cell>
        </row>
        <row r="957">
          <cell r="B957" t="str">
            <v>LRCX</v>
          </cell>
          <cell r="E957">
            <v>3598916000</v>
          </cell>
          <cell r="F957">
            <v>2195857000</v>
          </cell>
          <cell r="G957">
            <v>601300000</v>
          </cell>
          <cell r="L957">
            <v>1403059000</v>
          </cell>
        </row>
        <row r="958">
          <cell r="B958" t="str">
            <v>LRCX</v>
          </cell>
          <cell r="E958">
            <v>4607309000</v>
          </cell>
          <cell r="F958">
            <v>2599828000</v>
          </cell>
          <cell r="G958">
            <v>613341000</v>
          </cell>
          <cell r="L958">
            <v>2007481000</v>
          </cell>
        </row>
        <row r="959">
          <cell r="B959" t="str">
            <v>LRCX</v>
          </cell>
          <cell r="E959">
            <v>5259312000</v>
          </cell>
          <cell r="F959">
            <v>2974976000</v>
          </cell>
          <cell r="G959">
            <v>591611000</v>
          </cell>
          <cell r="L959">
            <v>2284336000</v>
          </cell>
        </row>
        <row r="960">
          <cell r="B960" t="str">
            <v>LRCX</v>
          </cell>
          <cell r="E960">
            <v>5885893000</v>
          </cell>
          <cell r="F960">
            <v>3266971000</v>
          </cell>
          <cell r="G960">
            <v>630954000</v>
          </cell>
          <cell r="L960">
            <v>2618922000</v>
          </cell>
        </row>
        <row r="961">
          <cell r="B961" t="str">
            <v>LUK</v>
          </cell>
          <cell r="E961">
            <v>7810610000</v>
          </cell>
          <cell r="F961">
            <v>7479746000</v>
          </cell>
          <cell r="G961">
            <v>360586000</v>
          </cell>
          <cell r="L961">
            <v>330864000</v>
          </cell>
        </row>
        <row r="962">
          <cell r="B962" t="str">
            <v>LUK</v>
          </cell>
          <cell r="E962">
            <v>9531778000</v>
          </cell>
          <cell r="F962">
            <v>7567707000</v>
          </cell>
          <cell r="G962">
            <v>2177616000</v>
          </cell>
          <cell r="L962">
            <v>1964071000</v>
          </cell>
        </row>
        <row r="963">
          <cell r="B963" t="str">
            <v>LUK</v>
          </cell>
          <cell r="E963">
            <v>10681897000</v>
          </cell>
          <cell r="F963">
            <v>8024286000</v>
          </cell>
          <cell r="G963">
            <v>2856642000</v>
          </cell>
          <cell r="L963">
            <v>2657611000</v>
          </cell>
        </row>
        <row r="964">
          <cell r="B964" t="str">
            <v>LUK</v>
          </cell>
          <cell r="E964">
            <v>10116502000</v>
          </cell>
          <cell r="F964">
            <v>7677233000</v>
          </cell>
          <cell r="G964">
            <v>2620072000</v>
          </cell>
          <cell r="L964">
            <v>2439269000</v>
          </cell>
        </row>
        <row r="965">
          <cell r="B965" t="str">
            <v>LUV</v>
          </cell>
          <cell r="E965">
            <v>17699000000</v>
          </cell>
          <cell r="F965">
            <v>8307000000</v>
          </cell>
          <cell r="G965">
            <v>7161000000</v>
          </cell>
          <cell r="L965">
            <v>9392000000</v>
          </cell>
        </row>
        <row r="966">
          <cell r="B966" t="str">
            <v>LUV</v>
          </cell>
          <cell r="E966">
            <v>18605000000</v>
          </cell>
          <cell r="F966">
            <v>7677000000</v>
          </cell>
          <cell r="G966">
            <v>7639000000</v>
          </cell>
          <cell r="L966">
            <v>10928000000</v>
          </cell>
        </row>
        <row r="967">
          <cell r="B967" t="str">
            <v>LUV</v>
          </cell>
          <cell r="E967">
            <v>19820000000</v>
          </cell>
          <cell r="F967">
            <v>6025000000</v>
          </cell>
          <cell r="G967">
            <v>8625000000</v>
          </cell>
          <cell r="L967">
            <v>13795000000</v>
          </cell>
        </row>
        <row r="968">
          <cell r="B968" t="str">
            <v>LUV</v>
          </cell>
          <cell r="E968">
            <v>20425000000</v>
          </cell>
          <cell r="F968">
            <v>6132000000</v>
          </cell>
          <cell r="G968">
            <v>9312000000</v>
          </cell>
          <cell r="L968">
            <v>14293000000</v>
          </cell>
        </row>
        <row r="969">
          <cell r="B969" t="str">
            <v>LVLT</v>
          </cell>
          <cell r="E969">
            <v>6376000000</v>
          </cell>
          <cell r="F969">
            <v>3851000000</v>
          </cell>
          <cell r="G969">
            <v>1201000000</v>
          </cell>
          <cell r="L969">
            <v>2525000000</v>
          </cell>
        </row>
        <row r="970">
          <cell r="B970" t="str">
            <v>LVLT</v>
          </cell>
          <cell r="E970">
            <v>6313000000</v>
          </cell>
          <cell r="F970">
            <v>3685000000</v>
          </cell>
          <cell r="G970">
            <v>1162000000</v>
          </cell>
          <cell r="L970">
            <v>2628000000</v>
          </cell>
        </row>
        <row r="971">
          <cell r="B971" t="str">
            <v>LVLT</v>
          </cell>
          <cell r="E971">
            <v>6777000000</v>
          </cell>
          <cell r="F971">
            <v>3775000000</v>
          </cell>
          <cell r="G971">
            <v>1181000000</v>
          </cell>
          <cell r="L971">
            <v>3002000000</v>
          </cell>
        </row>
        <row r="972">
          <cell r="B972" t="str">
            <v>LVLT</v>
          </cell>
          <cell r="E972">
            <v>8229000000</v>
          </cell>
          <cell r="F972">
            <v>4265000000</v>
          </cell>
          <cell r="G972">
            <v>1467000000</v>
          </cell>
          <cell r="L972">
            <v>3964000000</v>
          </cell>
        </row>
        <row r="973">
          <cell r="B973" t="str">
            <v>LYB</v>
          </cell>
          <cell r="E973">
            <v>45352000000</v>
          </cell>
          <cell r="F973">
            <v>39595000000</v>
          </cell>
          <cell r="G973">
            <v>909000000</v>
          </cell>
          <cell r="L973">
            <v>5757000000</v>
          </cell>
        </row>
        <row r="974">
          <cell r="B974" t="str">
            <v>LYB</v>
          </cell>
          <cell r="E974">
            <v>44062000000</v>
          </cell>
          <cell r="F974">
            <v>37940000000</v>
          </cell>
          <cell r="G974">
            <v>870000000</v>
          </cell>
          <cell r="L974">
            <v>6122000000</v>
          </cell>
        </row>
        <row r="975">
          <cell r="B975" t="str">
            <v>LYB</v>
          </cell>
          <cell r="E975">
            <v>45608000000</v>
          </cell>
          <cell r="F975">
            <v>38939000000</v>
          </cell>
          <cell r="G975">
            <v>806000000</v>
          </cell>
          <cell r="L975">
            <v>6669000000</v>
          </cell>
        </row>
        <row r="976">
          <cell r="B976" t="str">
            <v>LYB</v>
          </cell>
          <cell r="E976">
            <v>32735000000</v>
          </cell>
          <cell r="F976">
            <v>25683000000</v>
          </cell>
          <cell r="G976">
            <v>828000000</v>
          </cell>
          <cell r="L976">
            <v>7052000000</v>
          </cell>
        </row>
        <row r="977">
          <cell r="B977" t="str">
            <v>M</v>
          </cell>
          <cell r="E977">
            <v>27686000000</v>
          </cell>
          <cell r="F977">
            <v>16538000000</v>
          </cell>
          <cell r="G977">
            <v>8482000000</v>
          </cell>
          <cell r="L977">
            <v>11148000000</v>
          </cell>
        </row>
        <row r="978">
          <cell r="B978" t="str">
            <v>M</v>
          </cell>
          <cell r="E978">
            <v>27931000000</v>
          </cell>
          <cell r="F978">
            <v>16725000000</v>
          </cell>
          <cell r="G978">
            <v>8440000000</v>
          </cell>
          <cell r="L978">
            <v>11206000000</v>
          </cell>
        </row>
        <row r="979">
          <cell r="B979" t="str">
            <v>M</v>
          </cell>
          <cell r="E979">
            <v>28105000000</v>
          </cell>
          <cell r="F979">
            <v>16863000000</v>
          </cell>
          <cell r="G979">
            <v>8355000000</v>
          </cell>
          <cell r="L979">
            <v>11242000000</v>
          </cell>
        </row>
        <row r="980">
          <cell r="B980" t="str">
            <v>M</v>
          </cell>
          <cell r="E980">
            <v>27079000000</v>
          </cell>
          <cell r="F980">
            <v>16496000000</v>
          </cell>
          <cell r="G980">
            <v>8256000000</v>
          </cell>
          <cell r="L980">
            <v>10583000000</v>
          </cell>
        </row>
        <row r="981">
          <cell r="B981" t="str">
            <v>MA</v>
          </cell>
          <cell r="E981">
            <v>8312000000</v>
          </cell>
          <cell r="F981">
            <v>0</v>
          </cell>
          <cell r="G981">
            <v>3456000000</v>
          </cell>
          <cell r="L981">
            <v>8312000000</v>
          </cell>
        </row>
        <row r="982">
          <cell r="B982" t="str">
            <v>MA</v>
          </cell>
          <cell r="E982">
            <v>9441000000</v>
          </cell>
          <cell r="F982">
            <v>0</v>
          </cell>
          <cell r="G982">
            <v>4014000000</v>
          </cell>
          <cell r="L982">
            <v>9441000000</v>
          </cell>
        </row>
        <row r="983">
          <cell r="B983" t="str">
            <v>MA</v>
          </cell>
          <cell r="E983">
            <v>9667000000</v>
          </cell>
          <cell r="F983">
            <v>0</v>
          </cell>
          <cell r="G983">
            <v>4162000000</v>
          </cell>
          <cell r="L983">
            <v>9667000000</v>
          </cell>
        </row>
        <row r="984">
          <cell r="B984" t="str">
            <v>MA</v>
          </cell>
          <cell r="E984">
            <v>10776000000</v>
          </cell>
          <cell r="F984">
            <v>0</v>
          </cell>
          <cell r="G984">
            <v>4525000000</v>
          </cell>
          <cell r="L984">
            <v>10776000000</v>
          </cell>
        </row>
        <row r="985">
          <cell r="B985" t="str">
            <v>MAA</v>
          </cell>
          <cell r="E985">
            <v>475888000</v>
          </cell>
          <cell r="F985">
            <v>117275000</v>
          </cell>
          <cell r="G985">
            <v>47115000</v>
          </cell>
          <cell r="L985">
            <v>358613000</v>
          </cell>
        </row>
        <row r="986">
          <cell r="B986" t="str">
            <v>MAA</v>
          </cell>
          <cell r="E986">
            <v>635490000</v>
          </cell>
          <cell r="F986">
            <v>172050000</v>
          </cell>
          <cell r="G986">
            <v>43720000</v>
          </cell>
          <cell r="L986">
            <v>463440000</v>
          </cell>
        </row>
        <row r="987">
          <cell r="B987" t="str">
            <v>MAA</v>
          </cell>
          <cell r="E987">
            <v>992332000</v>
          </cell>
          <cell r="F987">
            <v>275379000</v>
          </cell>
          <cell r="G987">
            <v>57664000</v>
          </cell>
          <cell r="L987">
            <v>716953000</v>
          </cell>
        </row>
        <row r="988">
          <cell r="B988" t="str">
            <v>MAA</v>
          </cell>
          <cell r="E988">
            <v>1042779000</v>
          </cell>
          <cell r="F988">
            <v>280901000</v>
          </cell>
          <cell r="G988">
            <v>53992000</v>
          </cell>
          <cell r="L988">
            <v>761878000</v>
          </cell>
        </row>
        <row r="989">
          <cell r="B989" t="str">
            <v>MAC</v>
          </cell>
          <cell r="E989">
            <v>797517000</v>
          </cell>
          <cell r="F989">
            <v>337533000</v>
          </cell>
          <cell r="G989">
            <v>20412000</v>
          </cell>
          <cell r="L989">
            <v>459984000</v>
          </cell>
        </row>
        <row r="990">
          <cell r="B990" t="str">
            <v>MAC</v>
          </cell>
          <cell r="E990">
            <v>1029475000</v>
          </cell>
          <cell r="F990">
            <v>423256000</v>
          </cell>
          <cell r="G990">
            <v>27772000</v>
          </cell>
          <cell r="L990">
            <v>606219000</v>
          </cell>
        </row>
        <row r="991">
          <cell r="B991" t="str">
            <v>MAC</v>
          </cell>
          <cell r="E991">
            <v>1105247000</v>
          </cell>
          <cell r="F991">
            <v>441929000</v>
          </cell>
          <cell r="G991">
            <v>29412000</v>
          </cell>
          <cell r="L991">
            <v>663318000</v>
          </cell>
        </row>
        <row r="992">
          <cell r="B992" t="str">
            <v>MAC</v>
          </cell>
          <cell r="E992">
            <v>1288149000</v>
          </cell>
          <cell r="F992">
            <v>497359000</v>
          </cell>
          <cell r="G992">
            <v>29870000</v>
          </cell>
          <cell r="L992">
            <v>790790000</v>
          </cell>
        </row>
        <row r="993">
          <cell r="B993" t="str">
            <v>MAR</v>
          </cell>
          <cell r="E993">
            <v>11814000000</v>
          </cell>
          <cell r="F993">
            <v>10190000000</v>
          </cell>
          <cell r="G993">
            <v>582000000</v>
          </cell>
          <cell r="L993">
            <v>1624000000</v>
          </cell>
        </row>
        <row r="994">
          <cell r="B994" t="str">
            <v>MAR</v>
          </cell>
          <cell r="E994">
            <v>12784000000</v>
          </cell>
          <cell r="F994">
            <v>11020000000</v>
          </cell>
          <cell r="G994">
            <v>649000000</v>
          </cell>
          <cell r="L994">
            <v>1764000000</v>
          </cell>
        </row>
        <row r="995">
          <cell r="B995" t="str">
            <v>MAR</v>
          </cell>
          <cell r="E995">
            <v>13796000000</v>
          </cell>
          <cell r="F995">
            <v>11830000000</v>
          </cell>
          <cell r="G995">
            <v>659000000</v>
          </cell>
          <cell r="L995">
            <v>1966000000</v>
          </cell>
        </row>
        <row r="996">
          <cell r="B996" t="str">
            <v>MAR</v>
          </cell>
          <cell r="E996">
            <v>14486000000</v>
          </cell>
          <cell r="F996">
            <v>12363000000</v>
          </cell>
          <cell r="G996">
            <v>634000000</v>
          </cell>
          <cell r="L996">
            <v>2123000000</v>
          </cell>
        </row>
        <row r="997">
          <cell r="B997" t="str">
            <v>MAS</v>
          </cell>
          <cell r="E997">
            <v>6761000000</v>
          </cell>
          <cell r="F997">
            <v>4802000000</v>
          </cell>
          <cell r="G997">
            <v>1347000000</v>
          </cell>
          <cell r="L997">
            <v>1959000000</v>
          </cell>
        </row>
        <row r="998">
          <cell r="B998" t="str">
            <v>MAS</v>
          </cell>
          <cell r="E998">
            <v>7006000000</v>
          </cell>
          <cell r="F998">
            <v>4946000000</v>
          </cell>
          <cell r="G998">
            <v>1338000000</v>
          </cell>
          <cell r="L998">
            <v>2060000000</v>
          </cell>
        </row>
        <row r="999">
          <cell r="B999" t="str">
            <v>MAS</v>
          </cell>
          <cell r="E999">
            <v>7142000000</v>
          </cell>
          <cell r="F999">
            <v>4889000000</v>
          </cell>
          <cell r="G999">
            <v>1339000000</v>
          </cell>
          <cell r="L999">
            <v>2253000000</v>
          </cell>
        </row>
        <row r="1000">
          <cell r="B1000" t="str">
            <v>MAS</v>
          </cell>
          <cell r="E1000">
            <v>7357000000</v>
          </cell>
          <cell r="F1000">
            <v>4901000000</v>
          </cell>
          <cell r="G1000">
            <v>1403000000</v>
          </cell>
          <cell r="L1000">
            <v>2456000000</v>
          </cell>
        </row>
        <row r="1001">
          <cell r="B1001" t="str">
            <v>MAT</v>
          </cell>
          <cell r="E1001">
            <v>6420881000</v>
          </cell>
          <cell r="F1001">
            <v>3011684000</v>
          </cell>
          <cell r="G1001">
            <v>2388182000</v>
          </cell>
          <cell r="L1001">
            <v>3409197000</v>
          </cell>
        </row>
        <row r="1002">
          <cell r="B1002" t="str">
            <v>MAT</v>
          </cell>
          <cell r="E1002">
            <v>6484892000</v>
          </cell>
          <cell r="F1002">
            <v>3006009000</v>
          </cell>
          <cell r="G1002">
            <v>2310780000</v>
          </cell>
          <cell r="L1002">
            <v>3478883000</v>
          </cell>
        </row>
        <row r="1003">
          <cell r="B1003" t="str">
            <v>MAT</v>
          </cell>
          <cell r="E1003">
            <v>6023819000</v>
          </cell>
          <cell r="F1003">
            <v>3022797000</v>
          </cell>
          <cell r="G1003">
            <v>2347308000</v>
          </cell>
          <cell r="L1003">
            <v>3001022000</v>
          </cell>
        </row>
        <row r="1004">
          <cell r="B1004" t="str">
            <v>MAT</v>
          </cell>
          <cell r="E1004">
            <v>5702613000</v>
          </cell>
          <cell r="F1004">
            <v>2896255000</v>
          </cell>
          <cell r="G1004">
            <v>2265436000</v>
          </cell>
          <cell r="L1004">
            <v>2806358000</v>
          </cell>
        </row>
        <row r="1005">
          <cell r="B1005" t="str">
            <v>MCD</v>
          </cell>
          <cell r="E1005">
            <v>27567000000</v>
          </cell>
          <cell r="F1005">
            <v>16750700000</v>
          </cell>
          <cell r="G1005">
            <v>2211700000</v>
          </cell>
          <cell r="L1005">
            <v>10816300000</v>
          </cell>
        </row>
        <row r="1006">
          <cell r="B1006" t="str">
            <v>MCD</v>
          </cell>
          <cell r="E1006">
            <v>28105700000</v>
          </cell>
          <cell r="F1006">
            <v>17203000000</v>
          </cell>
          <cell r="G1006">
            <v>2138400000</v>
          </cell>
          <cell r="L1006">
            <v>10902700000</v>
          </cell>
        </row>
        <row r="1007">
          <cell r="B1007" t="str">
            <v>MCD</v>
          </cell>
          <cell r="E1007">
            <v>27441300000</v>
          </cell>
          <cell r="F1007">
            <v>16985600000</v>
          </cell>
          <cell r="G1007">
            <v>2506500000</v>
          </cell>
          <cell r="L1007">
            <v>10455700000</v>
          </cell>
        </row>
        <row r="1008">
          <cell r="B1008" t="str">
            <v>MCD</v>
          </cell>
          <cell r="E1008">
            <v>25413000000</v>
          </cell>
          <cell r="F1008">
            <v>15623800000</v>
          </cell>
          <cell r="G1008">
            <v>2643700000</v>
          </cell>
          <cell r="L1008">
            <v>9789200000</v>
          </cell>
        </row>
        <row r="1009">
          <cell r="B1009" t="str">
            <v>MCHP</v>
          </cell>
          <cell r="E1009">
            <v>1581623000</v>
          </cell>
          <cell r="F1009">
            <v>743164000</v>
          </cell>
          <cell r="G1009">
            <v>261471000</v>
          </cell>
          <cell r="L1009">
            <v>838459000</v>
          </cell>
        </row>
        <row r="1010">
          <cell r="B1010" t="str">
            <v>MCHP</v>
          </cell>
          <cell r="E1010">
            <v>1931217000</v>
          </cell>
          <cell r="F1010">
            <v>802474000</v>
          </cell>
          <cell r="G1010">
            <v>267278000</v>
          </cell>
          <cell r="L1010">
            <v>1128743000</v>
          </cell>
        </row>
        <row r="1011">
          <cell r="B1011" t="str">
            <v>MCHP</v>
          </cell>
          <cell r="E1011">
            <v>2147036000</v>
          </cell>
          <cell r="F1011">
            <v>917472000</v>
          </cell>
          <cell r="G1011">
            <v>274815000</v>
          </cell>
          <cell r="L1011">
            <v>1229564000</v>
          </cell>
        </row>
        <row r="1012">
          <cell r="B1012" t="str">
            <v>MCHP</v>
          </cell>
          <cell r="E1012">
            <v>2173334000</v>
          </cell>
          <cell r="F1012">
            <v>967870000</v>
          </cell>
          <cell r="G1012">
            <v>301670000</v>
          </cell>
          <cell r="L1012">
            <v>1205464000</v>
          </cell>
        </row>
        <row r="1013">
          <cell r="B1013" t="str">
            <v>MCK</v>
          </cell>
          <cell r="E1013">
            <v>122196000000</v>
          </cell>
          <cell r="F1013">
            <v>115315000000</v>
          </cell>
          <cell r="G1013">
            <v>4110000000</v>
          </cell>
          <cell r="L1013">
            <v>6881000000</v>
          </cell>
        </row>
        <row r="1014">
          <cell r="B1014" t="str">
            <v>MCK</v>
          </cell>
          <cell r="E1014">
            <v>137392000000</v>
          </cell>
          <cell r="F1014">
            <v>129040000000</v>
          </cell>
          <cell r="G1014">
            <v>5388000000</v>
          </cell>
          <cell r="L1014">
            <v>8352000000</v>
          </cell>
        </row>
        <row r="1015">
          <cell r="B1015" t="str">
            <v>MCK</v>
          </cell>
          <cell r="E1015">
            <v>179045000000</v>
          </cell>
          <cell r="F1015">
            <v>167634000000</v>
          </cell>
          <cell r="G1015">
            <v>7901000000</v>
          </cell>
          <cell r="L1015">
            <v>11411000000</v>
          </cell>
        </row>
        <row r="1016">
          <cell r="B1016" t="str">
            <v>MCK</v>
          </cell>
          <cell r="E1016">
            <v>190884000000</v>
          </cell>
          <cell r="F1016">
            <v>179468000000</v>
          </cell>
          <cell r="G1016">
            <v>7276000000</v>
          </cell>
          <cell r="L1016">
            <v>11416000000</v>
          </cell>
        </row>
        <row r="1017">
          <cell r="B1017" t="str">
            <v>MCO</v>
          </cell>
          <cell r="E1017">
            <v>2730300000</v>
          </cell>
          <cell r="F1017">
            <v>795000000</v>
          </cell>
          <cell r="G1017">
            <v>752200000</v>
          </cell>
          <cell r="L1017">
            <v>1935300000</v>
          </cell>
        </row>
        <row r="1018">
          <cell r="B1018" t="str">
            <v>MCO</v>
          </cell>
          <cell r="E1018">
            <v>2972500000</v>
          </cell>
          <cell r="F1018">
            <v>822400000</v>
          </cell>
          <cell r="G1018">
            <v>822100000</v>
          </cell>
          <cell r="L1018">
            <v>2150100000</v>
          </cell>
        </row>
        <row r="1019">
          <cell r="B1019" t="str">
            <v>MCO</v>
          </cell>
          <cell r="E1019">
            <v>3334300000</v>
          </cell>
          <cell r="F1019">
            <v>930300000</v>
          </cell>
          <cell r="G1019">
            <v>869300000</v>
          </cell>
          <cell r="L1019">
            <v>2404000000</v>
          </cell>
        </row>
        <row r="1020">
          <cell r="B1020" t="str">
            <v>MCO</v>
          </cell>
          <cell r="E1020">
            <v>3484500000</v>
          </cell>
          <cell r="F1020">
            <v>976300000</v>
          </cell>
          <cell r="G1020">
            <v>921300000</v>
          </cell>
          <cell r="L1020">
            <v>2508200000</v>
          </cell>
        </row>
        <row r="1021">
          <cell r="B1021" t="str">
            <v>MDLZ</v>
          </cell>
          <cell r="E1021">
            <v>35015000000</v>
          </cell>
          <cell r="F1021">
            <v>21939000000</v>
          </cell>
          <cell r="G1021">
            <v>9176000000</v>
          </cell>
          <cell r="L1021">
            <v>13076000000</v>
          </cell>
        </row>
        <row r="1022">
          <cell r="B1022" t="str">
            <v>MDLZ</v>
          </cell>
          <cell r="E1022">
            <v>35299000000</v>
          </cell>
          <cell r="F1022">
            <v>22189000000</v>
          </cell>
          <cell r="G1022">
            <v>8679000000</v>
          </cell>
          <cell r="L1022">
            <v>13110000000</v>
          </cell>
        </row>
        <row r="1023">
          <cell r="B1023" t="str">
            <v>MDLZ</v>
          </cell>
          <cell r="E1023">
            <v>34244000000</v>
          </cell>
          <cell r="F1023">
            <v>21647000000</v>
          </cell>
          <cell r="G1023">
            <v>8457000000</v>
          </cell>
          <cell r="L1023">
            <v>12597000000</v>
          </cell>
        </row>
        <row r="1024">
          <cell r="B1024" t="str">
            <v>MDLZ</v>
          </cell>
          <cell r="E1024">
            <v>29636000000</v>
          </cell>
          <cell r="F1024">
            <v>18124000000</v>
          </cell>
          <cell r="G1024">
            <v>7577000000</v>
          </cell>
          <cell r="L1024">
            <v>11512000000</v>
          </cell>
        </row>
        <row r="1025">
          <cell r="B1025" t="str">
            <v>MET</v>
          </cell>
          <cell r="E1025">
            <v>68150000000</v>
          </cell>
          <cell r="F1025">
            <v>37987000000</v>
          </cell>
          <cell r="G1025">
            <v>9098000000</v>
          </cell>
          <cell r="L1025">
            <v>30163000000</v>
          </cell>
        </row>
        <row r="1026">
          <cell r="B1026" t="str">
            <v>MET</v>
          </cell>
          <cell r="E1026">
            <v>68199000000</v>
          </cell>
          <cell r="F1026">
            <v>38107000000</v>
          </cell>
          <cell r="G1026">
            <v>9438000000</v>
          </cell>
          <cell r="L1026">
            <v>30092000000</v>
          </cell>
        </row>
        <row r="1027">
          <cell r="B1027" t="str">
            <v>MET</v>
          </cell>
          <cell r="E1027">
            <v>73316000000</v>
          </cell>
          <cell r="F1027">
            <v>39102000000</v>
          </cell>
          <cell r="G1027">
            <v>8319000000</v>
          </cell>
          <cell r="L1027">
            <v>34214000000</v>
          </cell>
        </row>
        <row r="1028">
          <cell r="B1028" t="str">
            <v>MET</v>
          </cell>
          <cell r="E1028">
            <v>69951000000</v>
          </cell>
          <cell r="F1028">
            <v>38714000000</v>
          </cell>
          <cell r="G1028">
            <v>6998000000</v>
          </cell>
          <cell r="L1028">
            <v>31237000000</v>
          </cell>
        </row>
        <row r="1029">
          <cell r="B1029" t="str">
            <v>MHK</v>
          </cell>
          <cell r="E1029">
            <v>5787980000</v>
          </cell>
          <cell r="F1029">
            <v>4297922000</v>
          </cell>
          <cell r="G1029">
            <v>1110550000</v>
          </cell>
          <cell r="L1029">
            <v>1490058000</v>
          </cell>
        </row>
        <row r="1030">
          <cell r="B1030" t="str">
            <v>MHK</v>
          </cell>
          <cell r="E1030">
            <v>7348754000</v>
          </cell>
          <cell r="F1030">
            <v>5427945000</v>
          </cell>
          <cell r="G1030">
            <v>1373878000</v>
          </cell>
          <cell r="L1030">
            <v>1920809000</v>
          </cell>
        </row>
        <row r="1031">
          <cell r="B1031" t="str">
            <v>MHK</v>
          </cell>
          <cell r="E1031">
            <v>7803446000</v>
          </cell>
          <cell r="F1031">
            <v>5649254000</v>
          </cell>
          <cell r="G1031">
            <v>1381396000</v>
          </cell>
          <cell r="L1031">
            <v>2154192000</v>
          </cell>
        </row>
        <row r="1032">
          <cell r="B1032" t="str">
            <v>MHK</v>
          </cell>
          <cell r="E1032">
            <v>8071563000</v>
          </cell>
          <cell r="F1032">
            <v>5660877000</v>
          </cell>
          <cell r="G1032">
            <v>1573120000</v>
          </cell>
          <cell r="L1032">
            <v>2410686000</v>
          </cell>
        </row>
        <row r="1033">
          <cell r="B1033" t="str">
            <v>MJN</v>
          </cell>
          <cell r="E1033">
            <v>3901300000</v>
          </cell>
          <cell r="F1033">
            <v>1503800000</v>
          </cell>
          <cell r="G1033">
            <v>1457300000</v>
          </cell>
          <cell r="L1033">
            <v>2397500000</v>
          </cell>
        </row>
        <row r="1034">
          <cell r="B1034" t="str">
            <v>MJN</v>
          </cell>
          <cell r="E1034">
            <v>4200700000</v>
          </cell>
          <cell r="F1034">
            <v>1528500000</v>
          </cell>
          <cell r="G1034">
            <v>1548600000</v>
          </cell>
          <cell r="L1034">
            <v>2672200000</v>
          </cell>
        </row>
        <row r="1035">
          <cell r="B1035" t="str">
            <v>MJN</v>
          </cell>
          <cell r="E1035">
            <v>4409300000</v>
          </cell>
          <cell r="F1035">
            <v>1700600000</v>
          </cell>
          <cell r="G1035">
            <v>1617600000</v>
          </cell>
          <cell r="L1035">
            <v>2708700000</v>
          </cell>
        </row>
        <row r="1036">
          <cell r="B1036" t="str">
            <v>MJN</v>
          </cell>
          <cell r="E1036">
            <v>4071300000</v>
          </cell>
          <cell r="F1036">
            <v>1455300000</v>
          </cell>
          <cell r="G1036">
            <v>1532400000</v>
          </cell>
          <cell r="L1036">
            <v>2616000000</v>
          </cell>
        </row>
        <row r="1037">
          <cell r="B1037" t="str">
            <v>MKC</v>
          </cell>
          <cell r="E1037">
            <v>4123400000</v>
          </cell>
          <cell r="F1037">
            <v>2457600000</v>
          </cell>
          <cell r="G1037">
            <v>1090300000</v>
          </cell>
          <cell r="L1037">
            <v>1665800000</v>
          </cell>
        </row>
        <row r="1038">
          <cell r="B1038" t="str">
            <v>MKC</v>
          </cell>
          <cell r="E1038">
            <v>4243200000</v>
          </cell>
          <cell r="F1038">
            <v>2513000000</v>
          </cell>
          <cell r="G1038">
            <v>1122000000</v>
          </cell>
          <cell r="L1038">
            <v>1730200000</v>
          </cell>
        </row>
        <row r="1039">
          <cell r="B1039" t="str">
            <v>MKC</v>
          </cell>
          <cell r="E1039">
            <v>4296300000</v>
          </cell>
          <cell r="F1039">
            <v>2559000000</v>
          </cell>
          <cell r="G1039">
            <v>1127400000</v>
          </cell>
          <cell r="L1039">
            <v>1737300000</v>
          </cell>
        </row>
        <row r="1040">
          <cell r="B1040" t="str">
            <v>MKC</v>
          </cell>
          <cell r="E1040">
            <v>4411500000</v>
          </cell>
          <cell r="F1040">
            <v>2579800000</v>
          </cell>
          <cell r="G1040">
            <v>1175000000</v>
          </cell>
          <cell r="L1040">
            <v>1831700000</v>
          </cell>
        </row>
        <row r="1041">
          <cell r="B1041" t="str">
            <v>MLM</v>
          </cell>
          <cell r="E1041">
            <v>2031901000</v>
          </cell>
          <cell r="F1041">
            <v>1704767000</v>
          </cell>
          <cell r="G1041">
            <v>135824000</v>
          </cell>
          <cell r="L1041">
            <v>327134000</v>
          </cell>
        </row>
        <row r="1042">
          <cell r="B1042" t="str">
            <v>MLM</v>
          </cell>
          <cell r="E1042">
            <v>2155551000</v>
          </cell>
          <cell r="F1042">
            <v>1791594000</v>
          </cell>
          <cell r="G1042">
            <v>145298000</v>
          </cell>
          <cell r="L1042">
            <v>363957000</v>
          </cell>
        </row>
        <row r="1043">
          <cell r="B1043" t="str">
            <v>MLM</v>
          </cell>
          <cell r="E1043">
            <v>2957951000</v>
          </cell>
          <cell r="F1043">
            <v>2435591000</v>
          </cell>
          <cell r="G1043">
            <v>164596000</v>
          </cell>
          <cell r="L1043">
            <v>522360000</v>
          </cell>
        </row>
        <row r="1044">
          <cell r="B1044" t="str">
            <v>MLM</v>
          </cell>
          <cell r="E1044">
            <v>3539570000</v>
          </cell>
          <cell r="F1044">
            <v>2817803000</v>
          </cell>
          <cell r="G1044">
            <v>233887000</v>
          </cell>
          <cell r="L1044">
            <v>721767000</v>
          </cell>
        </row>
        <row r="1045">
          <cell r="B1045" t="str">
            <v>MMC</v>
          </cell>
          <cell r="E1045">
            <v>11924000000</v>
          </cell>
          <cell r="F1045">
            <v>0</v>
          </cell>
          <cell r="G1045">
            <v>7134000000</v>
          </cell>
          <cell r="L1045">
            <v>11924000000</v>
          </cell>
        </row>
        <row r="1046">
          <cell r="B1046" t="str">
            <v>MMC</v>
          </cell>
          <cell r="E1046">
            <v>12261000000</v>
          </cell>
          <cell r="F1046">
            <v>0</v>
          </cell>
          <cell r="G1046">
            <v>7226000000</v>
          </cell>
          <cell r="L1046">
            <v>12261000000</v>
          </cell>
        </row>
        <row r="1047">
          <cell r="B1047" t="str">
            <v>MMC</v>
          </cell>
          <cell r="E1047">
            <v>12951000000</v>
          </cell>
          <cell r="F1047">
            <v>0</v>
          </cell>
          <cell r="G1047">
            <v>7515000000</v>
          </cell>
          <cell r="L1047">
            <v>12951000000</v>
          </cell>
        </row>
        <row r="1048">
          <cell r="B1048" t="str">
            <v>MMC</v>
          </cell>
          <cell r="E1048">
            <v>12893000000</v>
          </cell>
          <cell r="F1048">
            <v>0</v>
          </cell>
          <cell r="G1048">
            <v>7334000000</v>
          </cell>
          <cell r="L1048">
            <v>12893000000</v>
          </cell>
        </row>
        <row r="1049">
          <cell r="B1049" t="str">
            <v>MMM</v>
          </cell>
          <cell r="E1049">
            <v>30871000000</v>
          </cell>
          <cell r="F1049">
            <v>16106000000</v>
          </cell>
          <cell r="G1049">
            <v>6384000000</v>
          </cell>
          <cell r="L1049">
            <v>14765000000</v>
          </cell>
        </row>
        <row r="1050">
          <cell r="B1050" t="str">
            <v>MMM</v>
          </cell>
          <cell r="E1050">
            <v>31821000000</v>
          </cell>
          <cell r="F1050">
            <v>16447000000</v>
          </cell>
          <cell r="G1050">
            <v>6469000000</v>
          </cell>
          <cell r="L1050">
            <v>15374000000</v>
          </cell>
        </row>
        <row r="1051">
          <cell r="B1051" t="str">
            <v>MMM</v>
          </cell>
          <cell r="E1051">
            <v>30274000000</v>
          </cell>
          <cell r="F1051">
            <v>15383000000</v>
          </cell>
          <cell r="G1051">
            <v>6182000000</v>
          </cell>
          <cell r="L1051">
            <v>14891000000</v>
          </cell>
        </row>
        <row r="1052">
          <cell r="B1052" t="str">
            <v>MMM</v>
          </cell>
          <cell r="E1052">
            <v>30109000000</v>
          </cell>
          <cell r="F1052">
            <v>15040000000</v>
          </cell>
          <cell r="G1052">
            <v>6111000000</v>
          </cell>
          <cell r="L1052">
            <v>15069000000</v>
          </cell>
        </row>
        <row r="1053">
          <cell r="B1053" t="str">
            <v>MNST</v>
          </cell>
          <cell r="E1053">
            <v>2060702000</v>
          </cell>
          <cell r="F1053">
            <v>995046000</v>
          </cell>
          <cell r="G1053">
            <v>0</v>
          </cell>
          <cell r="L1053">
            <v>1065656000</v>
          </cell>
        </row>
        <row r="1054">
          <cell r="B1054" t="str">
            <v>MNST</v>
          </cell>
          <cell r="E1054">
            <v>2246428000</v>
          </cell>
          <cell r="F1054">
            <v>1073497000</v>
          </cell>
          <cell r="G1054">
            <v>0</v>
          </cell>
          <cell r="L1054">
            <v>1172931000</v>
          </cell>
        </row>
        <row r="1055">
          <cell r="B1055" t="str">
            <v>MNST</v>
          </cell>
          <cell r="E1055">
            <v>2464867000</v>
          </cell>
          <cell r="F1055">
            <v>1125057000</v>
          </cell>
          <cell r="G1055">
            <v>0</v>
          </cell>
          <cell r="L1055">
            <v>1339810000</v>
          </cell>
        </row>
        <row r="1056">
          <cell r="B1056" t="str">
            <v>MNST</v>
          </cell>
          <cell r="E1056">
            <v>2722564000</v>
          </cell>
          <cell r="F1056">
            <v>1090263000</v>
          </cell>
          <cell r="G1056">
            <v>0</v>
          </cell>
          <cell r="L1056">
            <v>1632301000</v>
          </cell>
        </row>
        <row r="1057">
          <cell r="B1057" t="str">
            <v>MO</v>
          </cell>
          <cell r="E1057">
            <v>24618000000</v>
          </cell>
          <cell r="F1057">
            <v>15055000000</v>
          </cell>
          <cell r="G1057">
            <v>2249000000</v>
          </cell>
          <cell r="L1057">
            <v>9563000000</v>
          </cell>
        </row>
        <row r="1058">
          <cell r="B1058" t="str">
            <v>MO</v>
          </cell>
          <cell r="E1058">
            <v>24466000000</v>
          </cell>
          <cell r="F1058">
            <v>14009000000</v>
          </cell>
          <cell r="G1058">
            <v>2362000000</v>
          </cell>
          <cell r="L1058">
            <v>10457000000</v>
          </cell>
        </row>
        <row r="1059">
          <cell r="B1059" t="str">
            <v>MO</v>
          </cell>
          <cell r="E1059">
            <v>24522000000</v>
          </cell>
          <cell r="F1059">
            <v>14362000000</v>
          </cell>
          <cell r="G1059">
            <v>2541000000</v>
          </cell>
          <cell r="L1059">
            <v>10160000000</v>
          </cell>
        </row>
        <row r="1060">
          <cell r="B1060" t="str">
            <v>MO</v>
          </cell>
          <cell r="E1060">
            <v>25434000000</v>
          </cell>
          <cell r="F1060">
            <v>14320000000</v>
          </cell>
          <cell r="G1060">
            <v>2749000000</v>
          </cell>
          <cell r="L1060">
            <v>11114000000</v>
          </cell>
        </row>
        <row r="1061">
          <cell r="B1061" t="str">
            <v>MON</v>
          </cell>
          <cell r="E1061">
            <v>14861000000</v>
          </cell>
          <cell r="F1061">
            <v>7208000000</v>
          </cell>
          <cell r="G1061">
            <v>2550000000</v>
          </cell>
          <cell r="L1061">
            <v>7653000000</v>
          </cell>
        </row>
        <row r="1062">
          <cell r="B1062" t="str">
            <v>MON</v>
          </cell>
          <cell r="E1062">
            <v>15855000000</v>
          </cell>
          <cell r="F1062">
            <v>7281000000</v>
          </cell>
          <cell r="G1062">
            <v>2774000000</v>
          </cell>
          <cell r="L1062">
            <v>8574000000</v>
          </cell>
        </row>
        <row r="1063">
          <cell r="B1063" t="str">
            <v>MON</v>
          </cell>
          <cell r="E1063">
            <v>15001000000</v>
          </cell>
          <cell r="F1063">
            <v>6819000000</v>
          </cell>
          <cell r="G1063">
            <v>2686000000</v>
          </cell>
          <cell r="L1063">
            <v>8182000000</v>
          </cell>
        </row>
        <row r="1064">
          <cell r="B1064" t="str">
            <v>MON</v>
          </cell>
          <cell r="E1064">
            <v>13502000000</v>
          </cell>
          <cell r="F1064">
            <v>6485000000</v>
          </cell>
          <cell r="G1064">
            <v>2833000000</v>
          </cell>
          <cell r="L1064">
            <v>7017000000</v>
          </cell>
        </row>
        <row r="1065">
          <cell r="B1065" t="str">
            <v>MOS</v>
          </cell>
          <cell r="E1065">
            <v>9974100000</v>
          </cell>
          <cell r="F1065">
            <v>7213900000</v>
          </cell>
          <cell r="G1065">
            <v>550600000</v>
          </cell>
          <cell r="L1065">
            <v>2760200000</v>
          </cell>
        </row>
        <row r="1066">
          <cell r="B1066" t="str">
            <v>MOS</v>
          </cell>
          <cell r="E1066">
            <v>9055800000</v>
          </cell>
          <cell r="F1066">
            <v>7129200000</v>
          </cell>
          <cell r="G1066">
            <v>505800000</v>
          </cell>
          <cell r="L1066">
            <v>1926600000</v>
          </cell>
        </row>
        <row r="1067">
          <cell r="B1067" t="str">
            <v>MOS</v>
          </cell>
          <cell r="E1067">
            <v>8895300000</v>
          </cell>
          <cell r="F1067">
            <v>7177400000</v>
          </cell>
          <cell r="G1067">
            <v>439100000</v>
          </cell>
          <cell r="L1067">
            <v>1717900000</v>
          </cell>
        </row>
        <row r="1068">
          <cell r="B1068" t="str">
            <v>MOS</v>
          </cell>
          <cell r="E1068">
            <v>7162800000</v>
          </cell>
          <cell r="F1068">
            <v>6352800000</v>
          </cell>
          <cell r="G1068">
            <v>491000000</v>
          </cell>
          <cell r="L1068">
            <v>810000000</v>
          </cell>
        </row>
        <row r="1069">
          <cell r="B1069" t="str">
            <v>MPC</v>
          </cell>
          <cell r="E1069">
            <v>82243000000</v>
          </cell>
          <cell r="F1069">
            <v>68948000000</v>
          </cell>
          <cell r="G1069">
            <v>7202000000</v>
          </cell>
          <cell r="L1069">
            <v>13295000000</v>
          </cell>
        </row>
        <row r="1070">
          <cell r="B1070" t="str">
            <v>MPC</v>
          </cell>
          <cell r="E1070">
            <v>100160000000</v>
          </cell>
          <cell r="F1070">
            <v>87758000000</v>
          </cell>
          <cell r="G1070">
            <v>7851000000</v>
          </cell>
          <cell r="L1070">
            <v>12402000000</v>
          </cell>
        </row>
        <row r="1071">
          <cell r="B1071" t="str">
            <v>MPC</v>
          </cell>
          <cell r="E1071">
            <v>97817000000</v>
          </cell>
          <cell r="F1071">
            <v>84275000000</v>
          </cell>
          <cell r="G1071">
            <v>8450000000</v>
          </cell>
          <cell r="L1071">
            <v>13542000000</v>
          </cell>
        </row>
        <row r="1072">
          <cell r="B1072" t="str">
            <v>MPC</v>
          </cell>
          <cell r="E1072">
            <v>72051000000</v>
          </cell>
          <cell r="F1072">
            <v>55891000000</v>
          </cell>
          <cell r="G1072">
            <v>10029000000</v>
          </cell>
          <cell r="L1072">
            <v>16160000000</v>
          </cell>
        </row>
        <row r="1073">
          <cell r="B1073" t="str">
            <v>MRK</v>
          </cell>
          <cell r="E1073">
            <v>47267000000</v>
          </cell>
          <cell r="F1073">
            <v>16446000000</v>
          </cell>
          <cell r="G1073">
            <v>12776000000</v>
          </cell>
          <cell r="L1073">
            <v>30821000000</v>
          </cell>
        </row>
        <row r="1074">
          <cell r="B1074" t="str">
            <v>MRK</v>
          </cell>
          <cell r="E1074">
            <v>44033000000</v>
          </cell>
          <cell r="F1074">
            <v>16954000000</v>
          </cell>
          <cell r="G1074">
            <v>11911000000</v>
          </cell>
          <cell r="L1074">
            <v>27079000000</v>
          </cell>
        </row>
        <row r="1075">
          <cell r="B1075" t="str">
            <v>MRK</v>
          </cell>
          <cell r="E1075">
            <v>42237000000</v>
          </cell>
          <cell r="F1075">
            <v>16768000000</v>
          </cell>
          <cell r="G1075">
            <v>11606000000</v>
          </cell>
          <cell r="L1075">
            <v>25469000000</v>
          </cell>
        </row>
        <row r="1076">
          <cell r="B1076" t="str">
            <v>MRK</v>
          </cell>
          <cell r="E1076">
            <v>39498000000</v>
          </cell>
          <cell r="F1076">
            <v>14934000000</v>
          </cell>
          <cell r="G1076">
            <v>10313000000</v>
          </cell>
          <cell r="L1076">
            <v>24564000000</v>
          </cell>
        </row>
        <row r="1077">
          <cell r="B1077" t="str">
            <v>MRO</v>
          </cell>
          <cell r="E1077">
            <v>11966000000</v>
          </cell>
          <cell r="F1077">
            <v>2079000000</v>
          </cell>
          <cell r="G1077">
            <v>4017000000</v>
          </cell>
          <cell r="L1077">
            <v>9887000000</v>
          </cell>
        </row>
        <row r="1078">
          <cell r="B1078" t="str">
            <v>MRO</v>
          </cell>
          <cell r="E1078">
            <v>11325000000</v>
          </cell>
          <cell r="F1078">
            <v>2156000000</v>
          </cell>
          <cell r="G1078">
            <v>3469000000</v>
          </cell>
          <cell r="L1078">
            <v>9169000000</v>
          </cell>
        </row>
        <row r="1079">
          <cell r="B1079" t="str">
            <v>MRO</v>
          </cell>
          <cell r="E1079">
            <v>10846000000</v>
          </cell>
          <cell r="F1079">
            <v>2246000000</v>
          </cell>
          <cell r="G1079">
            <v>3627000000</v>
          </cell>
          <cell r="L1079">
            <v>8600000000</v>
          </cell>
        </row>
        <row r="1080">
          <cell r="B1080" t="str">
            <v>MRO</v>
          </cell>
          <cell r="E1080">
            <v>5522000000</v>
          </cell>
          <cell r="F1080">
            <v>1694000000</v>
          </cell>
          <cell r="G1080">
            <v>1831000000</v>
          </cell>
          <cell r="L1080">
            <v>3828000000</v>
          </cell>
        </row>
        <row r="1081">
          <cell r="B1081" t="str">
            <v>MSFT</v>
          </cell>
          <cell r="E1081">
            <v>77849000000</v>
          </cell>
          <cell r="F1081">
            <v>20385000000</v>
          </cell>
          <cell r="G1081">
            <v>20289000000</v>
          </cell>
          <cell r="L1081">
            <v>57464000000</v>
          </cell>
        </row>
        <row r="1082">
          <cell r="B1082" t="str">
            <v>MSFT</v>
          </cell>
          <cell r="E1082">
            <v>86833000000</v>
          </cell>
          <cell r="F1082">
            <v>27078000000</v>
          </cell>
          <cell r="G1082">
            <v>20488000000</v>
          </cell>
          <cell r="L1082">
            <v>59755000000</v>
          </cell>
        </row>
        <row r="1083">
          <cell r="B1083" t="str">
            <v>MSFT</v>
          </cell>
          <cell r="E1083">
            <v>93580000000</v>
          </cell>
          <cell r="F1083">
            <v>33038000000</v>
          </cell>
          <cell r="G1083">
            <v>20324000000</v>
          </cell>
          <cell r="L1083">
            <v>60542000000</v>
          </cell>
        </row>
        <row r="1084">
          <cell r="B1084" t="str">
            <v>MSFT</v>
          </cell>
          <cell r="E1084">
            <v>85320000000</v>
          </cell>
          <cell r="F1084">
            <v>32780000000</v>
          </cell>
          <cell r="G1084">
            <v>19260000000</v>
          </cell>
          <cell r="L1084">
            <v>52540000000</v>
          </cell>
        </row>
        <row r="1085">
          <cell r="B1085" t="str">
            <v>MTB</v>
          </cell>
          <cell r="E1085">
            <v>4608955000</v>
          </cell>
          <cell r="F1085">
            <v>116586000</v>
          </cell>
          <cell r="G1085">
            <v>2448629000</v>
          </cell>
          <cell r="L1085">
            <v>4492369000</v>
          </cell>
        </row>
        <row r="1086">
          <cell r="B1086" t="str">
            <v>MTB</v>
          </cell>
          <cell r="E1086">
            <v>4822539000</v>
          </cell>
          <cell r="F1086">
            <v>83692000</v>
          </cell>
          <cell r="G1086">
            <v>2540954000</v>
          </cell>
          <cell r="L1086">
            <v>4738847000</v>
          </cell>
        </row>
        <row r="1087">
          <cell r="B1087" t="str">
            <v>MTB</v>
          </cell>
          <cell r="E1087">
            <v>4736150000</v>
          </cell>
          <cell r="F1087">
            <v>63083000</v>
          </cell>
          <cell r="G1087">
            <v>2655650000</v>
          </cell>
          <cell r="L1087">
            <v>4673067000</v>
          </cell>
        </row>
        <row r="1088">
          <cell r="B1088" t="str">
            <v>MTB</v>
          </cell>
          <cell r="E1088">
            <v>4995881000</v>
          </cell>
          <cell r="F1088">
            <v>73814000</v>
          </cell>
          <cell r="G1088">
            <v>2796508000</v>
          </cell>
          <cell r="L1088">
            <v>4922067000</v>
          </cell>
        </row>
        <row r="1089">
          <cell r="B1089" t="str">
            <v>MTD</v>
          </cell>
          <cell r="E1089">
            <v>2378972000</v>
          </cell>
          <cell r="F1089">
            <v>1097041000</v>
          </cell>
          <cell r="G1089">
            <v>692693000</v>
          </cell>
          <cell r="L1089">
            <v>1281931000</v>
          </cell>
        </row>
        <row r="1090">
          <cell r="B1090" t="str">
            <v>MTD</v>
          </cell>
          <cell r="E1090">
            <v>2485983000</v>
          </cell>
          <cell r="F1090">
            <v>1127233000</v>
          </cell>
          <cell r="G1090">
            <v>728582000</v>
          </cell>
          <cell r="L1090">
            <v>1358750000</v>
          </cell>
        </row>
        <row r="1091">
          <cell r="B1091" t="str">
            <v>MTD</v>
          </cell>
          <cell r="E1091">
            <v>2395447000</v>
          </cell>
          <cell r="F1091">
            <v>1043454000</v>
          </cell>
          <cell r="G1091">
            <v>700810000</v>
          </cell>
          <cell r="L1091">
            <v>1351993000</v>
          </cell>
        </row>
        <row r="1092">
          <cell r="B1092" t="str">
            <v>MTD</v>
          </cell>
          <cell r="E1092">
            <v>2508257000</v>
          </cell>
          <cell r="F1092">
            <v>1072670000</v>
          </cell>
          <cell r="G1092">
            <v>732622000</v>
          </cell>
          <cell r="L1092">
            <v>1435587000</v>
          </cell>
        </row>
        <row r="1093">
          <cell r="B1093" t="str">
            <v>MU</v>
          </cell>
          <cell r="E1093">
            <v>9073000000</v>
          </cell>
          <cell r="F1093">
            <v>7226000000</v>
          </cell>
          <cell r="G1093">
            <v>554000000</v>
          </cell>
          <cell r="L1093">
            <v>1847000000</v>
          </cell>
        </row>
        <row r="1094">
          <cell r="B1094" t="str">
            <v>MU</v>
          </cell>
          <cell r="E1094">
            <v>16358000000</v>
          </cell>
          <cell r="F1094">
            <v>10921000000</v>
          </cell>
          <cell r="G1094">
            <v>939000000</v>
          </cell>
          <cell r="L1094">
            <v>5437000000</v>
          </cell>
        </row>
        <row r="1095">
          <cell r="B1095" t="str">
            <v>MU</v>
          </cell>
          <cell r="E1095">
            <v>16192000000</v>
          </cell>
          <cell r="F1095">
            <v>10977000000</v>
          </cell>
          <cell r="G1095">
            <v>674000000</v>
          </cell>
          <cell r="L1095">
            <v>5215000000</v>
          </cell>
        </row>
        <row r="1096">
          <cell r="B1096" t="str">
            <v>MU</v>
          </cell>
          <cell r="E1096">
            <v>12399000000</v>
          </cell>
          <cell r="F1096">
            <v>9894000000</v>
          </cell>
          <cell r="G1096">
            <v>653000000</v>
          </cell>
          <cell r="L1096">
            <v>2505000000</v>
          </cell>
        </row>
        <row r="1097">
          <cell r="B1097" t="str">
            <v>MUR</v>
          </cell>
          <cell r="E1097">
            <v>4608563000</v>
          </cell>
          <cell r="F1097">
            <v>1079136000</v>
          </cell>
          <cell r="G1097">
            <v>285144000</v>
          </cell>
          <cell r="L1097">
            <v>3529427000</v>
          </cell>
        </row>
        <row r="1098">
          <cell r="B1098" t="str">
            <v>MUR</v>
          </cell>
          <cell r="E1098">
            <v>5312686000</v>
          </cell>
          <cell r="F1098">
            <v>1252812000</v>
          </cell>
          <cell r="G1098">
            <v>466498000</v>
          </cell>
          <cell r="L1098">
            <v>4059874000</v>
          </cell>
        </row>
        <row r="1099">
          <cell r="B1099" t="str">
            <v>MUR</v>
          </cell>
          <cell r="E1099">
            <v>5288933000</v>
          </cell>
          <cell r="F1099">
            <v>1089888000</v>
          </cell>
          <cell r="G1099">
            <v>471219000</v>
          </cell>
          <cell r="L1099">
            <v>4199045000</v>
          </cell>
        </row>
        <row r="1100">
          <cell r="B1100" t="str">
            <v>MUR</v>
          </cell>
          <cell r="E1100">
            <v>2787116000</v>
          </cell>
          <cell r="F1100">
            <v>832306000</v>
          </cell>
          <cell r="G1100">
            <v>372457000</v>
          </cell>
          <cell r="L1100">
            <v>1954810000</v>
          </cell>
        </row>
        <row r="1101">
          <cell r="B1101" t="str">
            <v>MYL</v>
          </cell>
          <cell r="E1101">
            <v>7719600000</v>
          </cell>
          <cell r="F1101">
            <v>4191600000</v>
          </cell>
          <cell r="G1101">
            <v>1545700000</v>
          </cell>
          <cell r="L1101">
            <v>3528000000</v>
          </cell>
        </row>
        <row r="1102">
          <cell r="B1102" t="str">
            <v>MYL</v>
          </cell>
          <cell r="E1102">
            <v>9429300000</v>
          </cell>
          <cell r="F1102">
            <v>5213200000</v>
          </cell>
          <cell r="G1102">
            <v>2180700000</v>
          </cell>
          <cell r="L1102">
            <v>4216100000</v>
          </cell>
        </row>
        <row r="1103">
          <cell r="B1103" t="str">
            <v>NBL</v>
          </cell>
          <cell r="E1103">
            <v>5015000000</v>
          </cell>
          <cell r="F1103">
            <v>844000000</v>
          </cell>
          <cell r="G1103">
            <v>446000000</v>
          </cell>
          <cell r="L1103">
            <v>4171000000</v>
          </cell>
        </row>
        <row r="1104">
          <cell r="B1104" t="str">
            <v>NBL</v>
          </cell>
          <cell r="E1104">
            <v>5115000000</v>
          </cell>
          <cell r="F1104">
            <v>945000000</v>
          </cell>
          <cell r="G1104">
            <v>495000000</v>
          </cell>
          <cell r="L1104">
            <v>4170000000</v>
          </cell>
        </row>
        <row r="1105">
          <cell r="B1105" t="str">
            <v>NBL</v>
          </cell>
          <cell r="E1105">
            <v>3183000000</v>
          </cell>
          <cell r="F1105">
            <v>979000000</v>
          </cell>
          <cell r="G1105">
            <v>745000000</v>
          </cell>
          <cell r="L1105">
            <v>2204000000</v>
          </cell>
        </row>
        <row r="1106">
          <cell r="B1106" t="str">
            <v>NBL</v>
          </cell>
          <cell r="E1106">
            <v>3491000000</v>
          </cell>
          <cell r="F1106">
            <v>1083000000</v>
          </cell>
          <cell r="G1106">
            <v>233000000</v>
          </cell>
          <cell r="L1106">
            <v>2408000000</v>
          </cell>
        </row>
        <row r="1107">
          <cell r="B1107" t="str">
            <v>NDAQ</v>
          </cell>
          <cell r="E1107">
            <v>3023000000</v>
          </cell>
          <cell r="F1107">
            <v>1446000000</v>
          </cell>
          <cell r="G1107">
            <v>832000000</v>
          </cell>
          <cell r="L1107">
            <v>1577000000</v>
          </cell>
        </row>
        <row r="1108">
          <cell r="B1108" t="str">
            <v>NDAQ</v>
          </cell>
          <cell r="E1108">
            <v>3100000000</v>
          </cell>
          <cell r="F1108">
            <v>1316000000</v>
          </cell>
          <cell r="G1108">
            <v>1054000000</v>
          </cell>
          <cell r="L1108">
            <v>1784000000</v>
          </cell>
        </row>
        <row r="1109">
          <cell r="B1109" t="str">
            <v>NDAQ</v>
          </cell>
          <cell r="E1109">
            <v>3383000000</v>
          </cell>
          <cell r="F1109">
            <v>1433000000</v>
          </cell>
          <cell r="G1109">
            <v>1095000000</v>
          </cell>
          <cell r="L1109">
            <v>1950000000</v>
          </cell>
        </row>
        <row r="1110">
          <cell r="B1110" t="str">
            <v>NDAQ</v>
          </cell>
          <cell r="E1110">
            <v>3292000000</v>
          </cell>
          <cell r="F1110">
            <v>1313000000</v>
          </cell>
          <cell r="G1110">
            <v>1050000000</v>
          </cell>
          <cell r="L1110">
            <v>1979000000</v>
          </cell>
        </row>
        <row r="1111">
          <cell r="B1111" t="str">
            <v>NEE</v>
          </cell>
          <cell r="E1111">
            <v>14256000000</v>
          </cell>
          <cell r="F1111">
            <v>8276000000</v>
          </cell>
          <cell r="G1111">
            <v>1186000000</v>
          </cell>
          <cell r="L1111">
            <v>5980000000</v>
          </cell>
        </row>
        <row r="1112">
          <cell r="B1112" t="str">
            <v>NEE</v>
          </cell>
          <cell r="E1112">
            <v>15136000000</v>
          </cell>
          <cell r="F1112">
            <v>8152000000</v>
          </cell>
          <cell r="G1112">
            <v>1280000000</v>
          </cell>
          <cell r="L1112">
            <v>6984000000</v>
          </cell>
        </row>
        <row r="1113">
          <cell r="B1113" t="str">
            <v>NEE</v>
          </cell>
          <cell r="E1113">
            <v>17021000000</v>
          </cell>
          <cell r="F1113">
            <v>8751000000</v>
          </cell>
          <cell r="G1113">
            <v>1324000000</v>
          </cell>
          <cell r="L1113">
            <v>8270000000</v>
          </cell>
        </row>
        <row r="1114">
          <cell r="B1114" t="str">
            <v>NEE</v>
          </cell>
          <cell r="E1114">
            <v>17486000000</v>
          </cell>
          <cell r="F1114">
            <v>8596000000</v>
          </cell>
          <cell r="G1114">
            <v>1399000000</v>
          </cell>
          <cell r="L1114">
            <v>8890000000</v>
          </cell>
        </row>
        <row r="1115">
          <cell r="B1115" t="str">
            <v>NEM</v>
          </cell>
          <cell r="E1115">
            <v>9964000000</v>
          </cell>
          <cell r="F1115">
            <v>4334000000</v>
          </cell>
          <cell r="G1115">
            <v>757000000</v>
          </cell>
          <cell r="L1115">
            <v>5630000000</v>
          </cell>
        </row>
        <row r="1116">
          <cell r="B1116" t="str">
            <v>NEM</v>
          </cell>
          <cell r="E1116">
            <v>8414000000</v>
          </cell>
          <cell r="F1116">
            <v>5299000000</v>
          </cell>
          <cell r="G1116">
            <v>584000000</v>
          </cell>
          <cell r="L1116">
            <v>3115000000</v>
          </cell>
        </row>
        <row r="1117">
          <cell r="B1117" t="str">
            <v>NEM</v>
          </cell>
          <cell r="E1117">
            <v>7292000000</v>
          </cell>
          <cell r="F1117">
            <v>4457000000</v>
          </cell>
          <cell r="G1117">
            <v>545000000</v>
          </cell>
          <cell r="L1117">
            <v>2835000000</v>
          </cell>
        </row>
        <row r="1118">
          <cell r="B1118" t="str">
            <v>NEM</v>
          </cell>
          <cell r="E1118">
            <v>7729000000</v>
          </cell>
          <cell r="F1118">
            <v>4312000000</v>
          </cell>
          <cell r="G1118">
            <v>670000000</v>
          </cell>
          <cell r="L1118">
            <v>3417000000</v>
          </cell>
        </row>
        <row r="1119">
          <cell r="B1119" t="str">
            <v>NFLX</v>
          </cell>
          <cell r="E1119">
            <v>4374562000</v>
          </cell>
          <cell r="F1119">
            <v>3117203000</v>
          </cell>
          <cell r="G1119">
            <v>650243000</v>
          </cell>
          <cell r="L1119">
            <v>1257359000</v>
          </cell>
        </row>
        <row r="1120">
          <cell r="B1120" t="str">
            <v>NFLX</v>
          </cell>
          <cell r="E1120">
            <v>5504656000</v>
          </cell>
          <cell r="F1120">
            <v>3752760000</v>
          </cell>
          <cell r="G1120">
            <v>876927000</v>
          </cell>
          <cell r="L1120">
            <v>1751896000</v>
          </cell>
        </row>
        <row r="1121">
          <cell r="B1121" t="str">
            <v>NFLX</v>
          </cell>
          <cell r="E1121">
            <v>6779511000</v>
          </cell>
          <cell r="F1121">
            <v>4591476000</v>
          </cell>
          <cell r="G1121">
            <v>1231421000</v>
          </cell>
          <cell r="L1121">
            <v>2188035000</v>
          </cell>
        </row>
        <row r="1122">
          <cell r="B1122" t="str">
            <v>NFLX</v>
          </cell>
          <cell r="E1122">
            <v>8830669000</v>
          </cell>
          <cell r="F1122">
            <v>6029901000</v>
          </cell>
          <cell r="G1122">
            <v>1568877000</v>
          </cell>
          <cell r="L1122">
            <v>2800768000</v>
          </cell>
        </row>
        <row r="1123">
          <cell r="B1123" t="str">
            <v>NFX</v>
          </cell>
          <cell r="E1123">
            <v>1562000000</v>
          </cell>
          <cell r="F1123">
            <v>413000000</v>
          </cell>
          <cell r="G1123">
            <v>311000000</v>
          </cell>
          <cell r="L1123">
            <v>1149000000</v>
          </cell>
        </row>
        <row r="1124">
          <cell r="B1124" t="str">
            <v>NFX</v>
          </cell>
          <cell r="E1124">
            <v>1857000000</v>
          </cell>
          <cell r="F1124">
            <v>411000000</v>
          </cell>
          <cell r="G1124">
            <v>311000000</v>
          </cell>
          <cell r="L1124">
            <v>1446000000</v>
          </cell>
        </row>
        <row r="1125">
          <cell r="B1125" t="str">
            <v>NFX</v>
          </cell>
          <cell r="E1125">
            <v>2288000000</v>
          </cell>
          <cell r="F1125">
            <v>485000000</v>
          </cell>
          <cell r="G1125">
            <v>358000000</v>
          </cell>
          <cell r="L1125">
            <v>1803000000</v>
          </cell>
        </row>
        <row r="1126">
          <cell r="B1126" t="str">
            <v>NFX</v>
          </cell>
          <cell r="E1126">
            <v>1557000000</v>
          </cell>
          <cell r="F1126">
            <v>497000000</v>
          </cell>
          <cell r="G1126">
            <v>5204000000</v>
          </cell>
          <cell r="L1126">
            <v>1060000000</v>
          </cell>
        </row>
        <row r="1127">
          <cell r="B1127" t="str">
            <v>NKE</v>
          </cell>
          <cell r="E1127">
            <v>25313000000</v>
          </cell>
          <cell r="F1127">
            <v>14279000000</v>
          </cell>
          <cell r="G1127">
            <v>7796000000</v>
          </cell>
          <cell r="L1127">
            <v>11034000000</v>
          </cell>
        </row>
        <row r="1128">
          <cell r="B1128" t="str">
            <v>NKE</v>
          </cell>
          <cell r="E1128">
            <v>27799000000</v>
          </cell>
          <cell r="F1128">
            <v>15353000000</v>
          </cell>
          <cell r="G1128">
            <v>8766000000</v>
          </cell>
          <cell r="L1128">
            <v>12446000000</v>
          </cell>
        </row>
        <row r="1129">
          <cell r="B1129" t="str">
            <v>NKE</v>
          </cell>
          <cell r="E1129">
            <v>30601000000</v>
          </cell>
          <cell r="F1129">
            <v>16534000000</v>
          </cell>
          <cell r="G1129">
            <v>9892000000</v>
          </cell>
          <cell r="L1129">
            <v>14067000000</v>
          </cell>
        </row>
        <row r="1130">
          <cell r="B1130" t="str">
            <v>NKE</v>
          </cell>
          <cell r="E1130">
            <v>32376000000</v>
          </cell>
          <cell r="F1130">
            <v>17405000000</v>
          </cell>
          <cell r="G1130">
            <v>10469000000</v>
          </cell>
          <cell r="L1130">
            <v>14971000000</v>
          </cell>
        </row>
        <row r="1131">
          <cell r="B1131" t="str">
            <v>NLSN</v>
          </cell>
          <cell r="E1131">
            <v>5703000000</v>
          </cell>
          <cell r="F1131">
            <v>2398000000</v>
          </cell>
          <cell r="G1131">
            <v>1815000000</v>
          </cell>
          <cell r="L1131">
            <v>3305000000</v>
          </cell>
        </row>
        <row r="1132">
          <cell r="B1132" t="str">
            <v>NLSN</v>
          </cell>
          <cell r="E1132">
            <v>6288000000</v>
          </cell>
          <cell r="F1132">
            <v>2620000000</v>
          </cell>
          <cell r="G1132">
            <v>1917000000</v>
          </cell>
          <cell r="L1132">
            <v>3668000000</v>
          </cell>
        </row>
        <row r="1133">
          <cell r="B1133" t="str">
            <v>NLSN</v>
          </cell>
          <cell r="E1133">
            <v>6172000000</v>
          </cell>
          <cell r="F1133">
            <v>2539000000</v>
          </cell>
          <cell r="G1133">
            <v>1915000000</v>
          </cell>
          <cell r="L1133">
            <v>3633000000</v>
          </cell>
        </row>
        <row r="1134">
          <cell r="B1134" t="str">
            <v>NLSN</v>
          </cell>
          <cell r="E1134">
            <v>6309000000</v>
          </cell>
          <cell r="F1134">
            <v>2607000000</v>
          </cell>
          <cell r="G1134">
            <v>1851000000</v>
          </cell>
          <cell r="L1134">
            <v>3702000000</v>
          </cell>
        </row>
        <row r="1135">
          <cell r="B1135" t="str">
            <v>NOV</v>
          </cell>
          <cell r="E1135">
            <v>17194000000</v>
          </cell>
          <cell r="F1135">
            <v>12151000000</v>
          </cell>
          <cell r="G1135">
            <v>1654000000</v>
          </cell>
          <cell r="L1135">
            <v>5043000000</v>
          </cell>
        </row>
        <row r="1136">
          <cell r="B1136" t="str">
            <v>NOV</v>
          </cell>
          <cell r="E1136">
            <v>19221000000</v>
          </cell>
          <cell r="F1136">
            <v>14117000000</v>
          </cell>
          <cell r="G1136">
            <v>1905000000</v>
          </cell>
          <cell r="L1136">
            <v>5104000000</v>
          </cell>
        </row>
        <row r="1137">
          <cell r="B1137" t="str">
            <v>NOV</v>
          </cell>
          <cell r="E1137">
            <v>21440000000</v>
          </cell>
          <cell r="F1137">
            <v>15631000000</v>
          </cell>
          <cell r="G1137">
            <v>2092000000</v>
          </cell>
          <cell r="L1137">
            <v>5809000000</v>
          </cell>
        </row>
        <row r="1138">
          <cell r="B1138" t="str">
            <v>NOV</v>
          </cell>
          <cell r="E1138">
            <v>14757000000</v>
          </cell>
          <cell r="F1138">
            <v>11694000000</v>
          </cell>
          <cell r="G1138">
            <v>1764000000</v>
          </cell>
          <cell r="L1138">
            <v>3063000000</v>
          </cell>
        </row>
        <row r="1139">
          <cell r="B1139" t="str">
            <v>NSC</v>
          </cell>
          <cell r="E1139">
            <v>11245000000</v>
          </cell>
          <cell r="F1139">
            <v>4070000000</v>
          </cell>
          <cell r="G1139">
            <v>3002000000</v>
          </cell>
          <cell r="L1139">
            <v>7175000000</v>
          </cell>
        </row>
        <row r="1140">
          <cell r="B1140" t="str">
            <v>NSC</v>
          </cell>
          <cell r="E1140">
            <v>11624000000</v>
          </cell>
          <cell r="F1140">
            <v>4201000000</v>
          </cell>
          <cell r="G1140">
            <v>2897000000</v>
          </cell>
          <cell r="L1140">
            <v>7423000000</v>
          </cell>
        </row>
        <row r="1141">
          <cell r="B1141" t="str">
            <v>NSC</v>
          </cell>
          <cell r="E1141">
            <v>10511000000</v>
          </cell>
          <cell r="F1141">
            <v>3662000000</v>
          </cell>
          <cell r="G1141">
            <v>2911000000</v>
          </cell>
          <cell r="L1141">
            <v>6849000000</v>
          </cell>
        </row>
        <row r="1142">
          <cell r="B1142" t="str">
            <v>NSC</v>
          </cell>
          <cell r="E1142">
            <v>9888000000</v>
          </cell>
          <cell r="F1142">
            <v>3045000000</v>
          </cell>
          <cell r="G1142">
            <v>2743000000</v>
          </cell>
          <cell r="L1142">
            <v>6843000000</v>
          </cell>
        </row>
        <row r="1143">
          <cell r="B1143" t="str">
            <v>NTAP</v>
          </cell>
          <cell r="E1143">
            <v>6332400000</v>
          </cell>
          <cell r="F1143">
            <v>2571300000</v>
          </cell>
          <cell r="G1143">
            <v>2247400000</v>
          </cell>
          <cell r="L1143">
            <v>3761100000</v>
          </cell>
        </row>
        <row r="1144">
          <cell r="B1144" t="str">
            <v>NTAP</v>
          </cell>
          <cell r="E1144">
            <v>6325000000</v>
          </cell>
          <cell r="F1144">
            <v>2406000000</v>
          </cell>
          <cell r="G1144">
            <v>2179000000</v>
          </cell>
          <cell r="L1144">
            <v>3919000000</v>
          </cell>
        </row>
        <row r="1145">
          <cell r="B1145" t="str">
            <v>NTAP</v>
          </cell>
          <cell r="E1145">
            <v>6123000000</v>
          </cell>
          <cell r="F1145">
            <v>2290000000</v>
          </cell>
          <cell r="G1145">
            <v>2197000000</v>
          </cell>
          <cell r="L1145">
            <v>3833000000</v>
          </cell>
        </row>
        <row r="1146">
          <cell r="B1146" t="str">
            <v>NTAP</v>
          </cell>
          <cell r="E1146">
            <v>5546000000</v>
          </cell>
          <cell r="F1146">
            <v>2173000000</v>
          </cell>
          <cell r="G1146">
            <v>2099000000</v>
          </cell>
          <cell r="L1146">
            <v>3373000000</v>
          </cell>
        </row>
        <row r="1147">
          <cell r="B1147" t="str">
            <v>NUE</v>
          </cell>
          <cell r="E1147">
            <v>19429273000</v>
          </cell>
          <cell r="F1147">
            <v>17915735000</v>
          </cell>
          <cell r="G1147">
            <v>454900000</v>
          </cell>
          <cell r="L1147">
            <v>1513538000</v>
          </cell>
        </row>
        <row r="1148">
          <cell r="B1148" t="str">
            <v>NUE</v>
          </cell>
          <cell r="E1148">
            <v>19052046000</v>
          </cell>
          <cell r="F1148">
            <v>17641421000</v>
          </cell>
          <cell r="G1148">
            <v>467904000</v>
          </cell>
          <cell r="L1148">
            <v>1410625000</v>
          </cell>
        </row>
        <row r="1149">
          <cell r="B1149" t="str">
            <v>NUE</v>
          </cell>
          <cell r="E1149">
            <v>21105141000</v>
          </cell>
          <cell r="F1149">
            <v>19198615000</v>
          </cell>
          <cell r="G1149">
            <v>520805000</v>
          </cell>
          <cell r="L1149">
            <v>1906526000</v>
          </cell>
        </row>
        <row r="1150">
          <cell r="B1150" t="str">
            <v>NUE</v>
          </cell>
          <cell r="E1150">
            <v>16439276000</v>
          </cell>
          <cell r="F1150">
            <v>14858014000</v>
          </cell>
          <cell r="G1150">
            <v>458989000</v>
          </cell>
          <cell r="L1150">
            <v>1581262000</v>
          </cell>
        </row>
        <row r="1151">
          <cell r="B1151" t="str">
            <v>NVDA</v>
          </cell>
          <cell r="E1151">
            <v>4280159000</v>
          </cell>
          <cell r="F1151">
            <v>2053816000</v>
          </cell>
          <cell r="G1151">
            <v>430822000</v>
          </cell>
          <cell r="L1151">
            <v>2226343000</v>
          </cell>
        </row>
        <row r="1152">
          <cell r="B1152" t="str">
            <v>NVDA</v>
          </cell>
          <cell r="E1152">
            <v>4130000000</v>
          </cell>
          <cell r="F1152">
            <v>1862000000</v>
          </cell>
          <cell r="G1152">
            <v>436000000</v>
          </cell>
          <cell r="L1152">
            <v>2268000000</v>
          </cell>
        </row>
        <row r="1153">
          <cell r="B1153" t="str">
            <v>NVDA</v>
          </cell>
          <cell r="E1153">
            <v>4682000000</v>
          </cell>
          <cell r="F1153">
            <v>2083000000</v>
          </cell>
          <cell r="G1153">
            <v>480000000</v>
          </cell>
          <cell r="L1153">
            <v>2599000000</v>
          </cell>
        </row>
        <row r="1154">
          <cell r="B1154" t="str">
            <v>NVDA</v>
          </cell>
          <cell r="E1154">
            <v>5010000000</v>
          </cell>
          <cell r="F1154">
            <v>2199000000</v>
          </cell>
          <cell r="G1154">
            <v>602000000</v>
          </cell>
          <cell r="L1154">
            <v>2811000000</v>
          </cell>
        </row>
        <row r="1155">
          <cell r="B1155" t="str">
            <v>NWL</v>
          </cell>
          <cell r="E1155">
            <v>5508500000</v>
          </cell>
          <cell r="F1155">
            <v>3414400000</v>
          </cell>
          <cell r="G1155">
            <v>1403500000</v>
          </cell>
          <cell r="L1155">
            <v>2094100000</v>
          </cell>
        </row>
        <row r="1156">
          <cell r="B1156" t="str">
            <v>NWL</v>
          </cell>
          <cell r="E1156">
            <v>5607000000</v>
          </cell>
          <cell r="F1156">
            <v>3482100000</v>
          </cell>
          <cell r="G1156">
            <v>1399500000</v>
          </cell>
          <cell r="L1156">
            <v>2124900000</v>
          </cell>
        </row>
        <row r="1157">
          <cell r="B1157" t="str">
            <v>NWL</v>
          </cell>
          <cell r="E1157">
            <v>5727000000</v>
          </cell>
          <cell r="F1157">
            <v>3523600000</v>
          </cell>
          <cell r="G1157">
            <v>1545900000</v>
          </cell>
          <cell r="L1157">
            <v>2203400000</v>
          </cell>
        </row>
        <row r="1158">
          <cell r="B1158" t="str">
            <v>NWL</v>
          </cell>
          <cell r="E1158">
            <v>5915700000</v>
          </cell>
          <cell r="F1158">
            <v>3611100000</v>
          </cell>
          <cell r="G1158">
            <v>1626000000</v>
          </cell>
          <cell r="L1158">
            <v>2304600000</v>
          </cell>
        </row>
        <row r="1159">
          <cell r="B1159" t="str">
            <v>O</v>
          </cell>
          <cell r="E1159">
            <v>484581000</v>
          </cell>
          <cell r="F1159">
            <v>21306000</v>
          </cell>
          <cell r="G1159">
            <v>38123000</v>
          </cell>
          <cell r="L1159">
            <v>463275000</v>
          </cell>
        </row>
        <row r="1160">
          <cell r="B1160" t="str">
            <v>O</v>
          </cell>
          <cell r="E1160">
            <v>780209000</v>
          </cell>
          <cell r="F1160">
            <v>38851000</v>
          </cell>
          <cell r="G1160">
            <v>56881000</v>
          </cell>
          <cell r="L1160">
            <v>741358000</v>
          </cell>
        </row>
        <row r="1161">
          <cell r="B1161" t="str">
            <v>O</v>
          </cell>
          <cell r="E1161">
            <v>933505000</v>
          </cell>
          <cell r="F1161">
            <v>53871000</v>
          </cell>
          <cell r="G1161">
            <v>51085000</v>
          </cell>
          <cell r="L1161">
            <v>879634000</v>
          </cell>
        </row>
        <row r="1162">
          <cell r="B1162" t="str">
            <v>O</v>
          </cell>
          <cell r="E1162">
            <v>1023285000</v>
          </cell>
          <cell r="F1162">
            <v>55352000</v>
          </cell>
          <cell r="G1162">
            <v>49298000</v>
          </cell>
          <cell r="L1162">
            <v>967933000</v>
          </cell>
        </row>
        <row r="1163">
          <cell r="B1163" t="str">
            <v>OKE</v>
          </cell>
          <cell r="E1163">
            <v>10184121000</v>
          </cell>
          <cell r="F1163">
            <v>8540319000</v>
          </cell>
          <cell r="G1163">
            <v>491725000</v>
          </cell>
          <cell r="L1163">
            <v>1643802000</v>
          </cell>
        </row>
        <row r="1164">
          <cell r="B1164" t="str">
            <v>OKE</v>
          </cell>
          <cell r="E1164">
            <v>11871879000</v>
          </cell>
          <cell r="F1164">
            <v>10222213000</v>
          </cell>
          <cell r="G1164">
            <v>541586000</v>
          </cell>
          <cell r="L1164">
            <v>1649666000</v>
          </cell>
        </row>
        <row r="1165">
          <cell r="B1165" t="str">
            <v>OKE</v>
          </cell>
          <cell r="E1165">
            <v>12195091000</v>
          </cell>
          <cell r="F1165">
            <v>10088548000</v>
          </cell>
          <cell r="G1165">
            <v>674887000</v>
          </cell>
          <cell r="L1165">
            <v>2106543000</v>
          </cell>
        </row>
        <row r="1166">
          <cell r="B1166" t="str">
            <v>OKE</v>
          </cell>
          <cell r="E1166">
            <v>7763206000</v>
          </cell>
          <cell r="F1166">
            <v>5641052000</v>
          </cell>
          <cell r="G1166">
            <v>693331000</v>
          </cell>
          <cell r="L1166">
            <v>2122154000</v>
          </cell>
        </row>
        <row r="1167">
          <cell r="B1167" t="str">
            <v>OMC</v>
          </cell>
          <cell r="E1167">
            <v>15317800000</v>
          </cell>
          <cell r="F1167">
            <v>12602100000</v>
          </cell>
          <cell r="G1167">
            <v>477200000</v>
          </cell>
          <cell r="L1167">
            <v>2715700000</v>
          </cell>
        </row>
        <row r="1168">
          <cell r="B1168" t="str">
            <v>OMC</v>
          </cell>
          <cell r="E1168">
            <v>15134400000</v>
          </cell>
          <cell r="F1168">
            <v>12491400000</v>
          </cell>
          <cell r="G1168">
            <v>431800000</v>
          </cell>
          <cell r="L1168">
            <v>2643000000</v>
          </cell>
        </row>
        <row r="1169">
          <cell r="B1169" t="str">
            <v>OMC</v>
          </cell>
          <cell r="E1169">
            <v>15416900000</v>
          </cell>
          <cell r="F1169">
            <v>12671200000</v>
          </cell>
          <cell r="G1169">
            <v>443900000</v>
          </cell>
          <cell r="L1169">
            <v>2745700000</v>
          </cell>
        </row>
        <row r="1170">
          <cell r="B1170" t="str">
            <v>ORLY</v>
          </cell>
          <cell r="E1170">
            <v>6182184000</v>
          </cell>
          <cell r="F1170">
            <v>3084766000</v>
          </cell>
          <cell r="G1170">
            <v>2120025000</v>
          </cell>
          <cell r="L1170">
            <v>3097418000</v>
          </cell>
        </row>
        <row r="1171">
          <cell r="B1171" t="str">
            <v>ORLY</v>
          </cell>
          <cell r="E1171">
            <v>6649237000</v>
          </cell>
          <cell r="F1171">
            <v>3280236000</v>
          </cell>
          <cell r="G1171">
            <v>2265516000</v>
          </cell>
          <cell r="L1171">
            <v>3369001000</v>
          </cell>
        </row>
        <row r="1172">
          <cell r="B1172" t="str">
            <v>ORLY</v>
          </cell>
          <cell r="E1172">
            <v>7216081000</v>
          </cell>
          <cell r="F1172">
            <v>3507180000</v>
          </cell>
          <cell r="G1172">
            <v>2438527000</v>
          </cell>
          <cell r="L1172">
            <v>3708901000</v>
          </cell>
        </row>
        <row r="1173">
          <cell r="B1173" t="str">
            <v>ORLY</v>
          </cell>
          <cell r="E1173">
            <v>7966674000</v>
          </cell>
          <cell r="F1173">
            <v>3804031000</v>
          </cell>
          <cell r="G1173">
            <v>2648622000</v>
          </cell>
          <cell r="L1173">
            <v>4162643000</v>
          </cell>
        </row>
        <row r="1174">
          <cell r="B1174" t="str">
            <v>OXY</v>
          </cell>
          <cell r="E1174">
            <v>20100000000</v>
          </cell>
          <cell r="F1174">
            <v>6530000000</v>
          </cell>
          <cell r="G1174">
            <v>1879000000</v>
          </cell>
          <cell r="L1174">
            <v>13570000000</v>
          </cell>
        </row>
        <row r="1175">
          <cell r="B1175" t="str">
            <v>OXY</v>
          </cell>
          <cell r="E1175">
            <v>20170000000</v>
          </cell>
          <cell r="F1175">
            <v>6497000000</v>
          </cell>
          <cell r="G1175">
            <v>2108000000</v>
          </cell>
          <cell r="L1175">
            <v>13673000000</v>
          </cell>
        </row>
        <row r="1176">
          <cell r="B1176" t="str">
            <v>OXY</v>
          </cell>
          <cell r="E1176">
            <v>19312000000</v>
          </cell>
          <cell r="F1176">
            <v>6803000000</v>
          </cell>
          <cell r="G1176">
            <v>2053000000</v>
          </cell>
          <cell r="L1176">
            <v>12509000000</v>
          </cell>
        </row>
        <row r="1177">
          <cell r="B1177" t="str">
            <v>OXY</v>
          </cell>
          <cell r="E1177">
            <v>12480000000</v>
          </cell>
          <cell r="F1177">
            <v>5804000000</v>
          </cell>
          <cell r="G1177">
            <v>1613000000</v>
          </cell>
          <cell r="L1177">
            <v>6676000000</v>
          </cell>
        </row>
        <row r="1178">
          <cell r="B1178" t="str">
            <v>PBCT</v>
          </cell>
          <cell r="E1178">
            <v>1355300000</v>
          </cell>
          <cell r="F1178">
            <v>90800000</v>
          </cell>
          <cell r="G1178">
            <v>803800000</v>
          </cell>
          <cell r="L1178">
            <v>1264500000</v>
          </cell>
        </row>
        <row r="1179">
          <cell r="B1179" t="str">
            <v>PBCT</v>
          </cell>
          <cell r="E1179">
            <v>1346100000</v>
          </cell>
          <cell r="F1179">
            <v>81100000</v>
          </cell>
          <cell r="G1179">
            <v>812800000</v>
          </cell>
          <cell r="L1179">
            <v>1265000000</v>
          </cell>
        </row>
        <row r="1180">
          <cell r="B1180" t="str">
            <v>PBCT</v>
          </cell>
          <cell r="E1180">
            <v>1381400000</v>
          </cell>
          <cell r="F1180">
            <v>80900000</v>
          </cell>
          <cell r="G1180">
            <v>816700000</v>
          </cell>
          <cell r="L1180">
            <v>1300500000</v>
          </cell>
        </row>
        <row r="1181">
          <cell r="B1181" t="str">
            <v>PBCT</v>
          </cell>
          <cell r="E1181">
            <v>1421300000</v>
          </cell>
          <cell r="F1181">
            <v>95500000</v>
          </cell>
          <cell r="G1181">
            <v>836700000</v>
          </cell>
          <cell r="L1181">
            <v>1325800000</v>
          </cell>
        </row>
        <row r="1182">
          <cell r="B1182" t="str">
            <v>PBI</v>
          </cell>
          <cell r="E1182">
            <v>3823713000</v>
          </cell>
          <cell r="F1182">
            <v>1582398000</v>
          </cell>
          <cell r="G1182">
            <v>1489735000</v>
          </cell>
          <cell r="L1182">
            <v>2241315000</v>
          </cell>
        </row>
        <row r="1183">
          <cell r="B1183" t="str">
            <v>PBI</v>
          </cell>
          <cell r="E1183">
            <v>3791335000</v>
          </cell>
          <cell r="F1183">
            <v>1650622000</v>
          </cell>
          <cell r="G1183">
            <v>1420096000</v>
          </cell>
          <cell r="L1183">
            <v>2140713000</v>
          </cell>
        </row>
        <row r="1184">
          <cell r="B1184" t="str">
            <v>PBI</v>
          </cell>
          <cell r="E1184">
            <v>3821504000</v>
          </cell>
          <cell r="F1184">
            <v>1680791000</v>
          </cell>
          <cell r="G1184">
            <v>1378400000</v>
          </cell>
          <cell r="L1184">
            <v>2140713000</v>
          </cell>
        </row>
        <row r="1185">
          <cell r="B1185" t="str">
            <v>PBI</v>
          </cell>
          <cell r="E1185">
            <v>3578060000</v>
          </cell>
          <cell r="F1185">
            <v>1558591000</v>
          </cell>
          <cell r="G1185">
            <v>1279961000</v>
          </cell>
          <cell r="L1185">
            <v>2019469000</v>
          </cell>
        </row>
        <row r="1186">
          <cell r="B1186" t="str">
            <v>PCAR</v>
          </cell>
          <cell r="E1186">
            <v>16596800000</v>
          </cell>
          <cell r="F1186">
            <v>13908300000</v>
          </cell>
          <cell r="G1186">
            <v>571600000</v>
          </cell>
          <cell r="L1186">
            <v>2688500000</v>
          </cell>
        </row>
        <row r="1187">
          <cell r="B1187" t="str">
            <v>PCAR</v>
          </cell>
          <cell r="E1187">
            <v>16661000000</v>
          </cell>
          <cell r="F1187">
            <v>13900700000</v>
          </cell>
          <cell r="G1187">
            <v>559500000</v>
          </cell>
          <cell r="L1187">
            <v>2760300000</v>
          </cell>
        </row>
        <row r="1188">
          <cell r="B1188" t="str">
            <v>PCAR</v>
          </cell>
          <cell r="E1188">
            <v>18534400000</v>
          </cell>
          <cell r="F1188">
            <v>15481600000</v>
          </cell>
          <cell r="G1188">
            <v>561400000</v>
          </cell>
          <cell r="L1188">
            <v>3052800000</v>
          </cell>
        </row>
        <row r="1189">
          <cell r="B1189" t="str">
            <v>PCAR</v>
          </cell>
          <cell r="E1189">
            <v>18671300000</v>
          </cell>
          <cell r="F1189">
            <v>15292100000</v>
          </cell>
          <cell r="G1189">
            <v>541500000</v>
          </cell>
          <cell r="L1189">
            <v>3379200000</v>
          </cell>
        </row>
        <row r="1190">
          <cell r="B1190" t="str">
            <v>PCG</v>
          </cell>
          <cell r="E1190">
            <v>15598000000</v>
          </cell>
          <cell r="F1190">
            <v>11759000000</v>
          </cell>
          <cell r="G1190">
            <v>0</v>
          </cell>
          <cell r="L1190">
            <v>3839000000</v>
          </cell>
        </row>
        <row r="1191">
          <cell r="B1191" t="str">
            <v>PCG</v>
          </cell>
          <cell r="E1191">
            <v>17090000000</v>
          </cell>
          <cell r="F1191">
            <v>12207000000</v>
          </cell>
          <cell r="G1191">
            <v>0</v>
          </cell>
          <cell r="L1191">
            <v>4883000000</v>
          </cell>
        </row>
        <row r="1192">
          <cell r="B1192" t="str">
            <v>PCG</v>
          </cell>
          <cell r="E1192">
            <v>16833000000</v>
          </cell>
          <cell r="F1192">
            <v>12713000000</v>
          </cell>
          <cell r="G1192">
            <v>0</v>
          </cell>
          <cell r="L1192">
            <v>4120000000</v>
          </cell>
        </row>
        <row r="1193">
          <cell r="B1193" t="str">
            <v>PCG</v>
          </cell>
          <cell r="E1193">
            <v>17666000000</v>
          </cell>
          <cell r="F1193">
            <v>12734000000</v>
          </cell>
          <cell r="G1193">
            <v>0</v>
          </cell>
          <cell r="L1193">
            <v>4932000000</v>
          </cell>
        </row>
        <row r="1194">
          <cell r="B1194" t="str">
            <v>PCLN</v>
          </cell>
          <cell r="E1194">
            <v>5260956000</v>
          </cell>
          <cell r="F1194">
            <v>1177275000</v>
          </cell>
          <cell r="G1194">
            <v>2188747000</v>
          </cell>
          <cell r="L1194">
            <v>4083681000</v>
          </cell>
        </row>
        <row r="1195">
          <cell r="B1195" t="str">
            <v>PCLN</v>
          </cell>
          <cell r="E1195">
            <v>6793306000</v>
          </cell>
          <cell r="F1195">
            <v>1077420000</v>
          </cell>
          <cell r="G1195">
            <v>3185497000</v>
          </cell>
          <cell r="L1195">
            <v>5715886000</v>
          </cell>
        </row>
        <row r="1196">
          <cell r="B1196" t="str">
            <v>PCLN</v>
          </cell>
          <cell r="E1196">
            <v>8441971000</v>
          </cell>
          <cell r="F1196">
            <v>857841000</v>
          </cell>
          <cell r="G1196">
            <v>4302998000</v>
          </cell>
          <cell r="L1196">
            <v>7584130000</v>
          </cell>
        </row>
        <row r="1197">
          <cell r="B1197" t="str">
            <v>PCLN</v>
          </cell>
          <cell r="E1197">
            <v>9223987000</v>
          </cell>
          <cell r="F1197">
            <v>632180000</v>
          </cell>
          <cell r="G1197">
            <v>5060406000</v>
          </cell>
          <cell r="L1197">
            <v>8591807000</v>
          </cell>
        </row>
        <row r="1198">
          <cell r="B1198" t="str">
            <v>PDCO</v>
          </cell>
          <cell r="E1198">
            <v>3637212000</v>
          </cell>
          <cell r="F1198">
            <v>2446443000</v>
          </cell>
          <cell r="G1198">
            <v>0</v>
          </cell>
          <cell r="L1198">
            <v>1190769000</v>
          </cell>
        </row>
        <row r="1199">
          <cell r="B1199" t="str">
            <v>PDCO</v>
          </cell>
          <cell r="E1199">
            <v>3585141000</v>
          </cell>
          <cell r="F1199">
            <v>2566444000</v>
          </cell>
          <cell r="G1199">
            <v>0</v>
          </cell>
          <cell r="L1199">
            <v>1018697000</v>
          </cell>
        </row>
        <row r="1200">
          <cell r="B1200" t="str">
            <v>PDCO</v>
          </cell>
          <cell r="E1200">
            <v>3910865000</v>
          </cell>
          <cell r="F1200">
            <v>2850316000</v>
          </cell>
          <cell r="G1200">
            <v>0</v>
          </cell>
          <cell r="L1200">
            <v>1060549000</v>
          </cell>
        </row>
        <row r="1201">
          <cell r="B1201" t="str">
            <v>PDCO</v>
          </cell>
          <cell r="E1201">
            <v>5386703000</v>
          </cell>
          <cell r="F1201">
            <v>4063955000</v>
          </cell>
          <cell r="G1201">
            <v>0</v>
          </cell>
          <cell r="L1201">
            <v>1322748000</v>
          </cell>
        </row>
        <row r="1202">
          <cell r="B1202" t="str">
            <v>PEG</v>
          </cell>
          <cell r="E1202">
            <v>9781000000</v>
          </cell>
          <cell r="F1202">
            <v>6351000000</v>
          </cell>
          <cell r="G1202">
            <v>98000000</v>
          </cell>
          <cell r="L1202">
            <v>3430000000</v>
          </cell>
        </row>
        <row r="1203">
          <cell r="B1203" t="str">
            <v>PEG</v>
          </cell>
          <cell r="E1203">
            <v>9968000000</v>
          </cell>
          <cell r="F1203">
            <v>6423000000</v>
          </cell>
          <cell r="G1203">
            <v>68000000</v>
          </cell>
          <cell r="L1203">
            <v>3545000000</v>
          </cell>
        </row>
        <row r="1204">
          <cell r="B1204" t="str">
            <v>PEG</v>
          </cell>
          <cell r="E1204">
            <v>10886000000</v>
          </cell>
          <cell r="F1204">
            <v>7036000000</v>
          </cell>
          <cell r="G1204">
            <v>0</v>
          </cell>
          <cell r="L1204">
            <v>3850000000</v>
          </cell>
        </row>
        <row r="1205">
          <cell r="B1205" t="str">
            <v>PEG</v>
          </cell>
          <cell r="E1205">
            <v>10415000000</v>
          </cell>
          <cell r="F1205">
            <v>6239000000</v>
          </cell>
          <cell r="G1205">
            <v>0</v>
          </cell>
          <cell r="L1205">
            <v>4176000000</v>
          </cell>
        </row>
        <row r="1206">
          <cell r="B1206" t="str">
            <v>PEP</v>
          </cell>
          <cell r="E1206">
            <v>66415000000</v>
          </cell>
          <cell r="F1206">
            <v>31243000000</v>
          </cell>
          <cell r="G1206">
            <v>25357000000</v>
          </cell>
          <cell r="L1206">
            <v>35172000000</v>
          </cell>
        </row>
        <row r="1207">
          <cell r="B1207" t="str">
            <v>PEP</v>
          </cell>
          <cell r="E1207">
            <v>66683000000</v>
          </cell>
          <cell r="F1207">
            <v>31238000000</v>
          </cell>
          <cell r="G1207">
            <v>25772000000</v>
          </cell>
          <cell r="L1207">
            <v>35445000000</v>
          </cell>
        </row>
        <row r="1208">
          <cell r="B1208" t="str">
            <v>PEP</v>
          </cell>
          <cell r="E1208">
            <v>63056000000</v>
          </cell>
          <cell r="F1208">
            <v>28731000000</v>
          </cell>
          <cell r="G1208">
            <v>24538000000</v>
          </cell>
          <cell r="L1208">
            <v>34325000000</v>
          </cell>
        </row>
        <row r="1209">
          <cell r="B1209" t="str">
            <v>PEP</v>
          </cell>
          <cell r="E1209">
            <v>62799000000</v>
          </cell>
          <cell r="F1209">
            <v>28209000000</v>
          </cell>
          <cell r="G1209">
            <v>24735000000</v>
          </cell>
          <cell r="L1209">
            <v>34590000000</v>
          </cell>
        </row>
        <row r="1210">
          <cell r="B1210" t="str">
            <v>PFE</v>
          </cell>
          <cell r="E1210">
            <v>54657000000</v>
          </cell>
          <cell r="F1210">
            <v>9821000000</v>
          </cell>
          <cell r="G1210">
            <v>15171000000</v>
          </cell>
          <cell r="L1210">
            <v>44836000000</v>
          </cell>
        </row>
        <row r="1211">
          <cell r="B1211" t="str">
            <v>PFE</v>
          </cell>
          <cell r="E1211">
            <v>51584000000</v>
          </cell>
          <cell r="F1211">
            <v>9586000000</v>
          </cell>
          <cell r="G1211">
            <v>14355000000</v>
          </cell>
          <cell r="L1211">
            <v>41998000000</v>
          </cell>
        </row>
        <row r="1212">
          <cell r="B1212" t="str">
            <v>PFE</v>
          </cell>
          <cell r="E1212">
            <v>49605000000</v>
          </cell>
          <cell r="F1212">
            <v>9577000000</v>
          </cell>
          <cell r="G1212">
            <v>14097000000</v>
          </cell>
          <cell r="L1212">
            <v>40028000000</v>
          </cell>
        </row>
        <row r="1213">
          <cell r="B1213" t="str">
            <v>PFE</v>
          </cell>
          <cell r="E1213">
            <v>48851000000</v>
          </cell>
          <cell r="F1213">
            <v>9648000000</v>
          </cell>
          <cell r="G1213">
            <v>14809000000</v>
          </cell>
          <cell r="L1213">
            <v>39203000000</v>
          </cell>
        </row>
        <row r="1214">
          <cell r="B1214" t="str">
            <v>PFG</v>
          </cell>
          <cell r="E1214">
            <v>9289500000</v>
          </cell>
          <cell r="F1214">
            <v>4683600000</v>
          </cell>
          <cell r="G1214">
            <v>189000000</v>
          </cell>
          <cell r="L1214">
            <v>4605900000</v>
          </cell>
        </row>
        <row r="1215">
          <cell r="B1215" t="str">
            <v>PFG</v>
          </cell>
          <cell r="E1215">
            <v>10477600000</v>
          </cell>
          <cell r="F1215">
            <v>5231000000</v>
          </cell>
          <cell r="G1215">
            <v>177400000</v>
          </cell>
          <cell r="L1215">
            <v>5246600000</v>
          </cell>
        </row>
        <row r="1216">
          <cell r="B1216" t="str">
            <v>PFG</v>
          </cell>
          <cell r="E1216">
            <v>11964400000</v>
          </cell>
          <cell r="F1216">
            <v>6697700000</v>
          </cell>
          <cell r="G1216">
            <v>163500000</v>
          </cell>
          <cell r="L1216">
            <v>5266700000</v>
          </cell>
        </row>
        <row r="1217">
          <cell r="B1217" t="str">
            <v>PFG</v>
          </cell>
          <cell r="E1217">
            <v>12394100000</v>
          </cell>
          <cell r="F1217">
            <v>6913200000</v>
          </cell>
          <cell r="G1217">
            <v>156600000</v>
          </cell>
          <cell r="L1217">
            <v>5480900000</v>
          </cell>
        </row>
        <row r="1218">
          <cell r="B1218" t="str">
            <v>PG</v>
          </cell>
          <cell r="E1218">
            <v>2104745000</v>
          </cell>
          <cell r="F1218">
            <v>155355000</v>
          </cell>
          <cell r="G1218">
            <v>346393000</v>
          </cell>
          <cell r="L1218">
            <v>1949390000</v>
          </cell>
        </row>
        <row r="1219">
          <cell r="B1219" t="str">
            <v>PG</v>
          </cell>
          <cell r="E1219">
            <v>2819557000</v>
          </cell>
          <cell r="F1219">
            <v>205018000</v>
          </cell>
          <cell r="G1219">
            <v>519267000</v>
          </cell>
          <cell r="L1219">
            <v>2614539000</v>
          </cell>
        </row>
        <row r="1220">
          <cell r="B1220" t="str">
            <v>PG</v>
          </cell>
          <cell r="E1220">
            <v>4103728000</v>
          </cell>
          <cell r="F1220">
            <v>392709000</v>
          </cell>
          <cell r="G1220">
            <v>838526000</v>
          </cell>
          <cell r="L1220">
            <v>3711019000</v>
          </cell>
        </row>
        <row r="1221">
          <cell r="B1221" t="str">
            <v>PG</v>
          </cell>
          <cell r="E1221">
            <v>4860427000</v>
          </cell>
          <cell r="F1221">
            <v>299694000</v>
          </cell>
          <cell r="G1221">
            <v>1177697000</v>
          </cell>
          <cell r="L1221">
            <v>4560733000</v>
          </cell>
        </row>
        <row r="1222">
          <cell r="B1222" t="str">
            <v>PGR</v>
          </cell>
          <cell r="E1222">
            <v>17083900000</v>
          </cell>
          <cell r="F1222">
            <v>15590900000</v>
          </cell>
          <cell r="G1222">
            <v>15400000</v>
          </cell>
          <cell r="L1222">
            <v>1493000000</v>
          </cell>
        </row>
        <row r="1223">
          <cell r="B1223" t="str">
            <v>PGR</v>
          </cell>
          <cell r="E1223">
            <v>18170900000</v>
          </cell>
          <cell r="F1223">
            <v>16275100000</v>
          </cell>
          <cell r="G1223">
            <v>18800000</v>
          </cell>
          <cell r="L1223">
            <v>1895800000</v>
          </cell>
        </row>
        <row r="1224">
          <cell r="B1224" t="str">
            <v>PGR</v>
          </cell>
          <cell r="E1224">
            <v>19391400000</v>
          </cell>
          <cell r="F1224">
            <v>17297300000</v>
          </cell>
          <cell r="G1224">
            <v>18900000</v>
          </cell>
          <cell r="L1224">
            <v>2094100000</v>
          </cell>
        </row>
        <row r="1225">
          <cell r="B1225" t="str">
            <v>PGR</v>
          </cell>
          <cell r="E1225">
            <v>20853800000</v>
          </cell>
          <cell r="F1225">
            <v>18705900000</v>
          </cell>
          <cell r="G1225">
            <v>22800000</v>
          </cell>
          <cell r="L1225">
            <v>2147900000</v>
          </cell>
        </row>
        <row r="1226">
          <cell r="B1226" t="str">
            <v>PH</v>
          </cell>
          <cell r="E1226">
            <v>13015704000</v>
          </cell>
          <cell r="F1226">
            <v>10086675000</v>
          </cell>
          <cell r="G1226">
            <v>1554973000</v>
          </cell>
          <cell r="L1226">
            <v>2929029000</v>
          </cell>
        </row>
        <row r="1227">
          <cell r="B1227" t="str">
            <v>PH</v>
          </cell>
          <cell r="E1227">
            <v>13215971000</v>
          </cell>
          <cell r="F1227">
            <v>10188227000</v>
          </cell>
          <cell r="G1227">
            <v>1633992000</v>
          </cell>
          <cell r="L1227">
            <v>3027744000</v>
          </cell>
        </row>
        <row r="1228">
          <cell r="B1228" t="str">
            <v>PH</v>
          </cell>
          <cell r="E1228">
            <v>12711744000</v>
          </cell>
          <cell r="F1228">
            <v>9655245000</v>
          </cell>
          <cell r="G1228">
            <v>1544746000</v>
          </cell>
          <cell r="L1228">
            <v>3056499000</v>
          </cell>
        </row>
        <row r="1229">
          <cell r="B1229" t="str">
            <v>PH</v>
          </cell>
          <cell r="E1229">
            <v>11360753000</v>
          </cell>
          <cell r="F1229">
            <v>8823384000</v>
          </cell>
          <cell r="G1229">
            <v>1359360000</v>
          </cell>
          <cell r="L1229">
            <v>2537369000</v>
          </cell>
        </row>
        <row r="1230">
          <cell r="B1230" t="str">
            <v>PHM</v>
          </cell>
          <cell r="E1230">
            <v>5679595000</v>
          </cell>
          <cell r="F1230">
            <v>4507196000</v>
          </cell>
          <cell r="G1230">
            <v>568500000</v>
          </cell>
          <cell r="L1230">
            <v>1172399000</v>
          </cell>
        </row>
        <row r="1231">
          <cell r="B1231" t="str">
            <v>PHM</v>
          </cell>
          <cell r="E1231">
            <v>5822363000</v>
          </cell>
          <cell r="F1231">
            <v>4244479000</v>
          </cell>
          <cell r="G1231">
            <v>861390000</v>
          </cell>
          <cell r="L1231">
            <v>1577884000</v>
          </cell>
        </row>
        <row r="1232">
          <cell r="B1232" t="str">
            <v>PHM</v>
          </cell>
          <cell r="E1232">
            <v>5981964000</v>
          </cell>
          <cell r="F1232">
            <v>4353850000</v>
          </cell>
          <cell r="G1232">
            <v>794728000</v>
          </cell>
          <cell r="L1232">
            <v>1628114000</v>
          </cell>
        </row>
        <row r="1233">
          <cell r="B1233" t="str">
            <v>PHM</v>
          </cell>
          <cell r="E1233">
            <v>7668476000</v>
          </cell>
          <cell r="F1233">
            <v>5728662000</v>
          </cell>
          <cell r="G1233">
            <v>957150000</v>
          </cell>
          <cell r="L1233">
            <v>1939814000</v>
          </cell>
        </row>
        <row r="1234">
          <cell r="B1234" t="str">
            <v>PKI</v>
          </cell>
          <cell r="E1234">
            <v>2105188000</v>
          </cell>
          <cell r="F1234">
            <v>1143659000</v>
          </cell>
          <cell r="G1234">
            <v>627370000</v>
          </cell>
          <cell r="L1234">
            <v>961529000</v>
          </cell>
        </row>
        <row r="1235">
          <cell r="B1235" t="str">
            <v>PKI</v>
          </cell>
          <cell r="E1235">
            <v>2157586000</v>
          </cell>
          <cell r="F1235">
            <v>1181444000</v>
          </cell>
          <cell r="G1235">
            <v>581898000</v>
          </cell>
          <cell r="L1235">
            <v>976142000</v>
          </cell>
        </row>
        <row r="1236">
          <cell r="B1236" t="str">
            <v>PKI</v>
          </cell>
          <cell r="E1236">
            <v>2237219000</v>
          </cell>
          <cell r="F1236">
            <v>1232611000</v>
          </cell>
          <cell r="G1236">
            <v>659335000</v>
          </cell>
          <cell r="L1236">
            <v>1004608000</v>
          </cell>
        </row>
        <row r="1237">
          <cell r="B1237" t="str">
            <v>PKI</v>
          </cell>
          <cell r="E1237">
            <v>2262359000</v>
          </cell>
          <cell r="F1237">
            <v>1237859000</v>
          </cell>
          <cell r="G1237">
            <v>598848000</v>
          </cell>
          <cell r="L1237">
            <v>1024500000</v>
          </cell>
        </row>
        <row r="1238">
          <cell r="B1238" t="str">
            <v>PM</v>
          </cell>
          <cell r="E1238">
            <v>80029000000</v>
          </cell>
          <cell r="F1238">
            <v>59222000000</v>
          </cell>
          <cell r="G1238">
            <v>6890000000</v>
          </cell>
          <cell r="L1238">
            <v>20807000000</v>
          </cell>
        </row>
        <row r="1239">
          <cell r="B1239" t="str">
            <v>PM</v>
          </cell>
          <cell r="E1239">
            <v>80106000000</v>
          </cell>
          <cell r="F1239">
            <v>60775000000</v>
          </cell>
          <cell r="G1239">
            <v>7001000000</v>
          </cell>
          <cell r="L1239">
            <v>19331000000</v>
          </cell>
        </row>
        <row r="1240">
          <cell r="B1240" t="str">
            <v>PM</v>
          </cell>
          <cell r="E1240">
            <v>73908000000</v>
          </cell>
          <cell r="F1240">
            <v>56479000000</v>
          </cell>
          <cell r="G1240">
            <v>6656000000</v>
          </cell>
          <cell r="L1240">
            <v>17429000000</v>
          </cell>
        </row>
        <row r="1241">
          <cell r="B1241" t="str">
            <v>PM</v>
          </cell>
          <cell r="E1241">
            <v>74953000000</v>
          </cell>
          <cell r="F1241">
            <v>57659000000</v>
          </cell>
          <cell r="G1241">
            <v>6405000000</v>
          </cell>
          <cell r="L1241">
            <v>17294000000</v>
          </cell>
        </row>
        <row r="1242">
          <cell r="B1242" t="str">
            <v>PNC</v>
          </cell>
          <cell r="E1242">
            <v>16606000000</v>
          </cell>
          <cell r="F1242">
            <v>386000000</v>
          </cell>
          <cell r="G1242">
            <v>10486000000</v>
          </cell>
          <cell r="L1242">
            <v>16220000000</v>
          </cell>
        </row>
        <row r="1243">
          <cell r="B1243" t="str">
            <v>PNC</v>
          </cell>
          <cell r="E1243">
            <v>16872000000</v>
          </cell>
          <cell r="F1243">
            <v>344000000</v>
          </cell>
          <cell r="G1243">
            <v>9681000000</v>
          </cell>
          <cell r="L1243">
            <v>16528000000</v>
          </cell>
        </row>
        <row r="1244">
          <cell r="B1244" t="str">
            <v>PNC</v>
          </cell>
          <cell r="E1244">
            <v>16281000000</v>
          </cell>
          <cell r="F1244">
            <v>325000000</v>
          </cell>
          <cell r="G1244">
            <v>9488000000</v>
          </cell>
          <cell r="L1244">
            <v>15956000000</v>
          </cell>
        </row>
        <row r="1245">
          <cell r="B1245" t="str">
            <v>PNC</v>
          </cell>
          <cell r="E1245">
            <v>16270000000</v>
          </cell>
          <cell r="F1245">
            <v>403000000</v>
          </cell>
          <cell r="G1245">
            <v>9463000000</v>
          </cell>
          <cell r="L1245">
            <v>15867000000</v>
          </cell>
        </row>
        <row r="1246">
          <cell r="B1246" t="str">
            <v>PNR</v>
          </cell>
          <cell r="E1246">
            <v>4306800000</v>
          </cell>
          <cell r="F1246">
            <v>3040900000</v>
          </cell>
          <cell r="G1246">
            <v>1117700000</v>
          </cell>
          <cell r="L1246">
            <v>1265900000</v>
          </cell>
        </row>
        <row r="1247">
          <cell r="B1247" t="str">
            <v>PNR</v>
          </cell>
          <cell r="E1247">
            <v>6999700000</v>
          </cell>
          <cell r="F1247">
            <v>4629600000</v>
          </cell>
          <cell r="G1247">
            <v>1493700000</v>
          </cell>
          <cell r="L1247">
            <v>2370100000</v>
          </cell>
        </row>
        <row r="1248">
          <cell r="B1248" t="str">
            <v>PNR</v>
          </cell>
          <cell r="E1248">
            <v>7039000000</v>
          </cell>
          <cell r="F1248">
            <v>4576000000</v>
          </cell>
          <cell r="G1248">
            <v>1493800000</v>
          </cell>
          <cell r="L1248">
            <v>2463000000</v>
          </cell>
        </row>
        <row r="1249">
          <cell r="B1249" t="str">
            <v>PNR</v>
          </cell>
          <cell r="E1249">
            <v>6449000000</v>
          </cell>
          <cell r="F1249">
            <v>4263200000</v>
          </cell>
          <cell r="G1249">
            <v>1334300000</v>
          </cell>
          <cell r="L1249">
            <v>2185800000</v>
          </cell>
        </row>
        <row r="1250">
          <cell r="B1250" t="str">
            <v>PNW</v>
          </cell>
          <cell r="E1250">
            <v>3301804000</v>
          </cell>
          <cell r="F1250">
            <v>1879559000</v>
          </cell>
          <cell r="G1250">
            <v>166154000</v>
          </cell>
          <cell r="L1250">
            <v>1422245000</v>
          </cell>
        </row>
        <row r="1251">
          <cell r="B1251" t="str">
            <v>PNW</v>
          </cell>
          <cell r="E1251">
            <v>3454628000</v>
          </cell>
          <cell r="F1251">
            <v>2020436000</v>
          </cell>
          <cell r="G1251">
            <v>172161000</v>
          </cell>
          <cell r="L1251">
            <v>1434192000</v>
          </cell>
        </row>
        <row r="1252">
          <cell r="B1252" t="str">
            <v>PNW</v>
          </cell>
          <cell r="E1252">
            <v>3491632000</v>
          </cell>
          <cell r="F1252">
            <v>2087854000</v>
          </cell>
          <cell r="G1252">
            <v>175178000</v>
          </cell>
          <cell r="L1252">
            <v>1403778000</v>
          </cell>
        </row>
        <row r="1253">
          <cell r="B1253" t="str">
            <v>PNW</v>
          </cell>
          <cell r="E1253">
            <v>3495443000</v>
          </cell>
          <cell r="F1253">
            <v>1969675000</v>
          </cell>
          <cell r="G1253">
            <v>176744000</v>
          </cell>
          <cell r="L1253">
            <v>1525768000</v>
          </cell>
        </row>
        <row r="1254">
          <cell r="B1254" t="str">
            <v>PPG</v>
          </cell>
          <cell r="E1254">
            <v>14265000000</v>
          </cell>
          <cell r="F1254">
            <v>8314000000</v>
          </cell>
          <cell r="G1254">
            <v>3486000000</v>
          </cell>
          <cell r="L1254">
            <v>5951000000</v>
          </cell>
        </row>
        <row r="1255">
          <cell r="B1255" t="str">
            <v>PPG</v>
          </cell>
          <cell r="E1255">
            <v>14791000000</v>
          </cell>
          <cell r="F1255">
            <v>8348000000</v>
          </cell>
          <cell r="G1255">
            <v>4013000000</v>
          </cell>
          <cell r="L1255">
            <v>6443000000</v>
          </cell>
        </row>
        <row r="1256">
          <cell r="B1256" t="str">
            <v>PPG</v>
          </cell>
          <cell r="E1256">
            <v>14766000000</v>
          </cell>
          <cell r="F1256">
            <v>8206000000</v>
          </cell>
          <cell r="G1256">
            <v>3624000000</v>
          </cell>
          <cell r="L1256">
            <v>6560000000</v>
          </cell>
        </row>
        <row r="1257">
          <cell r="B1257" t="str">
            <v>PPG</v>
          </cell>
          <cell r="E1257">
            <v>14751000000</v>
          </cell>
          <cell r="F1257">
            <v>8063000000</v>
          </cell>
          <cell r="G1257">
            <v>4630000000</v>
          </cell>
          <cell r="L1257">
            <v>6688000000</v>
          </cell>
        </row>
        <row r="1258">
          <cell r="B1258" t="str">
            <v>PPL</v>
          </cell>
          <cell r="E1258">
            <v>12132000000</v>
          </cell>
          <cell r="F1258">
            <v>4876000000</v>
          </cell>
          <cell r="G1258">
            <v>3143000000</v>
          </cell>
          <cell r="L1258">
            <v>7256000000</v>
          </cell>
        </row>
        <row r="1259">
          <cell r="B1259" t="str">
            <v>PPL</v>
          </cell>
          <cell r="E1259">
            <v>7263000000</v>
          </cell>
          <cell r="F1259">
            <v>1751000000</v>
          </cell>
          <cell r="G1259">
            <v>2108000000</v>
          </cell>
          <cell r="L1259">
            <v>5512000000</v>
          </cell>
        </row>
        <row r="1260">
          <cell r="B1260" t="str">
            <v>PPL</v>
          </cell>
          <cell r="E1260">
            <v>7852000000</v>
          </cell>
          <cell r="F1260">
            <v>1889000000</v>
          </cell>
          <cell r="G1260">
            <v>2173000000</v>
          </cell>
          <cell r="L1260">
            <v>5963000000</v>
          </cell>
        </row>
        <row r="1261">
          <cell r="B1261" t="str">
            <v>PPL</v>
          </cell>
          <cell r="E1261">
            <v>7669000000</v>
          </cell>
          <cell r="F1261">
            <v>1718000000</v>
          </cell>
          <cell r="G1261">
            <v>2237000000</v>
          </cell>
          <cell r="L1261">
            <v>5951000000</v>
          </cell>
        </row>
        <row r="1262">
          <cell r="B1262" t="str">
            <v>PRU</v>
          </cell>
          <cell r="E1262">
            <v>84847000000</v>
          </cell>
          <cell r="F1262">
            <v>66635000000</v>
          </cell>
          <cell r="G1262">
            <v>17504000000</v>
          </cell>
          <cell r="L1262">
            <v>18212000000</v>
          </cell>
        </row>
        <row r="1263">
          <cell r="B1263" t="str">
            <v>PRU</v>
          </cell>
          <cell r="E1263">
            <v>41461000000</v>
          </cell>
          <cell r="F1263">
            <v>26973000000</v>
          </cell>
          <cell r="G1263">
            <v>16172000000</v>
          </cell>
          <cell r="L1263">
            <v>14488000000</v>
          </cell>
        </row>
        <row r="1264">
          <cell r="B1264" t="str">
            <v>PRU</v>
          </cell>
          <cell r="E1264">
            <v>54105000000</v>
          </cell>
          <cell r="F1264">
            <v>33560000000</v>
          </cell>
          <cell r="G1264">
            <v>18786000000</v>
          </cell>
          <cell r="L1264">
            <v>20545000000</v>
          </cell>
        </row>
        <row r="1265">
          <cell r="B1265" t="str">
            <v>PRU</v>
          </cell>
          <cell r="E1265">
            <v>57119000000</v>
          </cell>
          <cell r="F1265">
            <v>32747000000</v>
          </cell>
          <cell r="G1265">
            <v>16603000000</v>
          </cell>
          <cell r="L1265">
            <v>24372000000</v>
          </cell>
        </row>
        <row r="1266">
          <cell r="B1266" t="str">
            <v>PSX</v>
          </cell>
          <cell r="E1266">
            <v>179290000000</v>
          </cell>
          <cell r="F1266">
            <v>158446000000</v>
          </cell>
          <cell r="G1266">
            <v>15443000000</v>
          </cell>
          <cell r="L1266">
            <v>20844000000</v>
          </cell>
        </row>
        <row r="1267">
          <cell r="B1267" t="str">
            <v>PSX</v>
          </cell>
          <cell r="E1267">
            <v>171596000000</v>
          </cell>
          <cell r="F1267">
            <v>152451000000</v>
          </cell>
          <cell r="G1267">
            <v>15597000000</v>
          </cell>
          <cell r="L1267">
            <v>19145000000</v>
          </cell>
        </row>
        <row r="1268">
          <cell r="B1268" t="str">
            <v>PSX</v>
          </cell>
          <cell r="E1268">
            <v>161212000000</v>
          </cell>
          <cell r="F1268">
            <v>140183000000</v>
          </cell>
          <cell r="G1268">
            <v>16703000000</v>
          </cell>
          <cell r="L1268">
            <v>21029000000</v>
          </cell>
        </row>
        <row r="1269">
          <cell r="B1269" t="str">
            <v>PSX</v>
          </cell>
          <cell r="E1269">
            <v>98975000000</v>
          </cell>
          <cell r="F1269">
            <v>77693000000</v>
          </cell>
          <cell r="G1269">
            <v>15747000000</v>
          </cell>
          <cell r="L1269">
            <v>21282000000</v>
          </cell>
        </row>
        <row r="1270">
          <cell r="B1270" t="str">
            <v>PVH</v>
          </cell>
          <cell r="E1270">
            <v>6043000000</v>
          </cell>
          <cell r="F1270">
            <v>2793800000</v>
          </cell>
          <cell r="G1270">
            <v>2594300000</v>
          </cell>
          <cell r="L1270">
            <v>3249200000</v>
          </cell>
        </row>
        <row r="1271">
          <cell r="B1271" t="str">
            <v>PVH</v>
          </cell>
          <cell r="E1271">
            <v>8186400000</v>
          </cell>
          <cell r="F1271">
            <v>3967100000</v>
          </cell>
          <cell r="G1271">
            <v>3673500000</v>
          </cell>
          <cell r="L1271">
            <v>4219300000</v>
          </cell>
        </row>
        <row r="1272">
          <cell r="B1272" t="str">
            <v>PVH</v>
          </cell>
          <cell r="E1272">
            <v>8241200000</v>
          </cell>
          <cell r="F1272">
            <v>3914500000</v>
          </cell>
          <cell r="G1272">
            <v>3713600000</v>
          </cell>
          <cell r="L1272">
            <v>4326700000</v>
          </cell>
        </row>
        <row r="1273">
          <cell r="B1273" t="str">
            <v>PVH</v>
          </cell>
          <cell r="E1273">
            <v>8020300000</v>
          </cell>
          <cell r="F1273">
            <v>3858700000</v>
          </cell>
          <cell r="G1273">
            <v>3417700000</v>
          </cell>
          <cell r="L1273">
            <v>4161600000</v>
          </cell>
        </row>
        <row r="1274">
          <cell r="B1274" t="str">
            <v>PWR</v>
          </cell>
          <cell r="E1274">
            <v>5920269000</v>
          </cell>
          <cell r="F1274">
            <v>4982562000</v>
          </cell>
          <cell r="G1274">
            <v>434894000</v>
          </cell>
          <cell r="L1274">
            <v>937707000</v>
          </cell>
        </row>
        <row r="1275">
          <cell r="B1275" t="str">
            <v>PWR</v>
          </cell>
          <cell r="E1275">
            <v>6411577000</v>
          </cell>
          <cell r="F1275">
            <v>5424644000</v>
          </cell>
          <cell r="G1275">
            <v>485069000</v>
          </cell>
          <cell r="L1275">
            <v>986933000</v>
          </cell>
        </row>
        <row r="1276">
          <cell r="B1276" t="str">
            <v>PWR</v>
          </cell>
          <cell r="E1276">
            <v>7747229000</v>
          </cell>
          <cell r="F1276">
            <v>6578435000</v>
          </cell>
          <cell r="G1276">
            <v>705477000</v>
          </cell>
          <cell r="L1276">
            <v>1168794000</v>
          </cell>
        </row>
        <row r="1277">
          <cell r="B1277" t="str">
            <v>PWR</v>
          </cell>
          <cell r="E1277">
            <v>7572436000</v>
          </cell>
          <cell r="F1277">
            <v>6648771000</v>
          </cell>
          <cell r="G1277">
            <v>592863000</v>
          </cell>
          <cell r="L1277">
            <v>923665000</v>
          </cell>
        </row>
        <row r="1278">
          <cell r="B1278" t="str">
            <v>PX</v>
          </cell>
          <cell r="E1278">
            <v>11224000000</v>
          </cell>
          <cell r="F1278">
            <v>6396000000</v>
          </cell>
          <cell r="G1278">
            <v>1227000000</v>
          </cell>
          <cell r="L1278">
            <v>4828000000</v>
          </cell>
        </row>
        <row r="1279">
          <cell r="B1279" t="str">
            <v>PX</v>
          </cell>
          <cell r="E1279">
            <v>11925000000</v>
          </cell>
          <cell r="F1279">
            <v>6744000000</v>
          </cell>
          <cell r="G1279">
            <v>1349000000</v>
          </cell>
          <cell r="L1279">
            <v>5181000000</v>
          </cell>
        </row>
        <row r="1280">
          <cell r="B1280" t="str">
            <v>PX</v>
          </cell>
          <cell r="E1280">
            <v>12273000000</v>
          </cell>
          <cell r="F1280">
            <v>6962000000</v>
          </cell>
          <cell r="G1280">
            <v>1437000000</v>
          </cell>
          <cell r="L1280">
            <v>5311000000</v>
          </cell>
        </row>
        <row r="1281">
          <cell r="B1281" t="str">
            <v>PX</v>
          </cell>
          <cell r="E1281">
            <v>10776000000</v>
          </cell>
          <cell r="F1281">
            <v>5960000000</v>
          </cell>
          <cell r="G1281">
            <v>1296000000</v>
          </cell>
          <cell r="L1281">
            <v>4816000000</v>
          </cell>
        </row>
        <row r="1282">
          <cell r="B1282" t="str">
            <v>QCOM</v>
          </cell>
          <cell r="E1282">
            <v>24866000000</v>
          </cell>
          <cell r="F1282">
            <v>9820000000</v>
          </cell>
          <cell r="G1282">
            <v>2849000000</v>
          </cell>
          <cell r="L1282">
            <v>15046000000</v>
          </cell>
        </row>
        <row r="1283">
          <cell r="B1283" t="str">
            <v>QCOM</v>
          </cell>
          <cell r="E1283">
            <v>26487000000</v>
          </cell>
          <cell r="F1283">
            <v>10686000000</v>
          </cell>
          <cell r="G1283">
            <v>2774000000</v>
          </cell>
          <cell r="L1283">
            <v>15801000000</v>
          </cell>
        </row>
        <row r="1284">
          <cell r="B1284" t="str">
            <v>QCOM</v>
          </cell>
          <cell r="E1284">
            <v>25281000000</v>
          </cell>
          <cell r="F1284">
            <v>10378000000</v>
          </cell>
          <cell r="G1284">
            <v>3637000000</v>
          </cell>
          <cell r="L1284">
            <v>14903000000</v>
          </cell>
        </row>
        <row r="1285">
          <cell r="B1285" t="str">
            <v>QCOM</v>
          </cell>
          <cell r="E1285">
            <v>23554000000</v>
          </cell>
          <cell r="F1285">
            <v>9749000000</v>
          </cell>
          <cell r="G1285">
            <v>2159000000</v>
          </cell>
          <cell r="L1285">
            <v>13805000000</v>
          </cell>
        </row>
        <row r="1286">
          <cell r="B1286" t="str">
            <v>QRVO</v>
          </cell>
          <cell r="E1286">
            <v>1148231000</v>
          </cell>
          <cell r="F1286">
            <v>743304000</v>
          </cell>
          <cell r="G1286">
            <v>180317000</v>
          </cell>
          <cell r="L1286">
            <v>404927000</v>
          </cell>
        </row>
        <row r="1287">
          <cell r="B1287" t="str">
            <v>QRVO</v>
          </cell>
          <cell r="E1287">
            <v>1710966000</v>
          </cell>
          <cell r="F1287">
            <v>1021658000</v>
          </cell>
          <cell r="G1287">
            <v>309348000</v>
          </cell>
          <cell r="L1287">
            <v>689308000</v>
          </cell>
        </row>
        <row r="1288">
          <cell r="B1288" t="str">
            <v>QRVO</v>
          </cell>
          <cell r="E1288">
            <v>2610726000</v>
          </cell>
          <cell r="F1288">
            <v>1561173000</v>
          </cell>
          <cell r="G1288">
            <v>588822000</v>
          </cell>
          <cell r="L1288">
            <v>1049553000</v>
          </cell>
        </row>
        <row r="1289">
          <cell r="B1289" t="str">
            <v>R</v>
          </cell>
          <cell r="E1289">
            <v>6419285000</v>
          </cell>
          <cell r="F1289">
            <v>5099484000</v>
          </cell>
          <cell r="G1289">
            <v>922340000</v>
          </cell>
          <cell r="L1289">
            <v>1319801000</v>
          </cell>
        </row>
        <row r="1290">
          <cell r="B1290" t="str">
            <v>R</v>
          </cell>
          <cell r="E1290">
            <v>6638774000</v>
          </cell>
          <cell r="F1290">
            <v>5253040000</v>
          </cell>
          <cell r="G1290">
            <v>1030014000</v>
          </cell>
          <cell r="L1290">
            <v>1385734000</v>
          </cell>
        </row>
        <row r="1291">
          <cell r="B1291" t="str">
            <v>R</v>
          </cell>
          <cell r="E1291">
            <v>6571893000</v>
          </cell>
          <cell r="F1291">
            <v>5086449000</v>
          </cell>
          <cell r="G1291">
            <v>961579000</v>
          </cell>
          <cell r="L1291">
            <v>1485444000</v>
          </cell>
        </row>
        <row r="1292">
          <cell r="B1292" t="str">
            <v>R</v>
          </cell>
          <cell r="E1292">
            <v>6786984000</v>
          </cell>
          <cell r="F1292">
            <v>5285568000</v>
          </cell>
          <cell r="G1292">
            <v>956158000</v>
          </cell>
          <cell r="L1292">
            <v>1501416000</v>
          </cell>
        </row>
        <row r="1293">
          <cell r="B1293" t="str">
            <v>RCL</v>
          </cell>
          <cell r="E1293">
            <v>7688024000</v>
          </cell>
          <cell r="F1293">
            <v>5157434000</v>
          </cell>
          <cell r="G1293">
            <v>1011543000</v>
          </cell>
          <cell r="L1293">
            <v>2530590000</v>
          </cell>
        </row>
        <row r="1294">
          <cell r="B1294" t="str">
            <v>RCL</v>
          </cell>
          <cell r="E1294">
            <v>7959894000</v>
          </cell>
          <cell r="F1294">
            <v>5305270000</v>
          </cell>
          <cell r="G1294">
            <v>1044819000</v>
          </cell>
          <cell r="L1294">
            <v>2654624000</v>
          </cell>
        </row>
        <row r="1295">
          <cell r="B1295" t="str">
            <v>RCL</v>
          </cell>
          <cell r="E1295">
            <v>8073855000</v>
          </cell>
          <cell r="F1295">
            <v>5306281000</v>
          </cell>
          <cell r="G1295">
            <v>1048952000</v>
          </cell>
          <cell r="L1295">
            <v>2767574000</v>
          </cell>
        </row>
        <row r="1296">
          <cell r="B1296" t="str">
            <v>RCL</v>
          </cell>
          <cell r="E1296">
            <v>8299074000</v>
          </cell>
          <cell r="F1296">
            <v>5099393000</v>
          </cell>
          <cell r="G1296">
            <v>1086504000</v>
          </cell>
          <cell r="L1296">
            <v>3199681000</v>
          </cell>
        </row>
        <row r="1297">
          <cell r="B1297" t="str">
            <v>REGN</v>
          </cell>
          <cell r="E1297">
            <v>2104745000</v>
          </cell>
          <cell r="F1297">
            <v>155355000</v>
          </cell>
          <cell r="G1297">
            <v>346393000</v>
          </cell>
          <cell r="L1297">
            <v>1949390000</v>
          </cell>
        </row>
        <row r="1298">
          <cell r="B1298" t="str">
            <v>REGN</v>
          </cell>
          <cell r="E1298">
            <v>2819557000</v>
          </cell>
          <cell r="F1298">
            <v>205018000</v>
          </cell>
          <cell r="G1298">
            <v>519267000</v>
          </cell>
          <cell r="L1298">
            <v>2614539000</v>
          </cell>
        </row>
        <row r="1299">
          <cell r="B1299" t="str">
            <v>REGN</v>
          </cell>
          <cell r="E1299">
            <v>4103728000</v>
          </cell>
          <cell r="F1299">
            <v>392709000</v>
          </cell>
          <cell r="G1299">
            <v>838526000</v>
          </cell>
          <cell r="L1299">
            <v>3711019000</v>
          </cell>
        </row>
        <row r="1300">
          <cell r="B1300" t="str">
            <v>REGN</v>
          </cell>
          <cell r="E1300">
            <v>4860427000</v>
          </cell>
          <cell r="F1300">
            <v>299694000</v>
          </cell>
          <cell r="G1300">
            <v>1177697000</v>
          </cell>
          <cell r="L1300">
            <v>4560733000</v>
          </cell>
        </row>
        <row r="1301">
          <cell r="B1301" t="str">
            <v>RHI</v>
          </cell>
          <cell r="E1301">
            <v>4245895000</v>
          </cell>
          <cell r="F1301">
            <v>2522803000</v>
          </cell>
          <cell r="G1301">
            <v>1324815000</v>
          </cell>
          <cell r="L1301">
            <v>1723092000</v>
          </cell>
        </row>
        <row r="1302">
          <cell r="B1302" t="str">
            <v>RHI</v>
          </cell>
          <cell r="E1302">
            <v>4695014000</v>
          </cell>
          <cell r="F1302">
            <v>2772098000</v>
          </cell>
          <cell r="G1302">
            <v>1425734000</v>
          </cell>
          <cell r="L1302">
            <v>1922916000</v>
          </cell>
        </row>
        <row r="1303">
          <cell r="B1303" t="str">
            <v>RHI</v>
          </cell>
          <cell r="E1303">
            <v>5094933000</v>
          </cell>
          <cell r="F1303">
            <v>2980462000</v>
          </cell>
          <cell r="G1303">
            <v>1533799000</v>
          </cell>
          <cell r="L1303">
            <v>2114471000</v>
          </cell>
        </row>
        <row r="1304">
          <cell r="B1304" t="str">
            <v>RHI</v>
          </cell>
          <cell r="E1304">
            <v>5250399000</v>
          </cell>
          <cell r="F1304">
            <v>3089723000</v>
          </cell>
          <cell r="G1304">
            <v>1606217000</v>
          </cell>
          <cell r="L1304">
            <v>2160676000</v>
          </cell>
        </row>
        <row r="1305">
          <cell r="B1305" t="str">
            <v>RHT</v>
          </cell>
          <cell r="E1305">
            <v>1328817000</v>
          </cell>
          <cell r="F1305">
            <v>200600000</v>
          </cell>
          <cell r="G1305">
            <v>660887000</v>
          </cell>
          <cell r="L1305">
            <v>1128217000</v>
          </cell>
        </row>
        <row r="1306">
          <cell r="B1306" t="str">
            <v>RHT</v>
          </cell>
          <cell r="E1306">
            <v>1534615000</v>
          </cell>
          <cell r="F1306">
            <v>232600000</v>
          </cell>
          <cell r="G1306">
            <v>750292000</v>
          </cell>
          <cell r="L1306">
            <v>1302015000</v>
          </cell>
        </row>
        <row r="1307">
          <cell r="B1307" t="str">
            <v>RHT</v>
          </cell>
          <cell r="E1307">
            <v>1789489000</v>
          </cell>
          <cell r="F1307">
            <v>273199000</v>
          </cell>
          <cell r="G1307">
            <v>898440000</v>
          </cell>
          <cell r="L1307">
            <v>1516290000</v>
          </cell>
        </row>
        <row r="1308">
          <cell r="B1308" t="str">
            <v>RHT</v>
          </cell>
          <cell r="E1308">
            <v>2052230000</v>
          </cell>
          <cell r="F1308">
            <v>309629000</v>
          </cell>
          <cell r="G1308">
            <v>1041231000</v>
          </cell>
          <cell r="L1308">
            <v>1742601000</v>
          </cell>
        </row>
        <row r="1309">
          <cell r="B1309" t="str">
            <v>RL</v>
          </cell>
          <cell r="E1309">
            <v>6945000000</v>
          </cell>
          <cell r="F1309">
            <v>2789000000</v>
          </cell>
          <cell r="G1309">
            <v>2971000000</v>
          </cell>
          <cell r="L1309">
            <v>4156000000</v>
          </cell>
        </row>
        <row r="1310">
          <cell r="B1310" t="str">
            <v>RL</v>
          </cell>
          <cell r="E1310">
            <v>7450000000</v>
          </cell>
          <cell r="F1310">
            <v>3140000000</v>
          </cell>
          <cell r="G1310">
            <v>3142000000</v>
          </cell>
          <cell r="L1310">
            <v>4310000000</v>
          </cell>
        </row>
        <row r="1311">
          <cell r="B1311" t="str">
            <v>RL</v>
          </cell>
          <cell r="E1311">
            <v>7620000000</v>
          </cell>
          <cell r="F1311">
            <v>3242000000</v>
          </cell>
          <cell r="G1311">
            <v>3301000000</v>
          </cell>
          <cell r="L1311">
            <v>4378000000</v>
          </cell>
        </row>
        <row r="1312">
          <cell r="B1312" t="str">
            <v>RL</v>
          </cell>
          <cell r="E1312">
            <v>7405000000</v>
          </cell>
          <cell r="F1312">
            <v>3218000000</v>
          </cell>
          <cell r="G1312">
            <v>3389000000</v>
          </cell>
          <cell r="L1312">
            <v>4187000000</v>
          </cell>
        </row>
        <row r="1313">
          <cell r="B1313" t="str">
            <v>ROK</v>
          </cell>
          <cell r="E1313">
            <v>6351900000</v>
          </cell>
          <cell r="F1313">
            <v>3778100000</v>
          </cell>
          <cell r="G1313">
            <v>1537700000</v>
          </cell>
          <cell r="L1313">
            <v>2573800000</v>
          </cell>
        </row>
        <row r="1314">
          <cell r="B1314" t="str">
            <v>ROK</v>
          </cell>
          <cell r="E1314">
            <v>6623500000</v>
          </cell>
          <cell r="F1314">
            <v>3869600000</v>
          </cell>
          <cell r="G1314">
            <v>1570100000</v>
          </cell>
          <cell r="L1314">
            <v>2753900000</v>
          </cell>
        </row>
        <row r="1315">
          <cell r="B1315" t="str">
            <v>ROK</v>
          </cell>
          <cell r="E1315">
            <v>6307900000</v>
          </cell>
          <cell r="F1315">
            <v>3604800000</v>
          </cell>
          <cell r="G1315">
            <v>1506400000</v>
          </cell>
          <cell r="L1315">
            <v>2703100000</v>
          </cell>
        </row>
        <row r="1316">
          <cell r="B1316" t="str">
            <v>ROK</v>
          </cell>
          <cell r="E1316">
            <v>5879500000</v>
          </cell>
          <cell r="F1316">
            <v>3404000000</v>
          </cell>
          <cell r="G1316">
            <v>1467400000</v>
          </cell>
          <cell r="L1316">
            <v>2475500000</v>
          </cell>
        </row>
        <row r="1317">
          <cell r="B1317" t="str">
            <v>ROP</v>
          </cell>
          <cell r="E1317">
            <v>2993489000</v>
          </cell>
          <cell r="F1317">
            <v>1321772000</v>
          </cell>
          <cell r="G1317">
            <v>914130000</v>
          </cell>
          <cell r="L1317">
            <v>1671717000</v>
          </cell>
        </row>
        <row r="1318">
          <cell r="B1318" t="str">
            <v>ROP</v>
          </cell>
          <cell r="E1318">
            <v>3238128000</v>
          </cell>
          <cell r="F1318">
            <v>1355200000</v>
          </cell>
          <cell r="G1318">
            <v>1040567000</v>
          </cell>
          <cell r="L1318">
            <v>1882928000</v>
          </cell>
        </row>
        <row r="1319">
          <cell r="B1319" t="str">
            <v>ROP</v>
          </cell>
          <cell r="E1319">
            <v>3549494000</v>
          </cell>
          <cell r="F1319">
            <v>1447595000</v>
          </cell>
          <cell r="G1319">
            <v>1102426000</v>
          </cell>
          <cell r="L1319">
            <v>2101899000</v>
          </cell>
        </row>
        <row r="1320">
          <cell r="B1320" t="str">
            <v>ROP</v>
          </cell>
          <cell r="E1320">
            <v>3582395000</v>
          </cell>
          <cell r="F1320">
            <v>1417749000</v>
          </cell>
          <cell r="G1320">
            <v>1136728000</v>
          </cell>
          <cell r="L1320">
            <v>2164646000</v>
          </cell>
        </row>
        <row r="1321">
          <cell r="B1321" t="str">
            <v>ROST</v>
          </cell>
          <cell r="E1321">
            <v>9721065000</v>
          </cell>
          <cell r="F1321">
            <v>7011428000</v>
          </cell>
          <cell r="G1321">
            <v>1437886000</v>
          </cell>
          <cell r="L1321">
            <v>2709637000</v>
          </cell>
        </row>
        <row r="1322">
          <cell r="B1322" t="str">
            <v>ROST</v>
          </cell>
          <cell r="E1322">
            <v>10230353000</v>
          </cell>
          <cell r="F1322">
            <v>7360924000</v>
          </cell>
          <cell r="G1322">
            <v>1526366000</v>
          </cell>
          <cell r="L1322">
            <v>2869429000</v>
          </cell>
        </row>
        <row r="1323">
          <cell r="B1323" t="str">
            <v>ROST</v>
          </cell>
          <cell r="E1323">
            <v>11041677000</v>
          </cell>
          <cell r="F1323">
            <v>7937956000</v>
          </cell>
          <cell r="G1323">
            <v>1615371000</v>
          </cell>
          <cell r="L1323">
            <v>3103721000</v>
          </cell>
        </row>
        <row r="1324">
          <cell r="B1324" t="str">
            <v>ROST</v>
          </cell>
          <cell r="E1324">
            <v>11939999000</v>
          </cell>
          <cell r="F1324">
            <v>8576873000</v>
          </cell>
          <cell r="G1324">
            <v>1738755000</v>
          </cell>
          <cell r="L1324">
            <v>3363126000</v>
          </cell>
        </row>
        <row r="1325">
          <cell r="B1325" t="str">
            <v>RRC</v>
          </cell>
          <cell r="E1325">
            <v>1367135000</v>
          </cell>
          <cell r="F1325">
            <v>328784000</v>
          </cell>
          <cell r="G1325">
            <v>248136000</v>
          </cell>
          <cell r="L1325">
            <v>1038351000</v>
          </cell>
        </row>
        <row r="1326">
          <cell r="B1326" t="str">
            <v>RRC</v>
          </cell>
          <cell r="E1326">
            <v>1832253000</v>
          </cell>
          <cell r="F1326">
            <v>516119000</v>
          </cell>
          <cell r="G1326">
            <v>391707000</v>
          </cell>
          <cell r="L1326">
            <v>1316134000</v>
          </cell>
        </row>
        <row r="1327">
          <cell r="B1327" t="str">
            <v>RRC</v>
          </cell>
          <cell r="E1327">
            <v>2042537000</v>
          </cell>
          <cell r="F1327">
            <v>605752000</v>
          </cell>
          <cell r="G1327">
            <v>191802000</v>
          </cell>
          <cell r="L1327">
            <v>1436785000</v>
          </cell>
        </row>
        <row r="1328">
          <cell r="B1328" t="str">
            <v>RRC</v>
          </cell>
          <cell r="E1328">
            <v>1181704000</v>
          </cell>
          <cell r="F1328">
            <v>648968000</v>
          </cell>
          <cell r="G1328">
            <v>165318000</v>
          </cell>
          <cell r="L1328">
            <v>532736000</v>
          </cell>
        </row>
        <row r="1329">
          <cell r="B1329" t="str">
            <v>RSG</v>
          </cell>
          <cell r="E1329">
            <v>8417200000</v>
          </cell>
          <cell r="F1329">
            <v>5234700000</v>
          </cell>
          <cell r="G1329">
            <v>1088100000</v>
          </cell>
          <cell r="L1329">
            <v>3182500000</v>
          </cell>
        </row>
        <row r="1330">
          <cell r="B1330" t="str">
            <v>RSG</v>
          </cell>
          <cell r="E1330">
            <v>8803300000</v>
          </cell>
          <cell r="F1330">
            <v>5643100000</v>
          </cell>
          <cell r="G1330">
            <v>998400000</v>
          </cell>
          <cell r="L1330">
            <v>3160200000</v>
          </cell>
        </row>
        <row r="1331">
          <cell r="B1331" t="str">
            <v>RSG</v>
          </cell>
          <cell r="E1331">
            <v>9115000000</v>
          </cell>
          <cell r="F1331">
            <v>5518600000</v>
          </cell>
          <cell r="G1331">
            <v>1067000000</v>
          </cell>
          <cell r="L1331">
            <v>3596400000</v>
          </cell>
        </row>
        <row r="1332">
          <cell r="B1332" t="str">
            <v>RSG</v>
          </cell>
          <cell r="E1332">
            <v>9387700000</v>
          </cell>
          <cell r="F1332">
            <v>5764000000</v>
          </cell>
          <cell r="G1332">
            <v>1054500000</v>
          </cell>
          <cell r="L1332">
            <v>3623700000</v>
          </cell>
        </row>
        <row r="1333">
          <cell r="B1333" t="str">
            <v>SBUX</v>
          </cell>
          <cell r="E1333">
            <v>14866800000</v>
          </cell>
          <cell r="F1333">
            <v>6382300000</v>
          </cell>
          <cell r="G1333">
            <v>5655800000</v>
          </cell>
          <cell r="L1333">
            <v>8484500000</v>
          </cell>
        </row>
        <row r="1334">
          <cell r="B1334" t="str">
            <v>SBUX</v>
          </cell>
          <cell r="E1334">
            <v>16447800000</v>
          </cell>
          <cell r="F1334">
            <v>6858800000</v>
          </cell>
          <cell r="G1334">
            <v>6086800000</v>
          </cell>
          <cell r="L1334">
            <v>9589000000</v>
          </cell>
        </row>
        <row r="1335">
          <cell r="B1335" t="str">
            <v>SBUX</v>
          </cell>
          <cell r="E1335">
            <v>19162700000</v>
          </cell>
          <cell r="F1335">
            <v>7787500000</v>
          </cell>
          <cell r="G1335">
            <v>7130200000</v>
          </cell>
          <cell r="L1335">
            <v>11375200000</v>
          </cell>
        </row>
        <row r="1336">
          <cell r="B1336" t="str">
            <v>SBUX</v>
          </cell>
          <cell r="E1336">
            <v>21315900000</v>
          </cell>
          <cell r="F1336">
            <v>8511100000</v>
          </cell>
          <cell r="G1336">
            <v>7970300000</v>
          </cell>
          <cell r="L1336">
            <v>12804800000</v>
          </cell>
        </row>
        <row r="1337">
          <cell r="B1337" t="str">
            <v>SCG</v>
          </cell>
          <cell r="E1337">
            <v>4176000000</v>
          </cell>
          <cell r="F1337">
            <v>2754000000</v>
          </cell>
          <cell r="G1337">
            <v>207000000</v>
          </cell>
          <cell r="L1337">
            <v>1422000000</v>
          </cell>
        </row>
        <row r="1338">
          <cell r="B1338" t="str">
            <v>SCG</v>
          </cell>
          <cell r="E1338">
            <v>4495000000</v>
          </cell>
          <cell r="F1338">
            <v>2987000000</v>
          </cell>
          <cell r="G1338">
            <v>220000000</v>
          </cell>
          <cell r="L1338">
            <v>1508000000</v>
          </cell>
        </row>
        <row r="1339">
          <cell r="B1339" t="str">
            <v>SCG</v>
          </cell>
          <cell r="E1339">
            <v>4951000000</v>
          </cell>
          <cell r="F1339">
            <v>3331000000</v>
          </cell>
          <cell r="G1339">
            <v>229000000</v>
          </cell>
          <cell r="L1339">
            <v>1620000000</v>
          </cell>
        </row>
        <row r="1340">
          <cell r="B1340" t="str">
            <v>SCG</v>
          </cell>
          <cell r="E1340">
            <v>4380000000</v>
          </cell>
          <cell r="F1340">
            <v>2714000000</v>
          </cell>
          <cell r="G1340">
            <v>234000000</v>
          </cell>
          <cell r="L1340">
            <v>1666000000</v>
          </cell>
        </row>
        <row r="1341">
          <cell r="B1341" t="str">
            <v>SE</v>
          </cell>
          <cell r="E1341">
            <v>5075000000</v>
          </cell>
          <cell r="F1341">
            <v>2417000000</v>
          </cell>
          <cell r="G1341">
            <v>337000000</v>
          </cell>
          <cell r="L1341">
            <v>2658000000</v>
          </cell>
        </row>
        <row r="1342">
          <cell r="B1342" t="str">
            <v>SE</v>
          </cell>
          <cell r="E1342">
            <v>5518000000</v>
          </cell>
          <cell r="F1342">
            <v>2707000000</v>
          </cell>
          <cell r="G1342">
            <v>373000000</v>
          </cell>
          <cell r="L1342">
            <v>2811000000</v>
          </cell>
        </row>
        <row r="1343">
          <cell r="B1343" t="str">
            <v>SE</v>
          </cell>
          <cell r="E1343">
            <v>5903000000</v>
          </cell>
          <cell r="F1343">
            <v>2790000000</v>
          </cell>
          <cell r="G1343">
            <v>393000000</v>
          </cell>
          <cell r="L1343">
            <v>3113000000</v>
          </cell>
        </row>
        <row r="1344">
          <cell r="B1344" t="str">
            <v>SE</v>
          </cell>
          <cell r="E1344">
            <v>5234000000</v>
          </cell>
          <cell r="F1344">
            <v>2335000000</v>
          </cell>
          <cell r="G1344">
            <v>353000000</v>
          </cell>
          <cell r="L1344">
            <v>2899000000</v>
          </cell>
        </row>
        <row r="1345">
          <cell r="B1345" t="str">
            <v>SEE</v>
          </cell>
          <cell r="E1345">
            <v>7690800000</v>
          </cell>
          <cell r="F1345">
            <v>5100900000</v>
          </cell>
          <cell r="G1345">
            <v>1788300000</v>
          </cell>
          <cell r="L1345">
            <v>2589900000</v>
          </cell>
        </row>
        <row r="1346">
          <cell r="B1346" t="str">
            <v>SEE</v>
          </cell>
          <cell r="E1346">
            <v>7750500000</v>
          </cell>
          <cell r="F1346">
            <v>5062900000</v>
          </cell>
          <cell r="G1346">
            <v>1849400000</v>
          </cell>
          <cell r="L1346">
            <v>2687600000</v>
          </cell>
        </row>
        <row r="1347">
          <cell r="B1347" t="str">
            <v>SEE</v>
          </cell>
          <cell r="E1347">
            <v>7031500000</v>
          </cell>
          <cell r="F1347">
            <v>4444900000</v>
          </cell>
          <cell r="G1347">
            <v>1656200000</v>
          </cell>
          <cell r="L1347">
            <v>2586600000</v>
          </cell>
        </row>
        <row r="1348">
          <cell r="B1348" t="str">
            <v>SEE</v>
          </cell>
          <cell r="E1348">
            <v>6778300000</v>
          </cell>
          <cell r="F1348">
            <v>4246700000</v>
          </cell>
          <cell r="G1348">
            <v>1604400000</v>
          </cell>
          <cell r="L1348">
            <v>2531600000</v>
          </cell>
        </row>
        <row r="1349">
          <cell r="B1349" t="str">
            <v>SHW</v>
          </cell>
          <cell r="E1349">
            <v>9534462000</v>
          </cell>
          <cell r="F1349">
            <v>5328236000</v>
          </cell>
          <cell r="G1349">
            <v>3264896000</v>
          </cell>
          <cell r="L1349">
            <v>4206226000</v>
          </cell>
        </row>
        <row r="1350">
          <cell r="B1350" t="str">
            <v>SHW</v>
          </cell>
          <cell r="E1350">
            <v>10185532000</v>
          </cell>
          <cell r="F1350">
            <v>5568966000</v>
          </cell>
          <cell r="G1350">
            <v>3470200000</v>
          </cell>
          <cell r="L1350">
            <v>4616566000</v>
          </cell>
        </row>
        <row r="1351">
          <cell r="B1351" t="str">
            <v>SHW</v>
          </cell>
          <cell r="E1351">
            <v>11129533000</v>
          </cell>
          <cell r="F1351">
            <v>5965049000</v>
          </cell>
          <cell r="G1351">
            <v>3860448000</v>
          </cell>
          <cell r="L1351">
            <v>5164484000</v>
          </cell>
        </row>
        <row r="1352">
          <cell r="B1352" t="str">
            <v>SHW</v>
          </cell>
          <cell r="E1352">
            <v>11339304000</v>
          </cell>
          <cell r="F1352">
            <v>5780078000</v>
          </cell>
          <cell r="G1352">
            <v>3943786000</v>
          </cell>
          <cell r="L1352">
            <v>5559226000</v>
          </cell>
        </row>
        <row r="1353">
          <cell r="B1353" t="str">
            <v>SIG</v>
          </cell>
          <cell r="E1353">
            <v>3983400000</v>
          </cell>
          <cell r="F1353">
            <v>2446000000</v>
          </cell>
          <cell r="G1353">
            <v>976900000</v>
          </cell>
          <cell r="L1353">
            <v>1537400000</v>
          </cell>
        </row>
        <row r="1354">
          <cell r="B1354" t="str">
            <v>SIG</v>
          </cell>
          <cell r="E1354">
            <v>4209200000</v>
          </cell>
          <cell r="F1354">
            <v>2628700000</v>
          </cell>
          <cell r="G1354">
            <v>1010000000</v>
          </cell>
          <cell r="L1354">
            <v>1580500000</v>
          </cell>
        </row>
        <row r="1355">
          <cell r="B1355" t="str">
            <v>SIG</v>
          </cell>
          <cell r="E1355">
            <v>5736300000</v>
          </cell>
          <cell r="F1355">
            <v>3662100000</v>
          </cell>
          <cell r="G1355">
            <v>1497600000</v>
          </cell>
          <cell r="L1355">
            <v>2074200000</v>
          </cell>
        </row>
        <row r="1356">
          <cell r="B1356" t="str">
            <v>SIG</v>
          </cell>
          <cell r="E1356">
            <v>6550200000</v>
          </cell>
          <cell r="F1356">
            <v>4109800000</v>
          </cell>
          <cell r="G1356">
            <v>1736700000</v>
          </cell>
          <cell r="L1356">
            <v>2440400000</v>
          </cell>
        </row>
        <row r="1357">
          <cell r="B1357" t="str">
            <v>SJM</v>
          </cell>
          <cell r="E1357">
            <v>5897700000</v>
          </cell>
          <cell r="F1357">
            <v>3870100000</v>
          </cell>
          <cell r="G1357">
            <v>1020400000</v>
          </cell>
          <cell r="L1357">
            <v>2027600000</v>
          </cell>
        </row>
        <row r="1358">
          <cell r="B1358" t="str">
            <v>SJM</v>
          </cell>
          <cell r="E1358">
            <v>5610600000</v>
          </cell>
          <cell r="F1358">
            <v>3579600000</v>
          </cell>
          <cell r="G1358">
            <v>1013100000</v>
          </cell>
          <cell r="L1358">
            <v>2031000000</v>
          </cell>
        </row>
        <row r="1359">
          <cell r="B1359" t="str">
            <v>SJM</v>
          </cell>
          <cell r="E1359">
            <v>5692700000</v>
          </cell>
          <cell r="F1359">
            <v>3724000000</v>
          </cell>
          <cell r="G1359">
            <v>1085800000</v>
          </cell>
          <cell r="L1359">
            <v>1968700000</v>
          </cell>
        </row>
        <row r="1360">
          <cell r="B1360" t="str">
            <v>SJM</v>
          </cell>
          <cell r="E1360">
            <v>7811200000</v>
          </cell>
          <cell r="F1360">
            <v>4843400000</v>
          </cell>
          <cell r="G1360">
            <v>1614100000</v>
          </cell>
          <cell r="L1360">
            <v>2967800000</v>
          </cell>
        </row>
        <row r="1361">
          <cell r="B1361" t="str">
            <v>SLG</v>
          </cell>
          <cell r="E1361">
            <v>1290052000</v>
          </cell>
          <cell r="F1361">
            <v>470243000</v>
          </cell>
          <cell r="G1361">
            <v>120310000</v>
          </cell>
          <cell r="L1361">
            <v>819809000</v>
          </cell>
        </row>
        <row r="1362">
          <cell r="B1362" t="str">
            <v>SLG</v>
          </cell>
          <cell r="E1362">
            <v>1371065000</v>
          </cell>
          <cell r="F1362">
            <v>479665000</v>
          </cell>
          <cell r="G1362">
            <v>122128000</v>
          </cell>
          <cell r="L1362">
            <v>891400000</v>
          </cell>
        </row>
        <row r="1363">
          <cell r="B1363" t="str">
            <v>SLG</v>
          </cell>
          <cell r="E1363">
            <v>1519978000</v>
          </cell>
          <cell r="F1363">
            <v>500126000</v>
          </cell>
          <cell r="G1363">
            <v>133502000</v>
          </cell>
          <cell r="L1363">
            <v>1019852000</v>
          </cell>
        </row>
        <row r="1364">
          <cell r="B1364" t="str">
            <v>SLG</v>
          </cell>
          <cell r="E1364">
            <v>1662829000</v>
          </cell>
          <cell r="F1364">
            <v>534326000</v>
          </cell>
          <cell r="G1364">
            <v>139137000</v>
          </cell>
          <cell r="L1364">
            <v>1128503000</v>
          </cell>
        </row>
        <row r="1365">
          <cell r="B1365" t="str">
            <v>SNA</v>
          </cell>
          <cell r="E1365">
            <v>3237500000</v>
          </cell>
          <cell r="F1365">
            <v>1638900000</v>
          </cell>
          <cell r="G1365">
            <v>1012400000</v>
          </cell>
          <cell r="L1365">
            <v>1598600000</v>
          </cell>
        </row>
        <row r="1366">
          <cell r="B1366" t="str">
            <v>SNA</v>
          </cell>
          <cell r="E1366">
            <v>3492600000</v>
          </cell>
          <cell r="F1366">
            <v>1759200000</v>
          </cell>
          <cell r="G1366">
            <v>1048700000</v>
          </cell>
          <cell r="L1366">
            <v>1733400000</v>
          </cell>
        </row>
        <row r="1367">
          <cell r="B1367" t="str">
            <v>SNA</v>
          </cell>
          <cell r="E1367">
            <v>3593100000</v>
          </cell>
          <cell r="F1367">
            <v>1774600000</v>
          </cell>
          <cell r="G1367">
            <v>1053700000</v>
          </cell>
          <cell r="L1367">
            <v>1818500000</v>
          </cell>
        </row>
        <row r="1368">
          <cell r="B1368" t="str">
            <v>SNA</v>
          </cell>
          <cell r="E1368">
            <v>3711800000</v>
          </cell>
          <cell r="F1368">
            <v>1803500000</v>
          </cell>
          <cell r="G1368">
            <v>1054100000</v>
          </cell>
          <cell r="L1368">
            <v>1908300000</v>
          </cell>
        </row>
        <row r="1369">
          <cell r="B1369" t="str">
            <v>SNI</v>
          </cell>
          <cell r="E1369">
            <v>2307182000</v>
          </cell>
          <cell r="F1369">
            <v>610836000</v>
          </cell>
          <cell r="G1369">
            <v>655473000</v>
          </cell>
          <cell r="L1369">
            <v>1696346000</v>
          </cell>
        </row>
        <row r="1370">
          <cell r="B1370" t="str">
            <v>SNI</v>
          </cell>
          <cell r="E1370">
            <v>2530809000</v>
          </cell>
          <cell r="F1370">
            <v>699294000</v>
          </cell>
          <cell r="G1370">
            <v>729055000</v>
          </cell>
          <cell r="L1370">
            <v>1831515000</v>
          </cell>
        </row>
        <row r="1371">
          <cell r="B1371" t="str">
            <v>SNI</v>
          </cell>
          <cell r="E1371">
            <v>2665456000</v>
          </cell>
          <cell r="F1371">
            <v>778896000</v>
          </cell>
          <cell r="G1371">
            <v>764799000</v>
          </cell>
          <cell r="L1371">
            <v>1886560000</v>
          </cell>
        </row>
        <row r="1372">
          <cell r="B1372" t="str">
            <v>SNI</v>
          </cell>
          <cell r="E1372">
            <v>3018227000</v>
          </cell>
          <cell r="F1372">
            <v>987357000</v>
          </cell>
          <cell r="G1372">
            <v>785179000</v>
          </cell>
          <cell r="L1372">
            <v>2030870000</v>
          </cell>
        </row>
        <row r="1373">
          <cell r="B1373" t="str">
            <v>SO</v>
          </cell>
          <cell r="E1373">
            <v>16537000000</v>
          </cell>
          <cell r="F1373">
            <v>9373000000</v>
          </cell>
          <cell r="G1373">
            <v>914000000</v>
          </cell>
          <cell r="L1373">
            <v>7164000000</v>
          </cell>
        </row>
        <row r="1374">
          <cell r="B1374" t="str">
            <v>SO</v>
          </cell>
          <cell r="E1374">
            <v>17087000000</v>
          </cell>
          <cell r="F1374">
            <v>9817000000</v>
          </cell>
          <cell r="G1374">
            <v>934000000</v>
          </cell>
          <cell r="L1374">
            <v>7270000000</v>
          </cell>
        </row>
        <row r="1375">
          <cell r="B1375" t="str">
            <v>SO</v>
          </cell>
          <cell r="E1375">
            <v>18467000000</v>
          </cell>
          <cell r="F1375">
            <v>11031000000</v>
          </cell>
          <cell r="G1375">
            <v>981000000</v>
          </cell>
          <cell r="L1375">
            <v>7436000000</v>
          </cell>
        </row>
        <row r="1376">
          <cell r="B1376" t="str">
            <v>SO</v>
          </cell>
          <cell r="E1376">
            <v>17489000000</v>
          </cell>
          <cell r="F1376">
            <v>9811000000</v>
          </cell>
          <cell r="G1376">
            <v>997000000</v>
          </cell>
          <cell r="L1376">
            <v>7678000000</v>
          </cell>
        </row>
        <row r="1377">
          <cell r="B1377" t="str">
            <v>SPG</v>
          </cell>
          <cell r="E1377">
            <v>4256157000</v>
          </cell>
          <cell r="F1377">
            <v>800380000</v>
          </cell>
          <cell r="G1377">
            <v>376687000</v>
          </cell>
          <cell r="L1377">
            <v>3455777000</v>
          </cell>
        </row>
        <row r="1378">
          <cell r="B1378" t="str">
            <v>SPG</v>
          </cell>
          <cell r="E1378">
            <v>4543849000</v>
          </cell>
          <cell r="F1378">
            <v>837946000</v>
          </cell>
          <cell r="G1378">
            <v>402369000</v>
          </cell>
          <cell r="L1378">
            <v>3705903000</v>
          </cell>
        </row>
        <row r="1379">
          <cell r="B1379" t="str">
            <v>SPG</v>
          </cell>
          <cell r="E1379">
            <v>4870818000</v>
          </cell>
          <cell r="F1379">
            <v>882803000</v>
          </cell>
          <cell r="G1379">
            <v>446845000</v>
          </cell>
          <cell r="L1379">
            <v>3988015000</v>
          </cell>
        </row>
        <row r="1380">
          <cell r="B1380" t="str">
            <v>SPG</v>
          </cell>
          <cell r="E1380">
            <v>5266103000</v>
          </cell>
          <cell r="F1380">
            <v>960192000</v>
          </cell>
          <cell r="G1380">
            <v>452835000</v>
          </cell>
          <cell r="L1380">
            <v>4305911000</v>
          </cell>
        </row>
        <row r="1381">
          <cell r="B1381" t="str">
            <v>SPLS</v>
          </cell>
          <cell r="E1381">
            <v>24380510000</v>
          </cell>
          <cell r="F1381">
            <v>17889249000</v>
          </cell>
          <cell r="G1381">
            <v>4884284000</v>
          </cell>
          <cell r="L1381">
            <v>6491261000</v>
          </cell>
        </row>
        <row r="1382">
          <cell r="B1382" t="str">
            <v>SPLS</v>
          </cell>
          <cell r="E1382">
            <v>23114000000</v>
          </cell>
          <cell r="F1382">
            <v>17082000000</v>
          </cell>
          <cell r="G1382">
            <v>4735000000</v>
          </cell>
          <cell r="L1382">
            <v>6032000000</v>
          </cell>
        </row>
        <row r="1383">
          <cell r="B1383" t="str">
            <v>SPLS</v>
          </cell>
          <cell r="E1383">
            <v>22492000000</v>
          </cell>
          <cell r="F1383">
            <v>16691000000</v>
          </cell>
          <cell r="G1383">
            <v>4816000000</v>
          </cell>
          <cell r="L1383">
            <v>5801000000</v>
          </cell>
        </row>
        <row r="1384">
          <cell r="B1384" t="str">
            <v>SPLS</v>
          </cell>
          <cell r="E1384">
            <v>21059000000</v>
          </cell>
          <cell r="F1384">
            <v>15545000000</v>
          </cell>
          <cell r="G1384">
            <v>4600000000</v>
          </cell>
          <cell r="L1384">
            <v>5514000000</v>
          </cell>
        </row>
        <row r="1385">
          <cell r="B1385" t="str">
            <v>SRCL</v>
          </cell>
          <cell r="E1385">
            <v>1913149000</v>
          </cell>
          <cell r="F1385">
            <v>1055844000</v>
          </cell>
          <cell r="G1385">
            <v>356817000</v>
          </cell>
          <cell r="L1385">
            <v>857305000</v>
          </cell>
        </row>
        <row r="1386">
          <cell r="B1386" t="str">
            <v>SRCL</v>
          </cell>
          <cell r="E1386">
            <v>2142807000</v>
          </cell>
          <cell r="F1386">
            <v>1178173000</v>
          </cell>
          <cell r="G1386">
            <v>390610000</v>
          </cell>
          <cell r="L1386">
            <v>964634000</v>
          </cell>
        </row>
        <row r="1387">
          <cell r="B1387" t="str">
            <v>SRCL</v>
          </cell>
          <cell r="E1387">
            <v>2555601000</v>
          </cell>
          <cell r="F1387">
            <v>1461190000</v>
          </cell>
          <cell r="G1387">
            <v>489937000</v>
          </cell>
          <cell r="L1387">
            <v>1094411000</v>
          </cell>
        </row>
        <row r="1388">
          <cell r="B1388" t="str">
            <v>SRCL</v>
          </cell>
          <cell r="E1388">
            <v>2985908000</v>
          </cell>
          <cell r="F1388">
            <v>1719723000</v>
          </cell>
          <cell r="G1388">
            <v>712803000</v>
          </cell>
          <cell r="L1388">
            <v>1266185000</v>
          </cell>
        </row>
        <row r="1389">
          <cell r="B1389" t="str">
            <v>SRE</v>
          </cell>
          <cell r="E1389">
            <v>9647000000</v>
          </cell>
          <cell r="F1389">
            <v>6646000000</v>
          </cell>
          <cell r="G1389">
            <v>359000000</v>
          </cell>
          <cell r="L1389">
            <v>3001000000</v>
          </cell>
        </row>
        <row r="1390">
          <cell r="B1390" t="str">
            <v>SRE</v>
          </cell>
          <cell r="E1390">
            <v>10557000000</v>
          </cell>
          <cell r="F1390">
            <v>7186000000</v>
          </cell>
          <cell r="G1390">
            <v>574000000</v>
          </cell>
          <cell r="L1390">
            <v>3371000000</v>
          </cell>
        </row>
        <row r="1391">
          <cell r="B1391" t="str">
            <v>SRE</v>
          </cell>
          <cell r="E1391">
            <v>11035000000</v>
          </cell>
          <cell r="F1391">
            <v>7689000000</v>
          </cell>
          <cell r="G1391">
            <v>414000000</v>
          </cell>
          <cell r="L1391">
            <v>3346000000</v>
          </cell>
        </row>
        <row r="1392">
          <cell r="B1392" t="str">
            <v>SRE</v>
          </cell>
          <cell r="E1392">
            <v>10231000000</v>
          </cell>
          <cell r="F1392">
            <v>6648000000</v>
          </cell>
          <cell r="G1392">
            <v>397000000</v>
          </cell>
          <cell r="L1392">
            <v>3583000000</v>
          </cell>
        </row>
        <row r="1393">
          <cell r="B1393" t="str">
            <v>STI</v>
          </cell>
          <cell r="E1393">
            <v>11240000000</v>
          </cell>
          <cell r="F1393">
            <v>429000000</v>
          </cell>
          <cell r="G1393">
            <v>6073000000</v>
          </cell>
          <cell r="L1393">
            <v>10811000000</v>
          </cell>
        </row>
        <row r="1394">
          <cell r="B1394" t="str">
            <v>STI</v>
          </cell>
          <cell r="E1394">
            <v>8602000000</v>
          </cell>
          <cell r="F1394">
            <v>291000000</v>
          </cell>
          <cell r="G1394">
            <v>5808000000</v>
          </cell>
          <cell r="L1394">
            <v>8311000000</v>
          </cell>
        </row>
        <row r="1395">
          <cell r="B1395" t="str">
            <v>STI</v>
          </cell>
          <cell r="E1395">
            <v>8707000000</v>
          </cell>
          <cell r="F1395">
            <v>235000000</v>
          </cell>
          <cell r="G1395">
            <v>5518000000</v>
          </cell>
          <cell r="L1395">
            <v>8472000000</v>
          </cell>
        </row>
        <row r="1396">
          <cell r="B1396" t="str">
            <v>STI</v>
          </cell>
          <cell r="E1396">
            <v>8533000000</v>
          </cell>
          <cell r="F1396">
            <v>219000000</v>
          </cell>
          <cell r="G1396">
            <v>5120000000</v>
          </cell>
          <cell r="L1396">
            <v>8314000000</v>
          </cell>
        </row>
        <row r="1397">
          <cell r="B1397" t="str">
            <v>STX</v>
          </cell>
          <cell r="E1397">
            <v>14351000000</v>
          </cell>
          <cell r="F1397">
            <v>10411000000</v>
          </cell>
          <cell r="G1397">
            <v>635000000</v>
          </cell>
          <cell r="L1397">
            <v>3940000000</v>
          </cell>
        </row>
        <row r="1398">
          <cell r="B1398" t="str">
            <v>STX</v>
          </cell>
          <cell r="E1398">
            <v>13724000000</v>
          </cell>
          <cell r="F1398">
            <v>9878000000</v>
          </cell>
          <cell r="G1398">
            <v>722000000</v>
          </cell>
          <cell r="L1398">
            <v>3846000000</v>
          </cell>
        </row>
        <row r="1399">
          <cell r="B1399" t="str">
            <v>STX</v>
          </cell>
          <cell r="E1399">
            <v>13739000000</v>
          </cell>
          <cell r="F1399">
            <v>9930000000</v>
          </cell>
          <cell r="G1399">
            <v>237000000</v>
          </cell>
          <cell r="L1399">
            <v>3809000000</v>
          </cell>
        </row>
        <row r="1400">
          <cell r="B1400" t="str">
            <v>STX</v>
          </cell>
          <cell r="E1400">
            <v>11160000000</v>
          </cell>
          <cell r="F1400">
            <v>8545000000</v>
          </cell>
          <cell r="G1400">
            <v>635000000</v>
          </cell>
          <cell r="L1400">
            <v>2615000000</v>
          </cell>
        </row>
        <row r="1401">
          <cell r="B1401" t="str">
            <v>STZ</v>
          </cell>
          <cell r="E1401">
            <v>2796100000</v>
          </cell>
          <cell r="F1401">
            <v>1687800000</v>
          </cell>
          <cell r="G1401">
            <v>585400000</v>
          </cell>
          <cell r="L1401">
            <v>1108300000</v>
          </cell>
        </row>
        <row r="1402">
          <cell r="B1402" t="str">
            <v>STZ</v>
          </cell>
          <cell r="E1402">
            <v>4867700000</v>
          </cell>
          <cell r="F1402">
            <v>2876000000</v>
          </cell>
          <cell r="G1402">
            <v>895100000</v>
          </cell>
          <cell r="L1402">
            <v>1991700000</v>
          </cell>
        </row>
        <row r="1403">
          <cell r="B1403" t="str">
            <v>STZ</v>
          </cell>
          <cell r="E1403">
            <v>6028000000</v>
          </cell>
          <cell r="F1403">
            <v>3449400000</v>
          </cell>
          <cell r="G1403">
            <v>1078400000</v>
          </cell>
          <cell r="L1403">
            <v>2578600000</v>
          </cell>
        </row>
        <row r="1404">
          <cell r="B1404" t="str">
            <v>STZ</v>
          </cell>
          <cell r="E1404">
            <v>6548400000</v>
          </cell>
          <cell r="F1404">
            <v>3606100000</v>
          </cell>
          <cell r="G1404">
            <v>1177200000</v>
          </cell>
          <cell r="L1404">
            <v>2942300000</v>
          </cell>
        </row>
        <row r="1405">
          <cell r="B1405" t="str">
            <v>SWK</v>
          </cell>
          <cell r="E1405">
            <v>10889500000</v>
          </cell>
          <cell r="F1405">
            <v>6985800000</v>
          </cell>
          <cell r="G1405">
            <v>2960300000</v>
          </cell>
          <cell r="L1405">
            <v>3903700000</v>
          </cell>
        </row>
        <row r="1406">
          <cell r="B1406" t="str">
            <v>SWK</v>
          </cell>
          <cell r="E1406">
            <v>11338600000</v>
          </cell>
          <cell r="F1406">
            <v>7235900000</v>
          </cell>
          <cell r="G1406">
            <v>2814600000</v>
          </cell>
          <cell r="L1406">
            <v>4102700000</v>
          </cell>
        </row>
        <row r="1407">
          <cell r="B1407" t="str">
            <v>SWK</v>
          </cell>
          <cell r="E1407">
            <v>11171800000</v>
          </cell>
          <cell r="F1407">
            <v>7099800000</v>
          </cell>
          <cell r="G1407">
            <v>2681100000</v>
          </cell>
          <cell r="L1407">
            <v>4072000000</v>
          </cell>
        </row>
        <row r="1408">
          <cell r="B1408" t="str">
            <v>SWK</v>
          </cell>
          <cell r="E1408">
            <v>11406900000</v>
          </cell>
          <cell r="F1408">
            <v>7139700000</v>
          </cell>
          <cell r="G1408">
            <v>2798900000</v>
          </cell>
          <cell r="L1408">
            <v>4267200000</v>
          </cell>
        </row>
        <row r="1409">
          <cell r="B1409" t="str">
            <v>SWKS</v>
          </cell>
          <cell r="E1409">
            <v>1792000000</v>
          </cell>
          <cell r="F1409">
            <v>1025400000</v>
          </cell>
          <cell r="G1409">
            <v>159700000</v>
          </cell>
          <cell r="L1409">
            <v>766600000</v>
          </cell>
        </row>
        <row r="1410">
          <cell r="B1410" t="str">
            <v>SWKS</v>
          </cell>
          <cell r="E1410">
            <v>2291500000</v>
          </cell>
          <cell r="F1410">
            <v>1268800000</v>
          </cell>
          <cell r="G1410">
            <v>179100000</v>
          </cell>
          <cell r="L1410">
            <v>1022700000</v>
          </cell>
        </row>
        <row r="1411">
          <cell r="B1411" t="str">
            <v>SWKS</v>
          </cell>
          <cell r="E1411">
            <v>3258400000</v>
          </cell>
          <cell r="F1411">
            <v>1703900000</v>
          </cell>
          <cell r="G1411">
            <v>191300000</v>
          </cell>
          <cell r="L1411">
            <v>1554500000</v>
          </cell>
        </row>
        <row r="1412">
          <cell r="B1412" t="str">
            <v>SWKS</v>
          </cell>
          <cell r="E1412">
            <v>3289000000</v>
          </cell>
          <cell r="F1412">
            <v>1623800000</v>
          </cell>
          <cell r="G1412">
            <v>195900000</v>
          </cell>
          <cell r="L1412">
            <v>1665200000</v>
          </cell>
        </row>
        <row r="1413">
          <cell r="B1413" t="str">
            <v>SWN</v>
          </cell>
          <cell r="E1413">
            <v>2730000000</v>
          </cell>
          <cell r="F1413">
            <v>245000000</v>
          </cell>
          <cell r="G1413">
            <v>835000000</v>
          </cell>
          <cell r="L1413">
            <v>2485000000</v>
          </cell>
        </row>
        <row r="1414">
          <cell r="B1414" t="str">
            <v>SWN</v>
          </cell>
          <cell r="E1414">
            <v>3371000000</v>
          </cell>
          <cell r="F1414">
            <v>328000000</v>
          </cell>
          <cell r="G1414">
            <v>1052000000</v>
          </cell>
          <cell r="L1414">
            <v>3043000000</v>
          </cell>
        </row>
        <row r="1415">
          <cell r="B1415" t="str">
            <v>SWN</v>
          </cell>
          <cell r="E1415">
            <v>4038000000</v>
          </cell>
          <cell r="F1415">
            <v>427000000</v>
          </cell>
          <cell r="G1415">
            <v>1296000000</v>
          </cell>
          <cell r="L1415">
            <v>3611000000</v>
          </cell>
        </row>
        <row r="1416">
          <cell r="B1416" t="str">
            <v>SWN</v>
          </cell>
          <cell r="E1416">
            <v>3133000000</v>
          </cell>
          <cell r="F1416">
            <v>689000000</v>
          </cell>
          <cell r="G1416">
            <v>1208000000</v>
          </cell>
          <cell r="L1416">
            <v>2444000000</v>
          </cell>
        </row>
        <row r="1417">
          <cell r="B1417" t="str">
            <v>SYF</v>
          </cell>
          <cell r="E1417">
            <v>10793000000</v>
          </cell>
          <cell r="F1417">
            <v>362000000</v>
          </cell>
          <cell r="G1417">
            <v>2123000000</v>
          </cell>
          <cell r="L1417">
            <v>10431000000</v>
          </cell>
        </row>
        <row r="1418">
          <cell r="B1418" t="str">
            <v>SYF</v>
          </cell>
          <cell r="E1418">
            <v>11813000000</v>
          </cell>
          <cell r="F1418">
            <v>374000000</v>
          </cell>
          <cell r="G1418">
            <v>2484000000</v>
          </cell>
          <cell r="L1418">
            <v>11439000000</v>
          </cell>
        </row>
        <row r="1419">
          <cell r="B1419" t="str">
            <v>SYF</v>
          </cell>
          <cell r="E1419">
            <v>12727000000</v>
          </cell>
          <cell r="F1419">
            <v>470000000</v>
          </cell>
          <cell r="G1419">
            <v>2927000000</v>
          </cell>
          <cell r="L1419">
            <v>12257000000</v>
          </cell>
        </row>
        <row r="1420">
          <cell r="B1420" t="str">
            <v>SYF</v>
          </cell>
          <cell r="E1420">
            <v>13620000000</v>
          </cell>
          <cell r="F1420">
            <v>607000000</v>
          </cell>
          <cell r="G1420">
            <v>3264000000</v>
          </cell>
          <cell r="L1420">
            <v>13013000000</v>
          </cell>
        </row>
        <row r="1421">
          <cell r="B1421" t="str">
            <v>SYK</v>
          </cell>
          <cell r="E1421">
            <v>9021000000</v>
          </cell>
          <cell r="F1421">
            <v>3002000000</v>
          </cell>
          <cell r="G1421">
            <v>4089000000</v>
          </cell>
          <cell r="L1421">
            <v>6019000000</v>
          </cell>
        </row>
        <row r="1422">
          <cell r="B1422" t="str">
            <v>SYK</v>
          </cell>
          <cell r="E1422">
            <v>9675000000</v>
          </cell>
          <cell r="F1422">
            <v>3319000000</v>
          </cell>
          <cell r="G1422">
            <v>4308000000</v>
          </cell>
          <cell r="L1422">
            <v>6356000000</v>
          </cell>
        </row>
        <row r="1423">
          <cell r="B1423" t="str">
            <v>SYK</v>
          </cell>
          <cell r="E1423">
            <v>9946000000</v>
          </cell>
          <cell r="F1423">
            <v>3344000000</v>
          </cell>
          <cell r="G1423">
            <v>3906000000</v>
          </cell>
          <cell r="L1423">
            <v>6602000000</v>
          </cell>
        </row>
        <row r="1424">
          <cell r="B1424" t="str">
            <v>SYK</v>
          </cell>
          <cell r="E1424">
            <v>11325000000</v>
          </cell>
          <cell r="F1424">
            <v>3830000000</v>
          </cell>
          <cell r="G1424">
            <v>4295000000</v>
          </cell>
          <cell r="L1424">
            <v>7495000000</v>
          </cell>
        </row>
        <row r="1425">
          <cell r="B1425" t="str">
            <v>SYMC</v>
          </cell>
          <cell r="E1425">
            <v>6906000000</v>
          </cell>
          <cell r="F1425">
            <v>1175000000</v>
          </cell>
          <cell r="G1425">
            <v>3236000000</v>
          </cell>
          <cell r="L1425">
            <v>5731000000</v>
          </cell>
        </row>
        <row r="1426">
          <cell r="B1426" t="str">
            <v>SYMC</v>
          </cell>
          <cell r="E1426">
            <v>4183000000</v>
          </cell>
          <cell r="F1426">
            <v>791000000</v>
          </cell>
          <cell r="G1426">
            <v>2186000000</v>
          </cell>
          <cell r="L1426">
            <v>3392000000</v>
          </cell>
        </row>
        <row r="1427">
          <cell r="B1427" t="str">
            <v>SYMC</v>
          </cell>
          <cell r="E1427">
            <v>3956000000</v>
          </cell>
          <cell r="F1427">
            <v>727000000</v>
          </cell>
          <cell r="G1427">
            <v>2012000000</v>
          </cell>
          <cell r="L1427">
            <v>3229000000</v>
          </cell>
        </row>
        <row r="1428">
          <cell r="B1428" t="str">
            <v>SYMC</v>
          </cell>
          <cell r="E1428">
            <v>3600000000</v>
          </cell>
          <cell r="F1428">
            <v>615000000</v>
          </cell>
          <cell r="G1428">
            <v>1587000000</v>
          </cell>
          <cell r="L1428">
            <v>2985000000</v>
          </cell>
        </row>
        <row r="1429">
          <cell r="B1429" t="str">
            <v>SYY</v>
          </cell>
          <cell r="E1429">
            <v>44411233000</v>
          </cell>
          <cell r="F1429">
            <v>36414626000</v>
          </cell>
          <cell r="G1429">
            <v>6338129000</v>
          </cell>
          <cell r="L1429">
            <v>7996607000</v>
          </cell>
        </row>
        <row r="1430">
          <cell r="B1430" t="str">
            <v>SYY</v>
          </cell>
          <cell r="E1430">
            <v>46516712000</v>
          </cell>
          <cell r="F1430">
            <v>38335677000</v>
          </cell>
          <cell r="G1430">
            <v>0</v>
          </cell>
          <cell r="L1430">
            <v>8181035000</v>
          </cell>
        </row>
        <row r="1431">
          <cell r="B1431" t="str">
            <v>SYY</v>
          </cell>
          <cell r="E1431">
            <v>48680752000</v>
          </cell>
          <cell r="F1431">
            <v>40129236000</v>
          </cell>
          <cell r="G1431">
            <v>0</v>
          </cell>
          <cell r="L1431">
            <v>8551516000</v>
          </cell>
        </row>
        <row r="1432">
          <cell r="B1432" t="str">
            <v>SYY</v>
          </cell>
          <cell r="E1432">
            <v>50366919000</v>
          </cell>
          <cell r="F1432">
            <v>41326447000</v>
          </cell>
          <cell r="G1432">
            <v>0</v>
          </cell>
          <cell r="L1432">
            <v>9040472000</v>
          </cell>
        </row>
        <row r="1433">
          <cell r="B1433" t="str">
            <v>T</v>
          </cell>
          <cell r="E1433">
            <v>127434000000</v>
          </cell>
          <cell r="F1433">
            <v>55228000000</v>
          </cell>
          <cell r="G1433">
            <v>41066000000</v>
          </cell>
          <cell r="L1433">
            <v>72206000000</v>
          </cell>
        </row>
        <row r="1434">
          <cell r="B1434" t="str">
            <v>T</v>
          </cell>
          <cell r="E1434">
            <v>128752000000</v>
          </cell>
          <cell r="F1434">
            <v>51191000000</v>
          </cell>
          <cell r="G1434">
            <v>28414000000</v>
          </cell>
          <cell r="L1434">
            <v>77561000000</v>
          </cell>
        </row>
        <row r="1435">
          <cell r="B1435" t="str">
            <v>T</v>
          </cell>
          <cell r="E1435">
            <v>132447000000</v>
          </cell>
          <cell r="F1435">
            <v>60145000000</v>
          </cell>
          <cell r="G1435">
            <v>41817000000</v>
          </cell>
          <cell r="L1435">
            <v>72302000000</v>
          </cell>
        </row>
        <row r="1436">
          <cell r="B1436" t="str">
            <v>T</v>
          </cell>
          <cell r="E1436">
            <v>146801000000</v>
          </cell>
          <cell r="F1436">
            <v>67046000000</v>
          </cell>
          <cell r="G1436">
            <v>32954000000</v>
          </cell>
          <cell r="L1436">
            <v>79755000000</v>
          </cell>
        </row>
        <row r="1437">
          <cell r="B1437" t="str">
            <v>TAP</v>
          </cell>
          <cell r="E1437">
            <v>4206100000</v>
          </cell>
          <cell r="F1437">
            <v>2545600000</v>
          </cell>
          <cell r="G1437">
            <v>1193800000</v>
          </cell>
          <cell r="L1437">
            <v>1660500000</v>
          </cell>
        </row>
        <row r="1438">
          <cell r="B1438" t="str">
            <v>TAP</v>
          </cell>
          <cell r="E1438">
            <v>4146300000</v>
          </cell>
          <cell r="F1438">
            <v>2493300000</v>
          </cell>
          <cell r="G1438">
            <v>1163900000</v>
          </cell>
          <cell r="L1438">
            <v>1653000000</v>
          </cell>
        </row>
        <row r="1439">
          <cell r="B1439" t="str">
            <v>TAP</v>
          </cell>
          <cell r="E1439">
            <v>3567500000</v>
          </cell>
          <cell r="F1439">
            <v>2163500000</v>
          </cell>
          <cell r="G1439">
            <v>1051800000</v>
          </cell>
          <cell r="L1439">
            <v>1404000000</v>
          </cell>
        </row>
        <row r="1440">
          <cell r="B1440" t="str">
            <v>TAP</v>
          </cell>
          <cell r="E1440">
            <v>4885000000</v>
          </cell>
          <cell r="F1440">
            <v>3003100000</v>
          </cell>
          <cell r="G1440">
            <v>1597300000</v>
          </cell>
          <cell r="L1440">
            <v>1881900000</v>
          </cell>
        </row>
        <row r="1441">
          <cell r="B1441" t="str">
            <v>TDC</v>
          </cell>
          <cell r="E1441">
            <v>2665000000</v>
          </cell>
          <cell r="F1441">
            <v>1174000000</v>
          </cell>
          <cell r="G1441">
            <v>728000000</v>
          </cell>
          <cell r="L1441">
            <v>1491000000</v>
          </cell>
        </row>
        <row r="1442">
          <cell r="B1442" t="str">
            <v>TDC</v>
          </cell>
          <cell r="E1442">
            <v>2692000000</v>
          </cell>
          <cell r="F1442">
            <v>1219000000</v>
          </cell>
          <cell r="G1442">
            <v>757000000</v>
          </cell>
          <cell r="L1442">
            <v>1473000000</v>
          </cell>
        </row>
        <row r="1443">
          <cell r="B1443" t="str">
            <v>TDC</v>
          </cell>
          <cell r="E1443">
            <v>2732000000</v>
          </cell>
          <cell r="F1443">
            <v>1253000000</v>
          </cell>
          <cell r="G1443">
            <v>770000000</v>
          </cell>
          <cell r="L1443">
            <v>1479000000</v>
          </cell>
        </row>
        <row r="1444">
          <cell r="B1444" t="str">
            <v>TDC</v>
          </cell>
          <cell r="E1444">
            <v>2530000000</v>
          </cell>
          <cell r="F1444">
            <v>1254000000</v>
          </cell>
          <cell r="G1444">
            <v>765000000</v>
          </cell>
          <cell r="L1444">
            <v>1276000000</v>
          </cell>
        </row>
        <row r="1445">
          <cell r="B1445" t="str">
            <v>TDG</v>
          </cell>
          <cell r="E1445">
            <v>1924400000</v>
          </cell>
          <cell r="F1445">
            <v>874838000</v>
          </cell>
          <cell r="G1445">
            <v>254468000</v>
          </cell>
          <cell r="L1445">
            <v>1049562000</v>
          </cell>
        </row>
        <row r="1446">
          <cell r="B1446" t="str">
            <v>TDG</v>
          </cell>
          <cell r="E1446">
            <v>2372906000</v>
          </cell>
          <cell r="F1446">
            <v>1105032000</v>
          </cell>
          <cell r="G1446">
            <v>276446000</v>
          </cell>
          <cell r="L1446">
            <v>1267874000</v>
          </cell>
        </row>
        <row r="1447">
          <cell r="B1447" t="str">
            <v>TDG</v>
          </cell>
          <cell r="E1447">
            <v>2707115000</v>
          </cell>
          <cell r="F1447">
            <v>1257270000</v>
          </cell>
          <cell r="G1447">
            <v>321624000</v>
          </cell>
          <cell r="L1447">
            <v>1449845000</v>
          </cell>
        </row>
        <row r="1448">
          <cell r="B1448" t="str">
            <v>TDG</v>
          </cell>
          <cell r="E1448">
            <v>3171411000</v>
          </cell>
          <cell r="F1448">
            <v>1443348000</v>
          </cell>
          <cell r="G1448">
            <v>382858000</v>
          </cell>
          <cell r="L1448">
            <v>1728063000</v>
          </cell>
        </row>
        <row r="1449">
          <cell r="B1449" t="str">
            <v>TEL</v>
          </cell>
          <cell r="E1449">
            <v>11390000000</v>
          </cell>
          <cell r="F1449">
            <v>7739000000</v>
          </cell>
          <cell r="G1449">
            <v>1440000000</v>
          </cell>
          <cell r="L1449">
            <v>3651000000</v>
          </cell>
        </row>
        <row r="1450">
          <cell r="B1450" t="str">
            <v>TEL</v>
          </cell>
          <cell r="E1450">
            <v>11973000000</v>
          </cell>
          <cell r="F1450">
            <v>8001000000</v>
          </cell>
          <cell r="G1450">
            <v>1534000000</v>
          </cell>
          <cell r="L1450">
            <v>3972000000</v>
          </cell>
        </row>
        <row r="1451">
          <cell r="B1451" t="str">
            <v>TEL</v>
          </cell>
          <cell r="E1451">
            <v>12233000000</v>
          </cell>
          <cell r="F1451">
            <v>8146000000</v>
          </cell>
          <cell r="G1451">
            <v>1504000000</v>
          </cell>
          <cell r="L1451">
            <v>4087000000</v>
          </cell>
        </row>
        <row r="1452">
          <cell r="B1452" t="str">
            <v>TEL</v>
          </cell>
          <cell r="E1452">
            <v>12238000000</v>
          </cell>
          <cell r="F1452">
            <v>8205000000</v>
          </cell>
          <cell r="G1452">
            <v>1463000000</v>
          </cell>
          <cell r="L1452">
            <v>4033000000</v>
          </cell>
        </row>
        <row r="1453">
          <cell r="B1453" t="str">
            <v>TGNA</v>
          </cell>
          <cell r="E1453">
            <v>5353197000</v>
          </cell>
          <cell r="F1453">
            <v>2943847000</v>
          </cell>
          <cell r="G1453">
            <v>1303427000</v>
          </cell>
          <cell r="L1453">
            <v>2409350000</v>
          </cell>
        </row>
        <row r="1454">
          <cell r="B1454" t="str">
            <v>TGNA</v>
          </cell>
          <cell r="E1454">
            <v>1603123000</v>
          </cell>
          <cell r="F1454">
            <v>662769000</v>
          </cell>
          <cell r="G1454">
            <v>531932000</v>
          </cell>
          <cell r="L1454">
            <v>940354000</v>
          </cell>
        </row>
        <row r="1455">
          <cell r="B1455" t="str">
            <v>TGNA</v>
          </cell>
          <cell r="E1455">
            <v>2626141000</v>
          </cell>
          <cell r="F1455">
            <v>954990000</v>
          </cell>
          <cell r="G1455">
            <v>766854000</v>
          </cell>
          <cell r="L1455">
            <v>1671151000</v>
          </cell>
        </row>
        <row r="1456">
          <cell r="B1456" t="str">
            <v>TGNA</v>
          </cell>
          <cell r="E1456">
            <v>3050945000</v>
          </cell>
          <cell r="F1456">
            <v>923336000</v>
          </cell>
          <cell r="G1456">
            <v>1068221000</v>
          </cell>
          <cell r="L1456">
            <v>2127609000</v>
          </cell>
        </row>
        <row r="1457">
          <cell r="B1457" t="str">
            <v>TGT</v>
          </cell>
          <cell r="E1457">
            <v>73301000000</v>
          </cell>
          <cell r="F1457">
            <v>50568000000</v>
          </cell>
          <cell r="G1457">
            <v>15110000000</v>
          </cell>
          <cell r="L1457">
            <v>22733000000</v>
          </cell>
        </row>
        <row r="1458">
          <cell r="B1458" t="str">
            <v>TGT</v>
          </cell>
          <cell r="E1458">
            <v>71279000000</v>
          </cell>
          <cell r="F1458">
            <v>50039000000</v>
          </cell>
          <cell r="G1458">
            <v>14465000000</v>
          </cell>
          <cell r="L1458">
            <v>21240000000</v>
          </cell>
        </row>
        <row r="1459">
          <cell r="B1459" t="str">
            <v>TGT</v>
          </cell>
          <cell r="E1459">
            <v>72618000000</v>
          </cell>
          <cell r="F1459">
            <v>51278000000</v>
          </cell>
          <cell r="G1459">
            <v>14676000000</v>
          </cell>
          <cell r="L1459">
            <v>21340000000</v>
          </cell>
        </row>
        <row r="1460">
          <cell r="B1460" t="str">
            <v>TGT</v>
          </cell>
          <cell r="E1460">
            <v>73785000000</v>
          </cell>
          <cell r="F1460">
            <v>51997000000</v>
          </cell>
          <cell r="G1460">
            <v>14665000000</v>
          </cell>
          <cell r="L1460">
            <v>21788000000</v>
          </cell>
        </row>
        <row r="1461">
          <cell r="B1461" t="str">
            <v>TIF</v>
          </cell>
          <cell r="E1461">
            <v>3794249000</v>
          </cell>
          <cell r="F1461">
            <v>1630965000</v>
          </cell>
          <cell r="G1461">
            <v>1466067000</v>
          </cell>
          <cell r="L1461">
            <v>2163284000</v>
          </cell>
        </row>
        <row r="1462">
          <cell r="B1462" t="str">
            <v>TIF</v>
          </cell>
          <cell r="E1462">
            <v>4031100000</v>
          </cell>
          <cell r="F1462">
            <v>1690700000</v>
          </cell>
          <cell r="G1462">
            <v>2036100000</v>
          </cell>
          <cell r="L1462">
            <v>2340400000</v>
          </cell>
        </row>
        <row r="1463">
          <cell r="B1463" t="str">
            <v>TIF</v>
          </cell>
          <cell r="E1463">
            <v>4249900000</v>
          </cell>
          <cell r="F1463">
            <v>1712700000</v>
          </cell>
          <cell r="G1463">
            <v>1645800000</v>
          </cell>
          <cell r="L1463">
            <v>2537200000</v>
          </cell>
        </row>
        <row r="1464">
          <cell r="B1464" t="str">
            <v>TIF</v>
          </cell>
          <cell r="E1464">
            <v>4104900000</v>
          </cell>
          <cell r="F1464">
            <v>1613600000</v>
          </cell>
          <cell r="G1464">
            <v>1731200000</v>
          </cell>
          <cell r="L1464">
            <v>2491300000</v>
          </cell>
        </row>
        <row r="1465">
          <cell r="B1465" t="str">
            <v>TJX</v>
          </cell>
          <cell r="E1465">
            <v>25878372000</v>
          </cell>
          <cell r="F1465">
            <v>18521400000</v>
          </cell>
          <cell r="G1465">
            <v>4250446000</v>
          </cell>
          <cell r="L1465">
            <v>7356972000</v>
          </cell>
        </row>
        <row r="1466">
          <cell r="B1466" t="str">
            <v>TJX</v>
          </cell>
          <cell r="E1466">
            <v>27422696000</v>
          </cell>
          <cell r="F1466">
            <v>19605037000</v>
          </cell>
          <cell r="G1466">
            <v>4467089000</v>
          </cell>
          <cell r="L1466">
            <v>7817659000</v>
          </cell>
        </row>
        <row r="1467">
          <cell r="B1467" t="str">
            <v>TJX</v>
          </cell>
          <cell r="E1467">
            <v>29078407000</v>
          </cell>
          <cell r="F1467">
            <v>20776522000</v>
          </cell>
          <cell r="G1467">
            <v>4695384000</v>
          </cell>
          <cell r="L1467">
            <v>8301885000</v>
          </cell>
        </row>
        <row r="1468">
          <cell r="B1468" t="str">
            <v>TJX</v>
          </cell>
          <cell r="E1468">
            <v>30944938000</v>
          </cell>
          <cell r="F1468">
            <v>22034523000</v>
          </cell>
          <cell r="G1468">
            <v>5205715000</v>
          </cell>
          <cell r="L1468">
            <v>8910415000</v>
          </cell>
        </row>
        <row r="1469">
          <cell r="B1469" t="str">
            <v>TMK</v>
          </cell>
          <cell r="E1469">
            <v>3589516000</v>
          </cell>
          <cell r="F1469">
            <v>1955682000</v>
          </cell>
          <cell r="G1469">
            <v>0</v>
          </cell>
          <cell r="L1469">
            <v>1633834000</v>
          </cell>
        </row>
        <row r="1470">
          <cell r="B1470" t="str">
            <v>TMK</v>
          </cell>
          <cell r="E1470">
            <v>3494253000</v>
          </cell>
          <cell r="F1470">
            <v>1838766000</v>
          </cell>
          <cell r="G1470">
            <v>0</v>
          </cell>
          <cell r="L1470">
            <v>1655487000</v>
          </cell>
        </row>
        <row r="1471">
          <cell r="B1471" t="str">
            <v>TMK</v>
          </cell>
          <cell r="E1471">
            <v>3620095000</v>
          </cell>
          <cell r="F1471">
            <v>1903384000</v>
          </cell>
          <cell r="G1471">
            <v>0</v>
          </cell>
          <cell r="L1471">
            <v>1716711000</v>
          </cell>
        </row>
        <row r="1472">
          <cell r="B1472" t="str">
            <v>TMK</v>
          </cell>
          <cell r="E1472">
            <v>3766065000</v>
          </cell>
          <cell r="F1472">
            <v>2016212000</v>
          </cell>
          <cell r="G1472">
            <v>0</v>
          </cell>
          <cell r="L1472">
            <v>1749853000</v>
          </cell>
        </row>
        <row r="1473">
          <cell r="B1473" t="str">
            <v>TMO</v>
          </cell>
          <cell r="E1473">
            <v>12509900000</v>
          </cell>
          <cell r="F1473">
            <v>7214400000</v>
          </cell>
          <cell r="G1473">
            <v>3354900000</v>
          </cell>
          <cell r="L1473">
            <v>5295500000</v>
          </cell>
        </row>
        <row r="1474">
          <cell r="B1474" t="str">
            <v>TMO</v>
          </cell>
          <cell r="E1474">
            <v>13090300000</v>
          </cell>
          <cell r="F1474">
            <v>7561200000</v>
          </cell>
          <cell r="G1474">
            <v>3446300000</v>
          </cell>
          <cell r="L1474">
            <v>5529100000</v>
          </cell>
        </row>
        <row r="1475">
          <cell r="B1475" t="str">
            <v>TMO</v>
          </cell>
          <cell r="E1475">
            <v>16889600000</v>
          </cell>
          <cell r="F1475">
            <v>9397600000</v>
          </cell>
          <cell r="G1475">
            <v>4896100000</v>
          </cell>
          <cell r="L1475">
            <v>7492000000</v>
          </cell>
        </row>
        <row r="1476">
          <cell r="B1476" t="str">
            <v>TMO</v>
          </cell>
          <cell r="E1476">
            <v>16965400000</v>
          </cell>
          <cell r="F1476">
            <v>9209500000</v>
          </cell>
          <cell r="G1476">
            <v>4612100000</v>
          </cell>
          <cell r="L1476">
            <v>7755900000</v>
          </cell>
        </row>
        <row r="1477">
          <cell r="B1477" t="str">
            <v>TRIP</v>
          </cell>
          <cell r="E1477">
            <v>763000000</v>
          </cell>
          <cell r="F1477">
            <v>12000000</v>
          </cell>
          <cell r="G1477">
            <v>429000000</v>
          </cell>
          <cell r="L1477">
            <v>751000000</v>
          </cell>
        </row>
        <row r="1478">
          <cell r="B1478" t="str">
            <v>TRIP</v>
          </cell>
          <cell r="E1478">
            <v>945000000</v>
          </cell>
          <cell r="F1478">
            <v>18000000</v>
          </cell>
          <cell r="G1478">
            <v>597000000</v>
          </cell>
          <cell r="L1478">
            <v>927000000</v>
          </cell>
        </row>
        <row r="1479">
          <cell r="B1479" t="str">
            <v>TRIP</v>
          </cell>
          <cell r="E1479">
            <v>1246000000</v>
          </cell>
          <cell r="F1479">
            <v>40000000</v>
          </cell>
          <cell r="G1479">
            <v>801000000</v>
          </cell>
          <cell r="L1479">
            <v>1206000000</v>
          </cell>
        </row>
        <row r="1480">
          <cell r="B1480" t="str">
            <v>TRIP</v>
          </cell>
          <cell r="E1480">
            <v>1492000000</v>
          </cell>
          <cell r="F1480">
            <v>58000000</v>
          </cell>
          <cell r="G1480">
            <v>1109000000</v>
          </cell>
          <cell r="L1480">
            <v>1434000000</v>
          </cell>
        </row>
        <row r="1481">
          <cell r="B1481" t="str">
            <v>TRV</v>
          </cell>
          <cell r="E1481">
            <v>26191000000</v>
          </cell>
          <cell r="F1481">
            <v>13307000000</v>
          </cell>
          <cell r="G1481">
            <v>3757000000</v>
          </cell>
          <cell r="L1481">
            <v>12884000000</v>
          </cell>
        </row>
        <row r="1482">
          <cell r="B1482" t="str">
            <v>TRV</v>
          </cell>
          <cell r="E1482">
            <v>27174000000</v>
          </cell>
          <cell r="F1482">
            <v>13870000000</v>
          </cell>
          <cell r="G1482">
            <v>3964000000</v>
          </cell>
          <cell r="L1482">
            <v>13304000000</v>
          </cell>
        </row>
        <row r="1483">
          <cell r="B1483" t="str">
            <v>TRV</v>
          </cell>
          <cell r="E1483">
            <v>26815000000</v>
          </cell>
          <cell r="F1483">
            <v>13723000000</v>
          </cell>
          <cell r="G1483">
            <v>4094000000</v>
          </cell>
          <cell r="L1483">
            <v>13092000000</v>
          </cell>
        </row>
        <row r="1484">
          <cell r="B1484" t="str">
            <v>TRV</v>
          </cell>
          <cell r="E1484">
            <v>27625000000</v>
          </cell>
          <cell r="F1484">
            <v>15070000000</v>
          </cell>
          <cell r="G1484">
            <v>4154000000</v>
          </cell>
          <cell r="L1484">
            <v>12555000000</v>
          </cell>
        </row>
        <row r="1485">
          <cell r="B1485" t="str">
            <v>TSCO</v>
          </cell>
          <cell r="E1485">
            <v>4664120000</v>
          </cell>
          <cell r="F1485">
            <v>3098066000</v>
          </cell>
          <cell r="G1485">
            <v>1040287000</v>
          </cell>
          <cell r="L1485">
            <v>1566054000</v>
          </cell>
        </row>
        <row r="1486">
          <cell r="B1486" t="str">
            <v>TSCO</v>
          </cell>
          <cell r="E1486">
            <v>5164784000</v>
          </cell>
          <cell r="F1486">
            <v>3411175000</v>
          </cell>
          <cell r="G1486">
            <v>1138934000</v>
          </cell>
          <cell r="L1486">
            <v>1753609000</v>
          </cell>
        </row>
        <row r="1487">
          <cell r="B1487" t="str">
            <v>TSCO</v>
          </cell>
          <cell r="E1487">
            <v>5711715000</v>
          </cell>
          <cell r="F1487">
            <v>3761300000</v>
          </cell>
          <cell r="G1487">
            <v>1246308000</v>
          </cell>
          <cell r="L1487">
            <v>1950415000</v>
          </cell>
        </row>
        <row r="1488">
          <cell r="B1488" t="str">
            <v>TSCO</v>
          </cell>
          <cell r="E1488">
            <v>6226507000</v>
          </cell>
          <cell r="F1488">
            <v>4083333000</v>
          </cell>
          <cell r="G1488">
            <v>1369097000</v>
          </cell>
          <cell r="L1488">
            <v>2143174000</v>
          </cell>
        </row>
        <row r="1489">
          <cell r="B1489" t="str">
            <v>TSN</v>
          </cell>
          <cell r="E1489">
            <v>34374000000</v>
          </cell>
          <cell r="F1489">
            <v>32016000000</v>
          </cell>
          <cell r="G1489">
            <v>983000000</v>
          </cell>
          <cell r="L1489">
            <v>2358000000</v>
          </cell>
        </row>
        <row r="1490">
          <cell r="B1490" t="str">
            <v>TSN</v>
          </cell>
          <cell r="E1490">
            <v>37580000000</v>
          </cell>
          <cell r="F1490">
            <v>34895000000</v>
          </cell>
          <cell r="G1490">
            <v>1255000000</v>
          </cell>
          <cell r="L1490">
            <v>2685000000</v>
          </cell>
        </row>
        <row r="1491">
          <cell r="B1491" t="str">
            <v>TSN</v>
          </cell>
          <cell r="E1491">
            <v>41373000000</v>
          </cell>
          <cell r="F1491">
            <v>37456000000</v>
          </cell>
          <cell r="G1491">
            <v>1748000000</v>
          </cell>
          <cell r="L1491">
            <v>3917000000</v>
          </cell>
        </row>
        <row r="1492">
          <cell r="B1492" t="str">
            <v>TSN</v>
          </cell>
          <cell r="E1492">
            <v>36881000000</v>
          </cell>
          <cell r="F1492">
            <v>32184000000</v>
          </cell>
          <cell r="G1492">
            <v>1864000000</v>
          </cell>
          <cell r="L1492">
            <v>4697000000</v>
          </cell>
        </row>
        <row r="1493">
          <cell r="B1493" t="str">
            <v>TSO</v>
          </cell>
          <cell r="E1493">
            <v>29809000000</v>
          </cell>
          <cell r="F1493">
            <v>26045000000</v>
          </cell>
          <cell r="G1493">
            <v>1702000000</v>
          </cell>
          <cell r="L1493">
            <v>3764000000</v>
          </cell>
        </row>
        <row r="1494">
          <cell r="B1494" t="str">
            <v>TSO</v>
          </cell>
          <cell r="E1494">
            <v>37601000000</v>
          </cell>
          <cell r="F1494">
            <v>34085000000</v>
          </cell>
          <cell r="G1494">
            <v>2248000000</v>
          </cell>
          <cell r="L1494">
            <v>3516000000</v>
          </cell>
        </row>
        <row r="1495">
          <cell r="B1495" t="str">
            <v>TSO</v>
          </cell>
          <cell r="E1495">
            <v>40633000000</v>
          </cell>
          <cell r="F1495">
            <v>35673000000</v>
          </cell>
          <cell r="G1495">
            <v>2762000000</v>
          </cell>
          <cell r="L1495">
            <v>4960000000</v>
          </cell>
        </row>
        <row r="1496">
          <cell r="B1496" t="str">
            <v>TSO</v>
          </cell>
          <cell r="E1496">
            <v>28711000000</v>
          </cell>
          <cell r="F1496">
            <v>22466000000</v>
          </cell>
          <cell r="G1496">
            <v>2620000000</v>
          </cell>
          <cell r="L1496">
            <v>6245000000</v>
          </cell>
        </row>
        <row r="1497">
          <cell r="B1497" t="str">
            <v>TSS</v>
          </cell>
          <cell r="E1497">
            <v>1793557000</v>
          </cell>
          <cell r="F1497">
            <v>1189341000</v>
          </cell>
          <cell r="G1497">
            <v>247597000</v>
          </cell>
          <cell r="L1497">
            <v>604216000</v>
          </cell>
        </row>
        <row r="1498">
          <cell r="B1498" t="str">
            <v>TSS</v>
          </cell>
          <cell r="E1498">
            <v>2064305000</v>
          </cell>
          <cell r="F1498">
            <v>1369438000</v>
          </cell>
          <cell r="G1498">
            <v>312367000</v>
          </cell>
          <cell r="L1498">
            <v>694867000</v>
          </cell>
        </row>
        <row r="1499">
          <cell r="B1499" t="str">
            <v>TSS</v>
          </cell>
          <cell r="E1499">
            <v>2446877000</v>
          </cell>
          <cell r="F1499">
            <v>1668892000</v>
          </cell>
          <cell r="G1499">
            <v>346345000</v>
          </cell>
          <cell r="L1499">
            <v>777985000</v>
          </cell>
        </row>
        <row r="1500">
          <cell r="B1500" t="str">
            <v>TSS</v>
          </cell>
          <cell r="E1500">
            <v>2779541000</v>
          </cell>
          <cell r="F1500">
            <v>1855181000</v>
          </cell>
          <cell r="G1500">
            <v>390253000</v>
          </cell>
          <cell r="L1500">
            <v>924360000</v>
          </cell>
        </row>
        <row r="1501">
          <cell r="B1501" t="str">
            <v>TXN</v>
          </cell>
          <cell r="E1501">
            <v>12825000000</v>
          </cell>
          <cell r="F1501">
            <v>6457000000</v>
          </cell>
          <cell r="G1501">
            <v>1804000000</v>
          </cell>
          <cell r="L1501">
            <v>6368000000</v>
          </cell>
        </row>
        <row r="1502">
          <cell r="B1502" t="str">
            <v>TXN</v>
          </cell>
          <cell r="E1502">
            <v>12205000000</v>
          </cell>
          <cell r="F1502">
            <v>5841000000</v>
          </cell>
          <cell r="G1502">
            <v>1858000000</v>
          </cell>
          <cell r="L1502">
            <v>6364000000</v>
          </cell>
        </row>
        <row r="1503">
          <cell r="B1503" t="str">
            <v>TXN</v>
          </cell>
          <cell r="E1503">
            <v>13045000000</v>
          </cell>
          <cell r="F1503">
            <v>5618000000</v>
          </cell>
          <cell r="G1503">
            <v>1843000000</v>
          </cell>
          <cell r="L1503">
            <v>7427000000</v>
          </cell>
        </row>
        <row r="1504">
          <cell r="B1504" t="str">
            <v>TXN</v>
          </cell>
          <cell r="E1504">
            <v>13000000000</v>
          </cell>
          <cell r="F1504">
            <v>5440000000</v>
          </cell>
          <cell r="G1504">
            <v>1748000000</v>
          </cell>
          <cell r="L1504">
            <v>7560000000</v>
          </cell>
        </row>
        <row r="1505">
          <cell r="B1505" t="str">
            <v>TXT</v>
          </cell>
          <cell r="E1505">
            <v>12237000000</v>
          </cell>
          <cell r="F1505">
            <v>10019000000</v>
          </cell>
          <cell r="G1505">
            <v>1165000000</v>
          </cell>
          <cell r="L1505">
            <v>2218000000</v>
          </cell>
        </row>
        <row r="1506">
          <cell r="B1506" t="str">
            <v>TXT</v>
          </cell>
          <cell r="E1506">
            <v>12104000000</v>
          </cell>
          <cell r="F1506">
            <v>10131000000</v>
          </cell>
          <cell r="G1506">
            <v>1126000000</v>
          </cell>
          <cell r="L1506">
            <v>1973000000</v>
          </cell>
        </row>
        <row r="1507">
          <cell r="B1507" t="str">
            <v>TXT</v>
          </cell>
          <cell r="E1507">
            <v>13878000000</v>
          </cell>
          <cell r="F1507">
            <v>11421000000</v>
          </cell>
          <cell r="G1507">
            <v>1361000000</v>
          </cell>
          <cell r="L1507">
            <v>2457000000</v>
          </cell>
        </row>
        <row r="1508">
          <cell r="B1508" t="str">
            <v>TXT</v>
          </cell>
          <cell r="E1508">
            <v>13423000000</v>
          </cell>
          <cell r="F1508">
            <v>10979000000</v>
          </cell>
          <cell r="G1508">
            <v>1304000000</v>
          </cell>
          <cell r="L1508">
            <v>2444000000</v>
          </cell>
        </row>
        <row r="1509">
          <cell r="B1509" t="str">
            <v>UA</v>
          </cell>
          <cell r="E1509">
            <v>1834921000</v>
          </cell>
          <cell r="F1509">
            <v>955624000</v>
          </cell>
          <cell r="G1509">
            <v>670602000</v>
          </cell>
          <cell r="L1509">
            <v>879297000</v>
          </cell>
        </row>
        <row r="1510">
          <cell r="B1510" t="str">
            <v>UA</v>
          </cell>
          <cell r="E1510">
            <v>2332051000</v>
          </cell>
          <cell r="F1510">
            <v>1195381000</v>
          </cell>
          <cell r="G1510">
            <v>871572000</v>
          </cell>
          <cell r="L1510">
            <v>1136670000</v>
          </cell>
        </row>
        <row r="1511">
          <cell r="B1511" t="str">
            <v>UA</v>
          </cell>
          <cell r="E1511">
            <v>3084370000</v>
          </cell>
          <cell r="F1511">
            <v>1572164000</v>
          </cell>
          <cell r="G1511">
            <v>1158251000</v>
          </cell>
          <cell r="L1511">
            <v>1512206000</v>
          </cell>
        </row>
        <row r="1512">
          <cell r="B1512" t="str">
            <v>UA</v>
          </cell>
          <cell r="E1512">
            <v>3963313000</v>
          </cell>
          <cell r="F1512">
            <v>2057766000</v>
          </cell>
          <cell r="G1512">
            <v>1497000000</v>
          </cell>
          <cell r="L1512">
            <v>1905547000</v>
          </cell>
        </row>
        <row r="1513">
          <cell r="B1513" t="str">
            <v>UAA</v>
          </cell>
          <cell r="E1513">
            <v>1834921000</v>
          </cell>
          <cell r="F1513">
            <v>955624000</v>
          </cell>
          <cell r="G1513">
            <v>670602000</v>
          </cell>
          <cell r="L1513">
            <v>879297000</v>
          </cell>
        </row>
        <row r="1514">
          <cell r="B1514" t="str">
            <v>UAA</v>
          </cell>
          <cell r="E1514">
            <v>2332051000</v>
          </cell>
          <cell r="F1514">
            <v>1195381000</v>
          </cell>
          <cell r="G1514">
            <v>871572000</v>
          </cell>
          <cell r="L1514">
            <v>1136670000</v>
          </cell>
        </row>
        <row r="1515">
          <cell r="B1515" t="str">
            <v>UAA</v>
          </cell>
          <cell r="E1515">
            <v>3084370000</v>
          </cell>
          <cell r="F1515">
            <v>1572164000</v>
          </cell>
          <cell r="G1515">
            <v>1158251000</v>
          </cell>
          <cell r="L1515">
            <v>1512206000</v>
          </cell>
        </row>
        <row r="1516">
          <cell r="B1516" t="str">
            <v>UAA</v>
          </cell>
          <cell r="E1516">
            <v>3963313000</v>
          </cell>
          <cell r="F1516">
            <v>2057766000</v>
          </cell>
          <cell r="G1516">
            <v>1497000000</v>
          </cell>
          <cell r="L1516">
            <v>1905547000</v>
          </cell>
        </row>
        <row r="1517">
          <cell r="B1517" t="str">
            <v>UAL</v>
          </cell>
          <cell r="E1517">
            <v>37152000000</v>
          </cell>
          <cell r="F1517">
            <v>17820000000</v>
          </cell>
          <cell r="G1517">
            <v>16448000000</v>
          </cell>
          <cell r="L1517">
            <v>19332000000</v>
          </cell>
        </row>
        <row r="1518">
          <cell r="B1518" t="str">
            <v>UAL</v>
          </cell>
          <cell r="E1518">
            <v>38279000000</v>
          </cell>
          <cell r="F1518">
            <v>17192000000</v>
          </cell>
          <cell r="G1518">
            <v>17629000000</v>
          </cell>
          <cell r="L1518">
            <v>21087000000</v>
          </cell>
        </row>
        <row r="1519">
          <cell r="B1519" t="str">
            <v>UAL</v>
          </cell>
          <cell r="E1519">
            <v>38901000000</v>
          </cell>
          <cell r="F1519">
            <v>16611000000</v>
          </cell>
          <cell r="G1519">
            <v>17795000000</v>
          </cell>
          <cell r="L1519">
            <v>22290000000</v>
          </cell>
        </row>
        <row r="1520">
          <cell r="B1520" t="str">
            <v>UAL</v>
          </cell>
          <cell r="E1520">
            <v>37864000000</v>
          </cell>
          <cell r="F1520">
            <v>12130000000</v>
          </cell>
          <cell r="G1520">
            <v>18423000000</v>
          </cell>
          <cell r="L1520">
            <v>25734000000</v>
          </cell>
        </row>
        <row r="1521">
          <cell r="B1521" t="str">
            <v>UDR</v>
          </cell>
          <cell r="E1521">
            <v>716612000</v>
          </cell>
          <cell r="F1521">
            <v>245316000</v>
          </cell>
          <cell r="G1521">
            <v>58005000</v>
          </cell>
          <cell r="L1521">
            <v>471296000</v>
          </cell>
        </row>
        <row r="1522">
          <cell r="B1522" t="str">
            <v>UDR</v>
          </cell>
          <cell r="E1522">
            <v>758926000</v>
          </cell>
          <cell r="F1522">
            <v>258612000</v>
          </cell>
          <cell r="G1522">
            <v>37121000</v>
          </cell>
          <cell r="L1522">
            <v>500314000</v>
          </cell>
        </row>
        <row r="1523">
          <cell r="B1523" t="str">
            <v>UDR</v>
          </cell>
          <cell r="E1523">
            <v>818046000</v>
          </cell>
          <cell r="F1523">
            <v>270741000</v>
          </cell>
          <cell r="G1523">
            <v>56612000</v>
          </cell>
          <cell r="L1523">
            <v>547305000</v>
          </cell>
        </row>
        <row r="1524">
          <cell r="B1524" t="str">
            <v>UDR</v>
          </cell>
          <cell r="E1524">
            <v>894638000</v>
          </cell>
          <cell r="F1524">
            <v>282037000</v>
          </cell>
          <cell r="G1524">
            <v>71733000</v>
          </cell>
          <cell r="L1524">
            <v>612601000</v>
          </cell>
        </row>
        <row r="1525">
          <cell r="B1525" t="str">
            <v>ULTA</v>
          </cell>
          <cell r="E1525">
            <v>2220256000</v>
          </cell>
          <cell r="F1525">
            <v>1436582000</v>
          </cell>
          <cell r="G1525">
            <v>488880000</v>
          </cell>
          <cell r="L1525">
            <v>783674000</v>
          </cell>
        </row>
        <row r="1526">
          <cell r="B1526" t="str">
            <v>ULTA</v>
          </cell>
          <cell r="E1526">
            <v>2670573000</v>
          </cell>
          <cell r="F1526">
            <v>1729325000</v>
          </cell>
          <cell r="G1526">
            <v>596390000</v>
          </cell>
          <cell r="L1526">
            <v>941248000</v>
          </cell>
        </row>
        <row r="1527">
          <cell r="B1527" t="str">
            <v>ULTA</v>
          </cell>
          <cell r="E1527">
            <v>3241369000</v>
          </cell>
          <cell r="F1527">
            <v>2104582000</v>
          </cell>
          <cell r="G1527">
            <v>712006000</v>
          </cell>
          <cell r="L1527">
            <v>1136787000</v>
          </cell>
        </row>
        <row r="1528">
          <cell r="B1528" t="str">
            <v>ULTA</v>
          </cell>
          <cell r="E1528">
            <v>3924116000</v>
          </cell>
          <cell r="F1528">
            <v>2539783000</v>
          </cell>
          <cell r="G1528">
            <v>863354000</v>
          </cell>
          <cell r="L1528">
            <v>1384333000</v>
          </cell>
        </row>
        <row r="1529">
          <cell r="B1529" t="str">
            <v>UNH</v>
          </cell>
          <cell r="E1529">
            <v>122489000000</v>
          </cell>
          <cell r="F1529">
            <v>89659000000</v>
          </cell>
          <cell r="G1529">
            <v>0</v>
          </cell>
          <cell r="L1529">
            <v>32830000000</v>
          </cell>
        </row>
        <row r="1530">
          <cell r="B1530" t="str">
            <v>UNH</v>
          </cell>
          <cell r="E1530">
            <v>130474000000</v>
          </cell>
          <cell r="F1530">
            <v>93633000000</v>
          </cell>
          <cell r="G1530">
            <v>0</v>
          </cell>
          <cell r="L1530">
            <v>36841000000</v>
          </cell>
        </row>
        <row r="1531">
          <cell r="B1531" t="str">
            <v>UNH</v>
          </cell>
          <cell r="E1531">
            <v>157107000000</v>
          </cell>
          <cell r="F1531">
            <v>103875000000</v>
          </cell>
          <cell r="G1531">
            <v>0</v>
          </cell>
          <cell r="L1531">
            <v>53232000000</v>
          </cell>
        </row>
        <row r="1532">
          <cell r="B1532" t="str">
            <v>UNH</v>
          </cell>
          <cell r="E1532">
            <v>184840000000</v>
          </cell>
          <cell r="F1532">
            <v>117038000000</v>
          </cell>
          <cell r="G1532">
            <v>0</v>
          </cell>
          <cell r="L1532">
            <v>67802000000</v>
          </cell>
        </row>
        <row r="1533">
          <cell r="B1533" t="str">
            <v>UNM</v>
          </cell>
          <cell r="E1533">
            <v>10515400000</v>
          </cell>
          <cell r="F1533">
            <v>7172100000</v>
          </cell>
          <cell r="G1533">
            <v>786800000</v>
          </cell>
          <cell r="L1533">
            <v>3343300000</v>
          </cell>
        </row>
        <row r="1534">
          <cell r="B1534" t="str">
            <v>UNM</v>
          </cell>
          <cell r="E1534">
            <v>10368600000</v>
          </cell>
          <cell r="F1534">
            <v>7038400000</v>
          </cell>
          <cell r="G1534">
            <v>790400000</v>
          </cell>
          <cell r="L1534">
            <v>3330200000</v>
          </cell>
        </row>
        <row r="1535">
          <cell r="B1535" t="str">
            <v>UNM</v>
          </cell>
          <cell r="E1535">
            <v>10524500000</v>
          </cell>
          <cell r="F1535">
            <v>7722100000</v>
          </cell>
          <cell r="G1535">
            <v>820900000</v>
          </cell>
          <cell r="L1535">
            <v>2802400000</v>
          </cell>
        </row>
        <row r="1536">
          <cell r="B1536" t="str">
            <v>UNM</v>
          </cell>
          <cell r="E1536">
            <v>10731300000</v>
          </cell>
          <cell r="F1536">
            <v>7209400000</v>
          </cell>
          <cell r="G1536">
            <v>835100000</v>
          </cell>
          <cell r="L1536">
            <v>3521900000</v>
          </cell>
        </row>
        <row r="1537">
          <cell r="B1537" t="str">
            <v>UNP</v>
          </cell>
          <cell r="E1537">
            <v>21963000000</v>
          </cell>
          <cell r="F1537">
            <v>5849000000</v>
          </cell>
          <cell r="G1537">
            <v>6891000000</v>
          </cell>
          <cell r="L1537">
            <v>16114000000</v>
          </cell>
        </row>
        <row r="1538">
          <cell r="B1538" t="str">
            <v>UNP</v>
          </cell>
          <cell r="E1538">
            <v>23988000000</v>
          </cell>
          <cell r="F1538">
            <v>6097000000</v>
          </cell>
          <cell r="G1538">
            <v>7234000000</v>
          </cell>
          <cell r="L1538">
            <v>17891000000</v>
          </cell>
        </row>
        <row r="1539">
          <cell r="B1539" t="str">
            <v>UNP</v>
          </cell>
          <cell r="E1539">
            <v>21813000000</v>
          </cell>
          <cell r="F1539">
            <v>4434000000</v>
          </cell>
          <cell r="G1539">
            <v>7315000000</v>
          </cell>
          <cell r="L1539">
            <v>17379000000</v>
          </cell>
        </row>
        <row r="1540">
          <cell r="B1540" t="str">
            <v>UNP</v>
          </cell>
          <cell r="E1540">
            <v>19941000000</v>
          </cell>
          <cell r="F1540">
            <v>3747000000</v>
          </cell>
          <cell r="G1540">
            <v>6884000000</v>
          </cell>
          <cell r="L1540">
            <v>16194000000</v>
          </cell>
        </row>
        <row r="1541">
          <cell r="B1541" t="str">
            <v>UPS</v>
          </cell>
          <cell r="E1541">
            <v>54127000000</v>
          </cell>
          <cell r="F1541">
            <v>13574000000</v>
          </cell>
          <cell r="G1541">
            <v>37352000000</v>
          </cell>
          <cell r="L1541">
            <v>40553000000</v>
          </cell>
        </row>
        <row r="1542">
          <cell r="B1542" t="str">
            <v>UPS</v>
          </cell>
          <cell r="E1542">
            <v>55438000000</v>
          </cell>
          <cell r="F1542">
            <v>13703000000</v>
          </cell>
          <cell r="G1542">
            <v>32834000000</v>
          </cell>
          <cell r="L1542">
            <v>41735000000</v>
          </cell>
        </row>
        <row r="1543">
          <cell r="B1543" t="str">
            <v>UPS</v>
          </cell>
          <cell r="E1543">
            <v>58232000000</v>
          </cell>
          <cell r="F1543">
            <v>14758000000</v>
          </cell>
          <cell r="G1543">
            <v>36583000000</v>
          </cell>
          <cell r="L1543">
            <v>43474000000</v>
          </cell>
        </row>
        <row r="1544">
          <cell r="B1544" t="str">
            <v>UPS</v>
          </cell>
          <cell r="E1544">
            <v>58363000000</v>
          </cell>
          <cell r="F1544">
            <v>12947000000</v>
          </cell>
          <cell r="G1544">
            <v>35664000000</v>
          </cell>
          <cell r="L1544">
            <v>45416000000</v>
          </cell>
        </row>
        <row r="1545">
          <cell r="B1545" t="str">
            <v>URBN</v>
          </cell>
          <cell r="E1545">
            <v>2794925000</v>
          </cell>
          <cell r="F1545">
            <v>1763394000</v>
          </cell>
          <cell r="G1545">
            <v>657246000</v>
          </cell>
          <cell r="L1545">
            <v>1031531000</v>
          </cell>
        </row>
        <row r="1546">
          <cell r="B1546" t="str">
            <v>URBN</v>
          </cell>
          <cell r="E1546">
            <v>3086608000</v>
          </cell>
          <cell r="F1546">
            <v>1925266000</v>
          </cell>
          <cell r="G1546">
            <v>734511000</v>
          </cell>
          <cell r="L1546">
            <v>1161342000</v>
          </cell>
        </row>
        <row r="1547">
          <cell r="B1547" t="str">
            <v>URBN</v>
          </cell>
          <cell r="E1547">
            <v>3323077000</v>
          </cell>
          <cell r="F1547">
            <v>2148147000</v>
          </cell>
          <cell r="G1547">
            <v>809545000</v>
          </cell>
          <cell r="L1547">
            <v>1174930000</v>
          </cell>
        </row>
        <row r="1548">
          <cell r="B1548" t="str">
            <v>URBN</v>
          </cell>
          <cell r="E1548">
            <v>3445134000</v>
          </cell>
          <cell r="F1548">
            <v>2243232000</v>
          </cell>
          <cell r="G1548">
            <v>848323000</v>
          </cell>
          <cell r="L1548">
            <v>1201902000</v>
          </cell>
        </row>
        <row r="1549">
          <cell r="B1549" t="str">
            <v>USB</v>
          </cell>
          <cell r="E1549">
            <v>2436948000</v>
          </cell>
          <cell r="F1549">
            <v>1589821000</v>
          </cell>
          <cell r="G1549">
            <v>441168000</v>
          </cell>
          <cell r="L1549">
            <v>847127000</v>
          </cell>
        </row>
        <row r="1550">
          <cell r="B1550" t="str">
            <v>USB</v>
          </cell>
          <cell r="E1550">
            <v>2473500000</v>
          </cell>
          <cell r="F1550">
            <v>1595700000</v>
          </cell>
          <cell r="G1550">
            <v>460300000</v>
          </cell>
          <cell r="L1550">
            <v>877800000</v>
          </cell>
        </row>
        <row r="1551">
          <cell r="B1551" t="str">
            <v>USB</v>
          </cell>
          <cell r="E1551">
            <v>2371200000</v>
          </cell>
          <cell r="F1551">
            <v>1562600000</v>
          </cell>
          <cell r="G1551">
            <v>460100000</v>
          </cell>
          <cell r="L1551">
            <v>808600000</v>
          </cell>
        </row>
        <row r="1552">
          <cell r="B1552" t="str">
            <v>USB</v>
          </cell>
          <cell r="E1552">
            <v>2220300000</v>
          </cell>
          <cell r="F1552">
            <v>1465500000</v>
          </cell>
          <cell r="G1552">
            <v>425100000</v>
          </cell>
          <cell r="L1552">
            <v>754800000</v>
          </cell>
        </row>
        <row r="1553">
          <cell r="B1553" t="str">
            <v>UTX</v>
          </cell>
          <cell r="E1553">
            <v>56600000000</v>
          </cell>
          <cell r="F1553">
            <v>40468000000</v>
          </cell>
          <cell r="G1553">
            <v>5241000000</v>
          </cell>
          <cell r="L1553">
            <v>16132000000</v>
          </cell>
        </row>
        <row r="1554">
          <cell r="B1554" t="str">
            <v>UTX</v>
          </cell>
          <cell r="E1554">
            <v>57900000000</v>
          </cell>
          <cell r="F1554">
            <v>40898000000</v>
          </cell>
          <cell r="G1554">
            <v>4934000000</v>
          </cell>
          <cell r="L1554">
            <v>17002000000</v>
          </cell>
        </row>
        <row r="1555">
          <cell r="B1555" t="str">
            <v>UTX</v>
          </cell>
          <cell r="E1555">
            <v>56098000000</v>
          </cell>
          <cell r="F1555">
            <v>40431000000</v>
          </cell>
          <cell r="G1555">
            <v>6097000000</v>
          </cell>
          <cell r="L1555">
            <v>15667000000</v>
          </cell>
        </row>
        <row r="1556">
          <cell r="B1556" t="str">
            <v>UTX</v>
          </cell>
          <cell r="E1556">
            <v>57244000000</v>
          </cell>
          <cell r="F1556">
            <v>41460000000</v>
          </cell>
          <cell r="G1556">
            <v>5275000000</v>
          </cell>
          <cell r="L1556">
            <v>15784000000</v>
          </cell>
        </row>
        <row r="1557">
          <cell r="B1557" t="str">
            <v>V</v>
          </cell>
          <cell r="E1557">
            <v>11778000000</v>
          </cell>
          <cell r="F1557">
            <v>1932000000</v>
          </cell>
          <cell r="G1557">
            <v>2207000000</v>
          </cell>
          <cell r="L1557">
            <v>9846000000</v>
          </cell>
        </row>
        <row r="1558">
          <cell r="B1558" t="str">
            <v>V</v>
          </cell>
          <cell r="E1558">
            <v>12702000000</v>
          </cell>
          <cell r="F1558">
            <v>1875000000</v>
          </cell>
          <cell r="G1558">
            <v>2242000000</v>
          </cell>
          <cell r="L1558">
            <v>10827000000</v>
          </cell>
        </row>
        <row r="1559">
          <cell r="B1559" t="str">
            <v>V</v>
          </cell>
          <cell r="E1559">
            <v>13880000000</v>
          </cell>
          <cell r="F1559">
            <v>2079000000</v>
          </cell>
          <cell r="G1559">
            <v>2229000000</v>
          </cell>
          <cell r="L1559">
            <v>11801000000</v>
          </cell>
        </row>
        <row r="1560">
          <cell r="B1560" t="str">
            <v>V</v>
          </cell>
          <cell r="E1560">
            <v>15082000000</v>
          </cell>
          <cell r="F1560">
            <v>2226000000</v>
          </cell>
          <cell r="G1560">
            <v>4469000000</v>
          </cell>
          <cell r="L1560">
            <v>12856000000</v>
          </cell>
        </row>
        <row r="1561">
          <cell r="B1561" t="str">
            <v>VAR</v>
          </cell>
          <cell r="E1561">
            <v>2942897000</v>
          </cell>
          <cell r="F1561">
            <v>1693210000</v>
          </cell>
          <cell r="G1561">
            <v>432589000</v>
          </cell>
          <cell r="L1561">
            <v>1249687000</v>
          </cell>
        </row>
        <row r="1562">
          <cell r="B1562" t="str">
            <v>VAR</v>
          </cell>
          <cell r="E1562">
            <v>3049800000</v>
          </cell>
          <cell r="F1562">
            <v>1748100000</v>
          </cell>
          <cell r="G1562">
            <v>470600000</v>
          </cell>
          <cell r="L1562">
            <v>1301700000</v>
          </cell>
        </row>
        <row r="1563">
          <cell r="B1563" t="str">
            <v>VAR</v>
          </cell>
          <cell r="E1563">
            <v>3099100000</v>
          </cell>
          <cell r="F1563">
            <v>1816400000</v>
          </cell>
          <cell r="G1563">
            <v>488500000</v>
          </cell>
          <cell r="L1563">
            <v>1282700000</v>
          </cell>
        </row>
        <row r="1564">
          <cell r="B1564" t="str">
            <v>VAR</v>
          </cell>
          <cell r="E1564">
            <v>3217800000</v>
          </cell>
          <cell r="F1564">
            <v>1856500000</v>
          </cell>
          <cell r="G1564">
            <v>557000000</v>
          </cell>
          <cell r="L1564">
            <v>1361300000</v>
          </cell>
        </row>
        <row r="1565">
          <cell r="B1565" t="str">
            <v>VFC</v>
          </cell>
          <cell r="E1565">
            <v>10879855000</v>
          </cell>
          <cell r="F1565">
            <v>5817880000</v>
          </cell>
          <cell r="G1565">
            <v>3596708000</v>
          </cell>
          <cell r="L1565">
            <v>5061975000</v>
          </cell>
        </row>
        <row r="1566">
          <cell r="B1566" t="str">
            <v>VFC</v>
          </cell>
          <cell r="E1566">
            <v>11419648000</v>
          </cell>
          <cell r="F1566">
            <v>5931469000</v>
          </cell>
          <cell r="G1566">
            <v>3841032000</v>
          </cell>
          <cell r="L1566">
            <v>5488179000</v>
          </cell>
        </row>
        <row r="1567">
          <cell r="B1567" t="str">
            <v>VFC</v>
          </cell>
          <cell r="E1567">
            <v>12282161000</v>
          </cell>
          <cell r="F1567">
            <v>6288190000</v>
          </cell>
          <cell r="G1567">
            <v>4159885000</v>
          </cell>
          <cell r="L1567">
            <v>5993971000</v>
          </cell>
        </row>
        <row r="1568">
          <cell r="B1568" t="str">
            <v>VFC</v>
          </cell>
          <cell r="E1568">
            <v>12376744000</v>
          </cell>
          <cell r="F1568">
            <v>6393800000</v>
          </cell>
          <cell r="G1568">
            <v>4178386000</v>
          </cell>
          <cell r="L1568">
            <v>5982944000</v>
          </cell>
        </row>
        <row r="1569">
          <cell r="B1569" t="str">
            <v>VIAB</v>
          </cell>
          <cell r="E1569">
            <v>13794000000</v>
          </cell>
          <cell r="F1569">
            <v>6799000000</v>
          </cell>
          <cell r="G1569">
            <v>2829000000</v>
          </cell>
          <cell r="L1569">
            <v>6995000000</v>
          </cell>
        </row>
        <row r="1570">
          <cell r="B1570" t="str">
            <v>VIAB</v>
          </cell>
          <cell r="E1570">
            <v>13783000000</v>
          </cell>
          <cell r="F1570">
            <v>6542000000</v>
          </cell>
          <cell r="G1570">
            <v>2899000000</v>
          </cell>
          <cell r="L1570">
            <v>7241000000</v>
          </cell>
        </row>
        <row r="1571">
          <cell r="B1571" t="str">
            <v>VIAB</v>
          </cell>
          <cell r="E1571">
            <v>13268000000</v>
          </cell>
          <cell r="F1571">
            <v>6868000000</v>
          </cell>
          <cell r="G1571">
            <v>2860000000</v>
          </cell>
          <cell r="L1571">
            <v>6400000000</v>
          </cell>
        </row>
        <row r="1572">
          <cell r="B1572" t="str">
            <v>VIAB</v>
          </cell>
          <cell r="E1572">
            <v>12488000000</v>
          </cell>
          <cell r="F1572">
            <v>6684000000</v>
          </cell>
          <cell r="G1572">
            <v>2851000000</v>
          </cell>
          <cell r="L1572">
            <v>5804000000</v>
          </cell>
        </row>
        <row r="1573">
          <cell r="B1573" t="str">
            <v>VLO</v>
          </cell>
          <cell r="E1573">
            <v>138393000000</v>
          </cell>
          <cell r="F1573">
            <v>126485000000</v>
          </cell>
          <cell r="G1573">
            <v>5229000000</v>
          </cell>
          <cell r="L1573">
            <v>11908000000</v>
          </cell>
        </row>
        <row r="1574">
          <cell r="B1574" t="str">
            <v>VLO</v>
          </cell>
          <cell r="E1574">
            <v>138074000000</v>
          </cell>
          <cell r="F1574">
            <v>127316000000</v>
          </cell>
          <cell r="G1574">
            <v>5081000000</v>
          </cell>
          <cell r="L1574">
            <v>10758000000</v>
          </cell>
        </row>
        <row r="1575">
          <cell r="B1575" t="str">
            <v>VLO</v>
          </cell>
          <cell r="E1575">
            <v>130844000000</v>
          </cell>
          <cell r="F1575">
            <v>118141000000</v>
          </cell>
          <cell r="G1575">
            <v>5111000000</v>
          </cell>
          <cell r="L1575">
            <v>12703000000</v>
          </cell>
        </row>
        <row r="1576">
          <cell r="B1576" t="str">
            <v>VLO</v>
          </cell>
          <cell r="E1576">
            <v>87804000000</v>
          </cell>
          <cell r="F1576">
            <v>74651000000</v>
          </cell>
          <cell r="G1576">
            <v>4953000000</v>
          </cell>
          <cell r="L1576">
            <v>13153000000</v>
          </cell>
        </row>
        <row r="1577">
          <cell r="B1577" t="str">
            <v>VMC</v>
          </cell>
          <cell r="E1577">
            <v>2567310000</v>
          </cell>
          <cell r="F1577">
            <v>2233284000</v>
          </cell>
          <cell r="G1577">
            <v>308143000</v>
          </cell>
          <cell r="L1577">
            <v>334026000</v>
          </cell>
        </row>
        <row r="1578">
          <cell r="B1578" t="str">
            <v>VMC</v>
          </cell>
          <cell r="E1578">
            <v>2770709000</v>
          </cell>
          <cell r="F1578">
            <v>2343829000</v>
          </cell>
          <cell r="G1578">
            <v>274217000</v>
          </cell>
          <cell r="L1578">
            <v>426880000</v>
          </cell>
        </row>
        <row r="1579">
          <cell r="B1579" t="str">
            <v>VMC</v>
          </cell>
          <cell r="E1579">
            <v>2994169000</v>
          </cell>
          <cell r="F1579">
            <v>2406587000</v>
          </cell>
          <cell r="G1579">
            <v>292358000</v>
          </cell>
          <cell r="L1579">
            <v>587582000</v>
          </cell>
        </row>
        <row r="1580">
          <cell r="B1580" t="str">
            <v>VMC</v>
          </cell>
          <cell r="E1580">
            <v>3422181000</v>
          </cell>
          <cell r="F1580">
            <v>2564648000</v>
          </cell>
          <cell r="G1580">
            <v>312694000</v>
          </cell>
          <cell r="L1580">
            <v>857533000</v>
          </cell>
        </row>
        <row r="1581">
          <cell r="B1581" t="str">
            <v>VNO</v>
          </cell>
          <cell r="E1581">
            <v>2299176000</v>
          </cell>
          <cell r="F1581">
            <v>928565000</v>
          </cell>
          <cell r="G1581">
            <v>177366000</v>
          </cell>
          <cell r="L1581">
            <v>1370611000</v>
          </cell>
        </row>
        <row r="1582">
          <cell r="B1582" t="str">
            <v>VNO</v>
          </cell>
          <cell r="E1582">
            <v>2312512000</v>
          </cell>
          <cell r="F1582">
            <v>953611000</v>
          </cell>
          <cell r="G1582">
            <v>169270000</v>
          </cell>
          <cell r="L1582">
            <v>1358901000</v>
          </cell>
        </row>
        <row r="1583">
          <cell r="B1583" t="str">
            <v>VNO</v>
          </cell>
          <cell r="E1583">
            <v>2502267000</v>
          </cell>
          <cell r="F1583">
            <v>1011249000</v>
          </cell>
          <cell r="G1583">
            <v>175307000</v>
          </cell>
          <cell r="L1583">
            <v>1491018000</v>
          </cell>
        </row>
        <row r="1584">
          <cell r="B1584" t="str">
            <v>VNO</v>
          </cell>
          <cell r="E1584">
            <v>2506202000</v>
          </cell>
          <cell r="F1584">
            <v>1024336000</v>
          </cell>
          <cell r="G1584">
            <v>179279000</v>
          </cell>
          <cell r="L1584">
            <v>1481866000</v>
          </cell>
        </row>
        <row r="1585">
          <cell r="B1585" t="str">
            <v>VRSK</v>
          </cell>
          <cell r="E1585">
            <v>1407848000</v>
          </cell>
          <cell r="F1585">
            <v>516708000</v>
          </cell>
          <cell r="G1585">
            <v>220068000</v>
          </cell>
          <cell r="L1585">
            <v>891140000</v>
          </cell>
        </row>
        <row r="1586">
          <cell r="B1586" t="str">
            <v>VRSK</v>
          </cell>
          <cell r="E1586">
            <v>1595703000</v>
          </cell>
          <cell r="F1586">
            <v>622523000</v>
          </cell>
          <cell r="G1586">
            <v>228982000</v>
          </cell>
          <cell r="L1586">
            <v>973180000</v>
          </cell>
        </row>
        <row r="1587">
          <cell r="B1587" t="str">
            <v>VRSK</v>
          </cell>
          <cell r="E1587">
            <v>1746726000</v>
          </cell>
          <cell r="F1587">
            <v>716598000</v>
          </cell>
          <cell r="G1587">
            <v>227306000</v>
          </cell>
          <cell r="L1587">
            <v>1030128000</v>
          </cell>
        </row>
        <row r="1588">
          <cell r="B1588" t="str">
            <v>VRSK</v>
          </cell>
          <cell r="E1588">
            <v>2068010000</v>
          </cell>
          <cell r="F1588">
            <v>803274000</v>
          </cell>
          <cell r="G1588">
            <v>312690000</v>
          </cell>
          <cell r="L1588">
            <v>1264736000</v>
          </cell>
        </row>
        <row r="1589">
          <cell r="B1589" t="str">
            <v>VRSN</v>
          </cell>
          <cell r="E1589">
            <v>873592000</v>
          </cell>
          <cell r="F1589">
            <v>167600000</v>
          </cell>
          <cell r="G1589">
            <v>186971000</v>
          </cell>
          <cell r="L1589">
            <v>705992000</v>
          </cell>
        </row>
        <row r="1590">
          <cell r="B1590" t="str">
            <v>VRSN</v>
          </cell>
          <cell r="E1590">
            <v>965087000</v>
          </cell>
          <cell r="F1590">
            <v>187013000</v>
          </cell>
          <cell r="G1590">
            <v>179545000</v>
          </cell>
          <cell r="L1590">
            <v>778074000</v>
          </cell>
        </row>
        <row r="1591">
          <cell r="B1591" t="str">
            <v>VRSN</v>
          </cell>
          <cell r="E1591">
            <v>1010117000</v>
          </cell>
          <cell r="F1591">
            <v>188425000</v>
          </cell>
          <cell r="G1591">
            <v>189488000</v>
          </cell>
          <cell r="L1591">
            <v>821692000</v>
          </cell>
        </row>
        <row r="1592">
          <cell r="B1592" t="str">
            <v>VRSN</v>
          </cell>
          <cell r="E1592">
            <v>1059366000</v>
          </cell>
          <cell r="F1592">
            <v>192788000</v>
          </cell>
          <cell r="G1592">
            <v>196914000</v>
          </cell>
          <cell r="L1592">
            <v>866578000</v>
          </cell>
        </row>
        <row r="1593">
          <cell r="B1593" t="str">
            <v>VRTX</v>
          </cell>
          <cell r="E1593">
            <v>1527042000</v>
          </cell>
          <cell r="F1593">
            <v>279885000</v>
          </cell>
          <cell r="G1593">
            <v>432681000</v>
          </cell>
          <cell r="L1593">
            <v>1247157000</v>
          </cell>
        </row>
        <row r="1594">
          <cell r="B1594" t="str">
            <v>VRTX</v>
          </cell>
          <cell r="E1594">
            <v>1211975000</v>
          </cell>
          <cell r="F1594">
            <v>130277000</v>
          </cell>
          <cell r="G1594">
            <v>356188000</v>
          </cell>
          <cell r="L1594">
            <v>1081698000</v>
          </cell>
        </row>
        <row r="1595">
          <cell r="B1595" t="str">
            <v>VRTX</v>
          </cell>
          <cell r="E1595">
            <v>580415000</v>
          </cell>
          <cell r="F1595">
            <v>60987000</v>
          </cell>
          <cell r="G1595">
            <v>305409000</v>
          </cell>
          <cell r="L1595">
            <v>519428000</v>
          </cell>
        </row>
        <row r="1596">
          <cell r="B1596" t="str">
            <v>VRTX</v>
          </cell>
          <cell r="E1596">
            <v>1032336000</v>
          </cell>
          <cell r="F1596">
            <v>124512000</v>
          </cell>
          <cell r="G1596">
            <v>376575000</v>
          </cell>
          <cell r="L1596">
            <v>907824000</v>
          </cell>
        </row>
        <row r="1597">
          <cell r="B1597" t="str">
            <v>VTR</v>
          </cell>
          <cell r="E1597">
            <v>2514595000</v>
          </cell>
          <cell r="F1597">
            <v>1118240000</v>
          </cell>
          <cell r="G1597">
            <v>132447000</v>
          </cell>
          <cell r="L1597">
            <v>1396355000</v>
          </cell>
        </row>
        <row r="1598">
          <cell r="B1598" t="str">
            <v>VTR</v>
          </cell>
          <cell r="E1598">
            <v>2772550000</v>
          </cell>
          <cell r="F1598">
            <v>1212480000</v>
          </cell>
          <cell r="G1598">
            <v>147481000</v>
          </cell>
          <cell r="L1598">
            <v>1560070000</v>
          </cell>
        </row>
        <row r="1599">
          <cell r="B1599" t="str">
            <v>VTR</v>
          </cell>
          <cell r="E1599">
            <v>3285346000</v>
          </cell>
          <cell r="F1599">
            <v>1410205000</v>
          </cell>
          <cell r="G1599">
            <v>145992000</v>
          </cell>
          <cell r="L1599">
            <v>1875141000</v>
          </cell>
        </row>
        <row r="1600">
          <cell r="B1600" t="str">
            <v>VTR</v>
          </cell>
          <cell r="E1600">
            <v>3442646000</v>
          </cell>
          <cell r="F1600">
            <v>1442073000</v>
          </cell>
          <cell r="G1600">
            <v>136863000</v>
          </cell>
          <cell r="L1600">
            <v>2000573000</v>
          </cell>
        </row>
        <row r="1601">
          <cell r="B1601" t="str">
            <v>VZ</v>
          </cell>
          <cell r="E1601">
            <v>115846000000</v>
          </cell>
          <cell r="F1601">
            <v>46275000000</v>
          </cell>
          <cell r="G1601">
            <v>39951000000</v>
          </cell>
          <cell r="L1601">
            <v>69571000000</v>
          </cell>
        </row>
        <row r="1602">
          <cell r="B1602" t="str">
            <v>VZ</v>
          </cell>
          <cell r="E1602">
            <v>120550000000</v>
          </cell>
          <cell r="F1602">
            <v>44887000000</v>
          </cell>
          <cell r="G1602">
            <v>27089000000</v>
          </cell>
          <cell r="L1602">
            <v>75663000000</v>
          </cell>
        </row>
        <row r="1603">
          <cell r="B1603" t="str">
            <v>VZ</v>
          </cell>
          <cell r="E1603">
            <v>127079000000</v>
          </cell>
          <cell r="F1603">
            <v>49931000000</v>
          </cell>
          <cell r="G1603">
            <v>41016000000</v>
          </cell>
          <cell r="L1603">
            <v>77148000000</v>
          </cell>
        </row>
        <row r="1604">
          <cell r="B1604" t="str">
            <v>VZ</v>
          </cell>
          <cell r="E1604">
            <v>131620000000</v>
          </cell>
          <cell r="F1604">
            <v>52557000000</v>
          </cell>
          <cell r="G1604">
            <v>29986000000</v>
          </cell>
          <cell r="L1604">
            <v>79063000000</v>
          </cell>
        </row>
        <row r="1605">
          <cell r="B1605" t="str">
            <v>WAT</v>
          </cell>
          <cell r="E1605">
            <v>1843641000</v>
          </cell>
          <cell r="F1605">
            <v>737614000</v>
          </cell>
          <cell r="G1605">
            <v>477270000</v>
          </cell>
          <cell r="L1605">
            <v>1106027000</v>
          </cell>
        </row>
        <row r="1606">
          <cell r="B1606" t="str">
            <v>WAT</v>
          </cell>
          <cell r="E1606">
            <v>1904218000</v>
          </cell>
          <cell r="F1606">
            <v>783456000</v>
          </cell>
          <cell r="G1606">
            <v>492965000</v>
          </cell>
          <cell r="L1606">
            <v>1120762000</v>
          </cell>
        </row>
        <row r="1607">
          <cell r="B1607" t="str">
            <v>WAT</v>
          </cell>
          <cell r="E1607">
            <v>1989344000</v>
          </cell>
          <cell r="F1607">
            <v>824913000</v>
          </cell>
          <cell r="G1607">
            <v>512707000</v>
          </cell>
          <cell r="L1607">
            <v>1164431000</v>
          </cell>
        </row>
        <row r="1608">
          <cell r="B1608" t="str">
            <v>WAT</v>
          </cell>
          <cell r="E1608">
            <v>2042332000</v>
          </cell>
          <cell r="F1608">
            <v>842672000</v>
          </cell>
          <cell r="G1608">
            <v>495747000</v>
          </cell>
          <cell r="L1608">
            <v>1199660000</v>
          </cell>
        </row>
        <row r="1609">
          <cell r="B1609" t="str">
            <v>WDC</v>
          </cell>
          <cell r="E1609">
            <v>15351000000</v>
          </cell>
          <cell r="F1609">
            <v>10988000000</v>
          </cell>
          <cell r="G1609">
            <v>1525000000</v>
          </cell>
          <cell r="L1609">
            <v>4363000000</v>
          </cell>
        </row>
        <row r="1610">
          <cell r="B1610" t="str">
            <v>WDC</v>
          </cell>
          <cell r="E1610">
            <v>15130000000</v>
          </cell>
          <cell r="F1610">
            <v>10770000000</v>
          </cell>
          <cell r="G1610">
            <v>908000000</v>
          </cell>
          <cell r="L1610">
            <v>4360000000</v>
          </cell>
        </row>
        <row r="1611">
          <cell r="B1611" t="str">
            <v>WDC</v>
          </cell>
          <cell r="E1611">
            <v>14572000000</v>
          </cell>
          <cell r="F1611">
            <v>10351000000</v>
          </cell>
          <cell r="G1611">
            <v>964000000</v>
          </cell>
          <cell r="L1611">
            <v>4221000000</v>
          </cell>
        </row>
        <row r="1612">
          <cell r="B1612" t="str">
            <v>WDC</v>
          </cell>
          <cell r="E1612">
            <v>12994000000</v>
          </cell>
          <cell r="F1612">
            <v>9559000000</v>
          </cell>
          <cell r="G1612">
            <v>1342000000</v>
          </cell>
          <cell r="L1612">
            <v>3435000000</v>
          </cell>
        </row>
        <row r="1613">
          <cell r="B1613" t="str">
            <v>WEC</v>
          </cell>
          <cell r="E1613">
            <v>4246400000</v>
          </cell>
          <cell r="F1613">
            <v>2760500000</v>
          </cell>
          <cell r="G1613">
            <v>121400000</v>
          </cell>
          <cell r="L1613">
            <v>1485900000</v>
          </cell>
        </row>
        <row r="1614">
          <cell r="B1614" t="str">
            <v>WEC</v>
          </cell>
          <cell r="E1614">
            <v>4519000000</v>
          </cell>
          <cell r="F1614">
            <v>2982100000</v>
          </cell>
          <cell r="G1614">
            <v>116700000</v>
          </cell>
          <cell r="L1614">
            <v>1536900000</v>
          </cell>
        </row>
        <row r="1615">
          <cell r="B1615" t="str">
            <v>WEC</v>
          </cell>
          <cell r="E1615">
            <v>4997100000</v>
          </cell>
          <cell r="F1615">
            <v>3371800000</v>
          </cell>
          <cell r="G1615">
            <v>121800000</v>
          </cell>
          <cell r="L1615">
            <v>1625300000</v>
          </cell>
        </row>
        <row r="1616">
          <cell r="B1616" t="str">
            <v>WEC</v>
          </cell>
          <cell r="E1616">
            <v>5926100000</v>
          </cell>
          <cell r="F1616">
            <v>3949400000</v>
          </cell>
          <cell r="G1616">
            <v>164400000</v>
          </cell>
          <cell r="L1616">
            <v>1976700000</v>
          </cell>
        </row>
        <row r="1617">
          <cell r="B1617" t="str">
            <v>WFC</v>
          </cell>
          <cell r="E1617">
            <v>91247000000</v>
          </cell>
          <cell r="F1617">
            <v>1727000000</v>
          </cell>
          <cell r="G1617">
            <v>48724000000</v>
          </cell>
          <cell r="L1617">
            <v>89520000000</v>
          </cell>
        </row>
        <row r="1618">
          <cell r="B1618" t="str">
            <v>WFC</v>
          </cell>
          <cell r="E1618">
            <v>88069000000</v>
          </cell>
          <cell r="F1618">
            <v>1337000000</v>
          </cell>
          <cell r="G1618">
            <v>47338000000</v>
          </cell>
          <cell r="L1618">
            <v>86732000000</v>
          </cell>
        </row>
        <row r="1619">
          <cell r="B1619" t="str">
            <v>WFC</v>
          </cell>
          <cell r="E1619">
            <v>88372000000</v>
          </cell>
          <cell r="F1619">
            <v>1096000000</v>
          </cell>
          <cell r="G1619">
            <v>47667000000</v>
          </cell>
          <cell r="L1619">
            <v>87276000000</v>
          </cell>
        </row>
        <row r="1620">
          <cell r="B1620" t="str">
            <v>WFC</v>
          </cell>
          <cell r="E1620">
            <v>90033000000</v>
          </cell>
          <cell r="F1620">
            <v>963000000</v>
          </cell>
          <cell r="G1620">
            <v>48728000000</v>
          </cell>
          <cell r="L1620">
            <v>89070000000</v>
          </cell>
        </row>
        <row r="1621">
          <cell r="B1621" t="str">
            <v>WFM</v>
          </cell>
          <cell r="E1621">
            <v>12917000000</v>
          </cell>
          <cell r="F1621">
            <v>8288000000</v>
          </cell>
          <cell r="G1621">
            <v>3682000000</v>
          </cell>
          <cell r="L1621">
            <v>4629000000</v>
          </cell>
        </row>
        <row r="1622">
          <cell r="B1622" t="str">
            <v>WFM</v>
          </cell>
          <cell r="E1622">
            <v>14194000000</v>
          </cell>
          <cell r="F1622">
            <v>9150000000</v>
          </cell>
          <cell r="G1622">
            <v>4032000000</v>
          </cell>
          <cell r="L1622">
            <v>5044000000</v>
          </cell>
        </row>
        <row r="1623">
          <cell r="B1623" t="str">
            <v>WFM</v>
          </cell>
          <cell r="E1623">
            <v>15389000000</v>
          </cell>
          <cell r="F1623">
            <v>9973000000</v>
          </cell>
          <cell r="G1623">
            <v>4472000000</v>
          </cell>
          <cell r="L1623">
            <v>5416000000</v>
          </cell>
        </row>
        <row r="1624">
          <cell r="B1624" t="str">
            <v>WFM</v>
          </cell>
          <cell r="E1624">
            <v>15724000000</v>
          </cell>
          <cell r="F1624">
            <v>10313000000</v>
          </cell>
          <cell r="G1624">
            <v>4477000000</v>
          </cell>
          <cell r="L1624">
            <v>5411000000</v>
          </cell>
        </row>
        <row r="1625">
          <cell r="B1625" t="str">
            <v>WHR</v>
          </cell>
          <cell r="E1625">
            <v>18769000000</v>
          </cell>
          <cell r="F1625">
            <v>15471000000</v>
          </cell>
          <cell r="G1625">
            <v>1828000000</v>
          </cell>
          <cell r="L1625">
            <v>3298000000</v>
          </cell>
        </row>
        <row r="1626">
          <cell r="B1626" t="str">
            <v>WHR</v>
          </cell>
          <cell r="E1626">
            <v>19872000000</v>
          </cell>
          <cell r="F1626">
            <v>16477000000</v>
          </cell>
          <cell r="G1626">
            <v>2038000000</v>
          </cell>
          <cell r="L1626">
            <v>3395000000</v>
          </cell>
        </row>
        <row r="1627">
          <cell r="B1627" t="str">
            <v>WHR</v>
          </cell>
          <cell r="E1627">
            <v>20891000000</v>
          </cell>
          <cell r="F1627">
            <v>17201000000</v>
          </cell>
          <cell r="G1627">
            <v>2130000000</v>
          </cell>
          <cell r="L1627">
            <v>3690000000</v>
          </cell>
        </row>
        <row r="1628">
          <cell r="B1628" t="str">
            <v>WHR</v>
          </cell>
          <cell r="E1628">
            <v>20718000000</v>
          </cell>
          <cell r="F1628">
            <v>17036000000</v>
          </cell>
          <cell r="G1628">
            <v>2084000000</v>
          </cell>
          <cell r="L1628">
            <v>3682000000</v>
          </cell>
        </row>
        <row r="1629">
          <cell r="B1629" t="str">
            <v>WM</v>
          </cell>
          <cell r="E1629">
            <v>13983000000</v>
          </cell>
          <cell r="F1629">
            <v>9112000000</v>
          </cell>
          <cell r="G1629">
            <v>1468000000</v>
          </cell>
          <cell r="L1629">
            <v>4871000000</v>
          </cell>
        </row>
        <row r="1630">
          <cell r="B1630" t="str">
            <v>WM</v>
          </cell>
          <cell r="E1630">
            <v>13996000000</v>
          </cell>
          <cell r="F1630">
            <v>9002000000</v>
          </cell>
          <cell r="G1630">
            <v>1481000000</v>
          </cell>
          <cell r="L1630">
            <v>4994000000</v>
          </cell>
        </row>
        <row r="1631">
          <cell r="B1631" t="str">
            <v>WM</v>
          </cell>
          <cell r="E1631">
            <v>12961000000</v>
          </cell>
          <cell r="F1631">
            <v>8231000000</v>
          </cell>
          <cell r="G1631">
            <v>1343000000</v>
          </cell>
          <cell r="L1631">
            <v>4730000000</v>
          </cell>
        </row>
        <row r="1632">
          <cell r="B1632" t="str">
            <v>WM</v>
          </cell>
          <cell r="E1632">
            <v>13609000000</v>
          </cell>
          <cell r="F1632">
            <v>8486000000</v>
          </cell>
          <cell r="G1632">
            <v>1410000000</v>
          </cell>
          <cell r="L1632">
            <v>5123000000</v>
          </cell>
        </row>
        <row r="1633">
          <cell r="B1633" t="str">
            <v>WMB</v>
          </cell>
          <cell r="E1633">
            <v>7486000000</v>
          </cell>
          <cell r="F1633">
            <v>4523000000</v>
          </cell>
          <cell r="G1633">
            <v>595000000</v>
          </cell>
          <cell r="L1633">
            <v>2963000000</v>
          </cell>
        </row>
        <row r="1634">
          <cell r="B1634" t="str">
            <v>WMB</v>
          </cell>
          <cell r="E1634">
            <v>6860000000</v>
          </cell>
          <cell r="F1634">
            <v>4124000000</v>
          </cell>
          <cell r="G1634">
            <v>546000000</v>
          </cell>
          <cell r="L1634">
            <v>2736000000</v>
          </cell>
        </row>
        <row r="1635">
          <cell r="B1635" t="str">
            <v>WMB</v>
          </cell>
          <cell r="E1635">
            <v>7637000000</v>
          </cell>
          <cell r="F1635">
            <v>4508000000</v>
          </cell>
          <cell r="G1635">
            <v>384000000</v>
          </cell>
          <cell r="L1635">
            <v>3129000000</v>
          </cell>
        </row>
        <row r="1636">
          <cell r="B1636" t="str">
            <v>WMB</v>
          </cell>
          <cell r="E1636">
            <v>7360000000</v>
          </cell>
          <cell r="F1636">
            <v>3434000000</v>
          </cell>
          <cell r="G1636">
            <v>864000000</v>
          </cell>
          <cell r="L1636">
            <v>3926000000</v>
          </cell>
        </row>
        <row r="1637">
          <cell r="B1637" t="str">
            <v>WMT</v>
          </cell>
          <cell r="E1637">
            <v>468651000000</v>
          </cell>
          <cell r="F1637">
            <v>352297000000</v>
          </cell>
          <cell r="G1637">
            <v>88629000000</v>
          </cell>
          <cell r="L1637">
            <v>116354000000</v>
          </cell>
        </row>
        <row r="1638">
          <cell r="B1638" t="str">
            <v>WMT</v>
          </cell>
          <cell r="E1638">
            <v>476294000000</v>
          </cell>
          <cell r="F1638">
            <v>358069000000</v>
          </cell>
          <cell r="G1638">
            <v>91353000000</v>
          </cell>
          <cell r="L1638">
            <v>118225000000</v>
          </cell>
        </row>
        <row r="1639">
          <cell r="B1639" t="str">
            <v>WMT</v>
          </cell>
          <cell r="E1639">
            <v>485651000000</v>
          </cell>
          <cell r="F1639">
            <v>365086000000</v>
          </cell>
          <cell r="G1639">
            <v>93418000000</v>
          </cell>
          <cell r="L1639">
            <v>120565000000</v>
          </cell>
        </row>
        <row r="1640">
          <cell r="B1640" t="str">
            <v>WMT</v>
          </cell>
          <cell r="E1640">
            <v>482130000000</v>
          </cell>
          <cell r="F1640">
            <v>360984000000</v>
          </cell>
          <cell r="G1640">
            <v>97041000000</v>
          </cell>
          <cell r="L1640">
            <v>121146000000</v>
          </cell>
        </row>
        <row r="1641">
          <cell r="B1641" t="str">
            <v>WRK</v>
          </cell>
          <cell r="E1641">
            <v>9895100000</v>
          </cell>
          <cell r="F1641">
            <v>7961500000</v>
          </cell>
          <cell r="G1641">
            <v>937600000</v>
          </cell>
          <cell r="L1641">
            <v>1933600000</v>
          </cell>
        </row>
        <row r="1642">
          <cell r="B1642" t="str">
            <v>WRK</v>
          </cell>
          <cell r="E1642">
            <v>11124800000</v>
          </cell>
          <cell r="F1642">
            <v>8986500000</v>
          </cell>
          <cell r="G1642">
            <v>1026100000</v>
          </cell>
          <cell r="L1642">
            <v>2138300000</v>
          </cell>
        </row>
        <row r="1643">
          <cell r="B1643" t="str">
            <v>WRK</v>
          </cell>
          <cell r="E1643">
            <v>14171800000</v>
          </cell>
          <cell r="F1643">
            <v>11413200000</v>
          </cell>
          <cell r="G1643">
            <v>1750100000</v>
          </cell>
          <cell r="L1643">
            <v>2758600000</v>
          </cell>
        </row>
        <row r="1644">
          <cell r="B1644" t="str">
            <v>WU</v>
          </cell>
          <cell r="E1644">
            <v>5664800000</v>
          </cell>
          <cell r="F1644">
            <v>3194200000</v>
          </cell>
          <cell r="G1644">
            <v>1140600000</v>
          </cell>
          <cell r="L1644">
            <v>2470600000</v>
          </cell>
        </row>
        <row r="1645">
          <cell r="B1645" t="str">
            <v>WU</v>
          </cell>
          <cell r="E1645">
            <v>5542000000</v>
          </cell>
          <cell r="F1645">
            <v>3235000000</v>
          </cell>
          <cell r="G1645">
            <v>1199600000</v>
          </cell>
          <cell r="L1645">
            <v>2307000000</v>
          </cell>
        </row>
        <row r="1646">
          <cell r="B1646" t="str">
            <v>WU</v>
          </cell>
          <cell r="E1646">
            <v>5607200000</v>
          </cell>
          <cell r="F1646">
            <v>3297400000</v>
          </cell>
          <cell r="G1646">
            <v>1169300000</v>
          </cell>
          <cell r="L1646">
            <v>2309800000</v>
          </cell>
        </row>
        <row r="1647">
          <cell r="B1647" t="str">
            <v>WU</v>
          </cell>
          <cell r="E1647">
            <v>5483700000</v>
          </cell>
          <cell r="F1647">
            <v>3199400000</v>
          </cell>
          <cell r="G1647">
            <v>1174900000</v>
          </cell>
          <cell r="L1647">
            <v>2284300000</v>
          </cell>
        </row>
        <row r="1648">
          <cell r="B1648" t="str">
            <v>WY</v>
          </cell>
          <cell r="E1648">
            <v>5989000000</v>
          </cell>
          <cell r="F1648">
            <v>4993000000</v>
          </cell>
          <cell r="G1648">
            <v>320000000</v>
          </cell>
          <cell r="L1648">
            <v>996000000</v>
          </cell>
        </row>
        <row r="1649">
          <cell r="B1649" t="str">
            <v>WY</v>
          </cell>
          <cell r="E1649">
            <v>7254000000</v>
          </cell>
          <cell r="F1649">
            <v>5716000000</v>
          </cell>
          <cell r="G1649">
            <v>494000000</v>
          </cell>
          <cell r="L1649">
            <v>1538000000</v>
          </cell>
        </row>
        <row r="1650">
          <cell r="B1650" t="str">
            <v>WY</v>
          </cell>
          <cell r="E1650">
            <v>7403000000</v>
          </cell>
          <cell r="F1650">
            <v>5763000000</v>
          </cell>
          <cell r="G1650">
            <v>249000000</v>
          </cell>
          <cell r="L1650">
            <v>1640000000</v>
          </cell>
        </row>
        <row r="1651">
          <cell r="B1651" t="str">
            <v>WY</v>
          </cell>
          <cell r="E1651">
            <v>7082000000</v>
          </cell>
          <cell r="F1651">
            <v>5694000000</v>
          </cell>
          <cell r="G1651">
            <v>420000000</v>
          </cell>
          <cell r="L1651">
            <v>1388000000</v>
          </cell>
        </row>
        <row r="1652">
          <cell r="B1652" t="str">
            <v>WYN</v>
          </cell>
          <cell r="E1652">
            <v>4534000000</v>
          </cell>
          <cell r="F1652">
            <v>2093000000</v>
          </cell>
          <cell r="G1652">
            <v>1389000000</v>
          </cell>
          <cell r="L1652">
            <v>2441000000</v>
          </cell>
        </row>
        <row r="1653">
          <cell r="B1653" t="str">
            <v>WYN</v>
          </cell>
          <cell r="E1653">
            <v>5009000000</v>
          </cell>
          <cell r="F1653">
            <v>2394000000</v>
          </cell>
          <cell r="G1653">
            <v>1471000000</v>
          </cell>
          <cell r="L1653">
            <v>2615000000</v>
          </cell>
        </row>
        <row r="1654">
          <cell r="B1654" t="str">
            <v>WYN</v>
          </cell>
          <cell r="E1654">
            <v>5281000000</v>
          </cell>
          <cell r="F1654">
            <v>2504000000</v>
          </cell>
          <cell r="G1654">
            <v>1557000000</v>
          </cell>
          <cell r="L1654">
            <v>2777000000</v>
          </cell>
        </row>
        <row r="1655">
          <cell r="B1655" t="str">
            <v>WYN</v>
          </cell>
          <cell r="E1655">
            <v>5536000000</v>
          </cell>
          <cell r="F1655">
            <v>2700000000</v>
          </cell>
          <cell r="G1655">
            <v>1574000000</v>
          </cell>
          <cell r="L1655">
            <v>2836000000</v>
          </cell>
        </row>
        <row r="1656">
          <cell r="B1656" t="str">
            <v>WYNN</v>
          </cell>
          <cell r="E1656">
            <v>5154284000</v>
          </cell>
          <cell r="F1656">
            <v>3251575000</v>
          </cell>
          <cell r="G1656">
            <v>481677000</v>
          </cell>
          <cell r="L1656">
            <v>1902709000</v>
          </cell>
        </row>
        <row r="1657">
          <cell r="B1657" t="str">
            <v>WYNN</v>
          </cell>
          <cell r="E1657">
            <v>5620936000</v>
          </cell>
          <cell r="F1657">
            <v>3478822000</v>
          </cell>
          <cell r="G1657">
            <v>465926000</v>
          </cell>
          <cell r="L1657">
            <v>2142114000</v>
          </cell>
        </row>
        <row r="1658">
          <cell r="B1658" t="str">
            <v>WYNN</v>
          </cell>
          <cell r="E1658">
            <v>5433661000</v>
          </cell>
          <cell r="F1658">
            <v>3316311000</v>
          </cell>
          <cell r="G1658">
            <v>502901000</v>
          </cell>
          <cell r="L1658">
            <v>2117350000</v>
          </cell>
        </row>
        <row r="1659">
          <cell r="B1659" t="str">
            <v>WYNN</v>
          </cell>
          <cell r="E1659">
            <v>4075883000</v>
          </cell>
          <cell r="F1659">
            <v>2530374000</v>
          </cell>
          <cell r="G1659">
            <v>475328000</v>
          </cell>
          <cell r="L1659">
            <v>1545509000</v>
          </cell>
        </row>
        <row r="1660">
          <cell r="B1660" t="str">
            <v>XEC</v>
          </cell>
          <cell r="E1660">
            <v>1623938000</v>
          </cell>
          <cell r="F1660">
            <v>337903000</v>
          </cell>
          <cell r="G1660">
            <v>188302000</v>
          </cell>
          <cell r="L1660">
            <v>1286035000</v>
          </cell>
        </row>
        <row r="1661">
          <cell r="B1661" t="str">
            <v>XEC</v>
          </cell>
          <cell r="E1661">
            <v>1998051000</v>
          </cell>
          <cell r="F1661">
            <v>406198000</v>
          </cell>
          <cell r="G1661">
            <v>72143000</v>
          </cell>
          <cell r="L1661">
            <v>1591853000</v>
          </cell>
        </row>
        <row r="1662">
          <cell r="B1662" t="str">
            <v>XEC</v>
          </cell>
          <cell r="E1662">
            <v>2424176000</v>
          </cell>
          <cell r="F1662">
            <v>572831000</v>
          </cell>
          <cell r="G1662">
            <v>225070000</v>
          </cell>
          <cell r="L1662">
            <v>1851345000</v>
          </cell>
        </row>
        <row r="1663">
          <cell r="B1663" t="str">
            <v>XEC</v>
          </cell>
          <cell r="E1663">
            <v>1452619000</v>
          </cell>
          <cell r="F1663">
            <v>519874000</v>
          </cell>
          <cell r="G1663">
            <v>179867000</v>
          </cell>
          <cell r="L1663">
            <v>932745000</v>
          </cell>
        </row>
        <row r="1664">
          <cell r="B1664" t="str">
            <v>XEL</v>
          </cell>
          <cell r="E1664">
            <v>10128223000</v>
          </cell>
          <cell r="F1664">
            <v>6710036000</v>
          </cell>
          <cell r="G1664">
            <v>669451000</v>
          </cell>
          <cell r="L1664">
            <v>3418187000</v>
          </cell>
        </row>
        <row r="1665">
          <cell r="B1665" t="str">
            <v>XEL</v>
          </cell>
          <cell r="E1665">
            <v>10914922000</v>
          </cell>
          <cell r="F1665">
            <v>7408278000</v>
          </cell>
          <cell r="G1665">
            <v>681226000</v>
          </cell>
          <cell r="L1665">
            <v>3506644000</v>
          </cell>
        </row>
        <row r="1666">
          <cell r="B1666" t="str">
            <v>XEL</v>
          </cell>
          <cell r="E1666">
            <v>11686135000</v>
          </cell>
          <cell r="F1666">
            <v>7951352000</v>
          </cell>
          <cell r="G1666">
            <v>767608000</v>
          </cell>
          <cell r="L1666">
            <v>3734783000</v>
          </cell>
        </row>
        <row r="1667">
          <cell r="B1667" t="str">
            <v>XEL</v>
          </cell>
          <cell r="E1667">
            <v>11024486000</v>
          </cell>
          <cell r="F1667">
            <v>7033633000</v>
          </cell>
          <cell r="G1667">
            <v>865817000</v>
          </cell>
          <cell r="L1667">
            <v>3990853000</v>
          </cell>
        </row>
        <row r="1668">
          <cell r="B1668" t="str">
            <v>XL</v>
          </cell>
          <cell r="E1668">
            <v>7232397000</v>
          </cell>
          <cell r="F1668">
            <v>5165169000</v>
          </cell>
          <cell r="G1668">
            <v>0</v>
          </cell>
          <cell r="L1668">
            <v>2067228000</v>
          </cell>
        </row>
        <row r="1669">
          <cell r="B1669" t="str">
            <v>XL</v>
          </cell>
          <cell r="E1669">
            <v>7541234000</v>
          </cell>
          <cell r="F1669">
            <v>5106489000</v>
          </cell>
          <cell r="G1669">
            <v>0</v>
          </cell>
          <cell r="L1669">
            <v>2434745000</v>
          </cell>
        </row>
        <row r="1670">
          <cell r="B1670" t="str">
            <v>XL</v>
          </cell>
          <cell r="E1670">
            <v>6602267000</v>
          </cell>
          <cell r="F1670">
            <v>4239474000</v>
          </cell>
          <cell r="G1670">
            <v>0</v>
          </cell>
          <cell r="L1670">
            <v>2362793000</v>
          </cell>
        </row>
        <row r="1671">
          <cell r="B1671" t="str">
            <v>XL</v>
          </cell>
          <cell r="E1671">
            <v>9308926000</v>
          </cell>
          <cell r="F1671">
            <v>6199645000</v>
          </cell>
          <cell r="G1671">
            <v>0</v>
          </cell>
          <cell r="L1671">
            <v>3109281000</v>
          </cell>
        </row>
        <row r="1672">
          <cell r="B1672" t="str">
            <v>XLNX</v>
          </cell>
          <cell r="E1672">
            <v>2168652000</v>
          </cell>
          <cell r="F1672">
            <v>737206000</v>
          </cell>
          <cell r="G1672">
            <v>365684000</v>
          </cell>
          <cell r="L1672">
            <v>1431446000</v>
          </cell>
        </row>
        <row r="1673">
          <cell r="B1673" t="str">
            <v>XLNX</v>
          </cell>
          <cell r="E1673">
            <v>2382531000</v>
          </cell>
          <cell r="F1673">
            <v>743253000</v>
          </cell>
          <cell r="G1673">
            <v>378607000</v>
          </cell>
          <cell r="L1673">
            <v>1639278000</v>
          </cell>
        </row>
        <row r="1674">
          <cell r="B1674" t="str">
            <v>XLNX</v>
          </cell>
          <cell r="E1674">
            <v>2377344000</v>
          </cell>
          <cell r="F1674">
            <v>708823000</v>
          </cell>
          <cell r="G1674">
            <v>353670000</v>
          </cell>
          <cell r="L1674">
            <v>1668521000</v>
          </cell>
        </row>
        <row r="1675">
          <cell r="B1675" t="str">
            <v>XLNX</v>
          </cell>
          <cell r="E1675">
            <v>2213881000</v>
          </cell>
          <cell r="F1675">
            <v>671907000</v>
          </cell>
          <cell r="G1675">
            <v>331652000</v>
          </cell>
          <cell r="L1675">
            <v>1541974000</v>
          </cell>
        </row>
        <row r="1676">
          <cell r="B1676" t="str">
            <v>XOM</v>
          </cell>
          <cell r="E1676">
            <v>451509000000</v>
          </cell>
          <cell r="F1676">
            <v>302056000000</v>
          </cell>
          <cell r="G1676">
            <v>81844000000</v>
          </cell>
          <cell r="L1676">
            <v>149453000000</v>
          </cell>
        </row>
        <row r="1677">
          <cell r="B1677" t="str">
            <v>XOM</v>
          </cell>
          <cell r="E1677">
            <v>420836000000</v>
          </cell>
          <cell r="F1677">
            <v>284681000000</v>
          </cell>
          <cell r="G1677">
            <v>76696000000</v>
          </cell>
          <cell r="L1677">
            <v>136155000000</v>
          </cell>
        </row>
        <row r="1678">
          <cell r="B1678" t="str">
            <v>XOM</v>
          </cell>
          <cell r="E1678">
            <v>394105000000</v>
          </cell>
          <cell r="F1678">
            <v>266831000000</v>
          </cell>
          <cell r="G1678">
            <v>74226000000</v>
          </cell>
          <cell r="L1678">
            <v>127274000000</v>
          </cell>
        </row>
        <row r="1679">
          <cell r="B1679" t="str">
            <v>XOM</v>
          </cell>
          <cell r="E1679">
            <v>259488000000</v>
          </cell>
          <cell r="F1679">
            <v>165590000000</v>
          </cell>
          <cell r="G1679">
            <v>61444000000</v>
          </cell>
          <cell r="L1679">
            <v>93898000000</v>
          </cell>
        </row>
        <row r="1680">
          <cell r="B1680" t="str">
            <v>XRAY</v>
          </cell>
          <cell r="E1680">
            <v>2928429000</v>
          </cell>
          <cell r="F1680">
            <v>1372042000</v>
          </cell>
          <cell r="G1680">
            <v>1148731000</v>
          </cell>
          <cell r="L1680">
            <v>1556387000</v>
          </cell>
        </row>
        <row r="1681">
          <cell r="B1681" t="str">
            <v>XRAY</v>
          </cell>
          <cell r="E1681">
            <v>2950800000</v>
          </cell>
          <cell r="F1681">
            <v>1373400000</v>
          </cell>
          <cell r="G1681">
            <v>1144800000</v>
          </cell>
          <cell r="L1681">
            <v>1577400000</v>
          </cell>
        </row>
        <row r="1682">
          <cell r="B1682" t="str">
            <v>XRAY</v>
          </cell>
          <cell r="E1682">
            <v>2922600000</v>
          </cell>
          <cell r="F1682">
            <v>1322800000</v>
          </cell>
          <cell r="G1682">
            <v>1143100000</v>
          </cell>
          <cell r="L1682">
            <v>1599800000</v>
          </cell>
        </row>
        <row r="1683">
          <cell r="B1683" t="str">
            <v>XRAY</v>
          </cell>
          <cell r="E1683">
            <v>2674300000</v>
          </cell>
          <cell r="F1683">
            <v>1157100000</v>
          </cell>
          <cell r="G1683">
            <v>1077300000</v>
          </cell>
          <cell r="L1683">
            <v>1517200000</v>
          </cell>
        </row>
        <row r="1684">
          <cell r="B1684" t="str">
            <v>XRX</v>
          </cell>
          <cell r="E1684">
            <v>20421000000</v>
          </cell>
          <cell r="F1684">
            <v>13634000000</v>
          </cell>
          <cell r="G1684">
            <v>4398000000</v>
          </cell>
          <cell r="L1684">
            <v>6787000000</v>
          </cell>
        </row>
        <row r="1685">
          <cell r="B1685" t="str">
            <v>XRX</v>
          </cell>
          <cell r="E1685">
            <v>20006000000</v>
          </cell>
          <cell r="F1685">
            <v>13521000000</v>
          </cell>
          <cell r="G1685">
            <v>4219000000</v>
          </cell>
          <cell r="L1685">
            <v>6485000000</v>
          </cell>
        </row>
        <row r="1686">
          <cell r="B1686" t="str">
            <v>XRX</v>
          </cell>
          <cell r="E1686">
            <v>19540000000</v>
          </cell>
          <cell r="F1686">
            <v>13294000000</v>
          </cell>
          <cell r="G1686">
            <v>4020000000</v>
          </cell>
          <cell r="L1686">
            <v>6246000000</v>
          </cell>
        </row>
        <row r="1687">
          <cell r="B1687" t="str">
            <v>XRX</v>
          </cell>
          <cell r="E1687">
            <v>18045000000</v>
          </cell>
          <cell r="F1687">
            <v>12782000000</v>
          </cell>
          <cell r="G1687">
            <v>3792000000</v>
          </cell>
          <cell r="L1687">
            <v>5263000000</v>
          </cell>
        </row>
        <row r="1688">
          <cell r="B1688" t="str">
            <v>XYL</v>
          </cell>
          <cell r="E1688">
            <v>3791000000</v>
          </cell>
          <cell r="F1688">
            <v>2289000000</v>
          </cell>
          <cell r="G1688">
            <v>936000000</v>
          </cell>
          <cell r="L1688">
            <v>1502000000</v>
          </cell>
        </row>
        <row r="1689">
          <cell r="B1689" t="str">
            <v>XYL</v>
          </cell>
          <cell r="E1689">
            <v>3837000000</v>
          </cell>
          <cell r="F1689">
            <v>2338000000</v>
          </cell>
          <cell r="G1689">
            <v>990000000</v>
          </cell>
          <cell r="L1689">
            <v>1499000000</v>
          </cell>
        </row>
        <row r="1690">
          <cell r="B1690" t="str">
            <v>XYL</v>
          </cell>
          <cell r="E1690">
            <v>3916000000</v>
          </cell>
          <cell r="F1690">
            <v>2403000000</v>
          </cell>
          <cell r="G1690">
            <v>920000000</v>
          </cell>
          <cell r="L1690">
            <v>1513000000</v>
          </cell>
        </row>
        <row r="1691">
          <cell r="B1691" t="str">
            <v>XYL</v>
          </cell>
          <cell r="E1691">
            <v>3653000000</v>
          </cell>
          <cell r="F1691">
            <v>2249000000</v>
          </cell>
          <cell r="G1691">
            <v>854000000</v>
          </cell>
          <cell r="L1691">
            <v>1404000000</v>
          </cell>
        </row>
        <row r="1692">
          <cell r="B1692" t="str">
            <v>YHOO</v>
          </cell>
          <cell r="E1692">
            <v>4986566000</v>
          </cell>
          <cell r="F1692">
            <v>1620566000</v>
          </cell>
          <cell r="G1692">
            <v>1641819000</v>
          </cell>
          <cell r="L1692">
            <v>3366000000</v>
          </cell>
        </row>
        <row r="1693">
          <cell r="B1693" t="str">
            <v>YHOO</v>
          </cell>
          <cell r="E1693">
            <v>4680380000</v>
          </cell>
          <cell r="F1693">
            <v>1349380000</v>
          </cell>
          <cell r="G1693">
            <v>1751275000</v>
          </cell>
          <cell r="L1693">
            <v>3331000000</v>
          </cell>
        </row>
        <row r="1694">
          <cell r="B1694" t="str">
            <v>YHOO</v>
          </cell>
          <cell r="E1694">
            <v>4618133000</v>
          </cell>
          <cell r="F1694">
            <v>1387375000</v>
          </cell>
          <cell r="G1694">
            <v>1770710000</v>
          </cell>
          <cell r="L1694">
            <v>3230758000</v>
          </cell>
        </row>
        <row r="1695">
          <cell r="B1695" t="str">
            <v>YHOO</v>
          </cell>
          <cell r="E1695">
            <v>4968301000</v>
          </cell>
          <cell r="F1695">
            <v>2077748000</v>
          </cell>
          <cell r="G1695">
            <v>1768522000</v>
          </cell>
          <cell r="L1695">
            <v>2890553000</v>
          </cell>
        </row>
        <row r="1696">
          <cell r="B1696" t="str">
            <v>YUM</v>
          </cell>
          <cell r="E1696">
            <v>13633000000</v>
          </cell>
          <cell r="F1696">
            <v>9852000000</v>
          </cell>
          <cell r="G1696">
            <v>1450000000</v>
          </cell>
          <cell r="L1696">
            <v>3781000000</v>
          </cell>
        </row>
        <row r="1697">
          <cell r="B1697" t="str">
            <v>YUM</v>
          </cell>
          <cell r="E1697">
            <v>13084000000</v>
          </cell>
          <cell r="F1697">
            <v>9501000000</v>
          </cell>
          <cell r="G1697">
            <v>1454000000</v>
          </cell>
          <cell r="L1697">
            <v>3583000000</v>
          </cell>
        </row>
        <row r="1698">
          <cell r="B1698" t="str">
            <v>YUM</v>
          </cell>
          <cell r="E1698">
            <v>13279000000</v>
          </cell>
          <cell r="F1698">
            <v>9682000000</v>
          </cell>
          <cell r="G1698">
            <v>1505000000</v>
          </cell>
          <cell r="L1698">
            <v>3597000000</v>
          </cell>
        </row>
        <row r="1699">
          <cell r="B1699" t="str">
            <v>YUM</v>
          </cell>
          <cell r="E1699">
            <v>13105000000</v>
          </cell>
          <cell r="F1699">
            <v>9359000000</v>
          </cell>
          <cell r="G1699">
            <v>1746000000</v>
          </cell>
          <cell r="L1699">
            <v>3746000000</v>
          </cell>
        </row>
        <row r="1700">
          <cell r="B1700" t="str">
            <v>ZBH</v>
          </cell>
          <cell r="E1700">
            <v>4471700000</v>
          </cell>
          <cell r="F1700">
            <v>1125200000</v>
          </cell>
          <cell r="G1700">
            <v>1822100000</v>
          </cell>
          <cell r="L1700">
            <v>3346500000</v>
          </cell>
        </row>
        <row r="1701">
          <cell r="B1701" t="str">
            <v>ZBH</v>
          </cell>
          <cell r="E1701">
            <v>4623400000</v>
          </cell>
          <cell r="F1701">
            <v>1266700000</v>
          </cell>
          <cell r="G1701">
            <v>1796300000</v>
          </cell>
          <cell r="L1701">
            <v>3356700000</v>
          </cell>
        </row>
        <row r="1702">
          <cell r="B1702" t="str">
            <v>ZBH</v>
          </cell>
          <cell r="E1702">
            <v>4673300000</v>
          </cell>
          <cell r="F1702">
            <v>1242800000</v>
          </cell>
          <cell r="G1702">
            <v>1772200000</v>
          </cell>
          <cell r="L1702">
            <v>3430500000</v>
          </cell>
        </row>
        <row r="1703">
          <cell r="B1703" t="str">
            <v>ZBH</v>
          </cell>
          <cell r="E1703">
            <v>5997800000</v>
          </cell>
          <cell r="F1703">
            <v>1800600000</v>
          </cell>
          <cell r="G1703">
            <v>2291900000</v>
          </cell>
          <cell r="L1703">
            <v>4197200000</v>
          </cell>
        </row>
        <row r="1704">
          <cell r="B1704" t="str">
            <v>ZION</v>
          </cell>
          <cell r="E1704">
            <v>2458592000</v>
          </cell>
          <cell r="F1704">
            <v>80146000</v>
          </cell>
          <cell r="G1704">
            <v>1579007000</v>
          </cell>
          <cell r="L1704">
            <v>2378446000</v>
          </cell>
        </row>
        <row r="1705">
          <cell r="B1705" t="str">
            <v>ZION</v>
          </cell>
          <cell r="E1705">
            <v>2278812000</v>
          </cell>
          <cell r="F1705">
            <v>58913000</v>
          </cell>
          <cell r="G1705">
            <v>1700064000</v>
          </cell>
          <cell r="L1705">
            <v>2219899000</v>
          </cell>
        </row>
        <row r="1706">
          <cell r="B1706" t="str">
            <v>ZION</v>
          </cell>
          <cell r="E1706">
            <v>2361631000</v>
          </cell>
          <cell r="F1706">
            <v>49736000</v>
          </cell>
          <cell r="G1706">
            <v>1654369000</v>
          </cell>
          <cell r="L1706">
            <v>2311895000</v>
          </cell>
        </row>
        <row r="1707">
          <cell r="B1707" t="str">
            <v>ZION</v>
          </cell>
          <cell r="E1707">
            <v>2210591000</v>
          </cell>
          <cell r="F1707">
            <v>49344000</v>
          </cell>
          <cell r="G1707">
            <v>1591239000</v>
          </cell>
          <cell r="L1707">
            <v>2161247000</v>
          </cell>
        </row>
        <row r="1708">
          <cell r="B1708" t="str">
            <v>ZTS</v>
          </cell>
          <cell r="E1708">
            <v>4561000000</v>
          </cell>
          <cell r="F1708">
            <v>1669000000</v>
          </cell>
          <cell r="G1708">
            <v>1613000000</v>
          </cell>
          <cell r="L1708">
            <v>2892000000</v>
          </cell>
        </row>
        <row r="1709">
          <cell r="B1709" t="str">
            <v>ZTS</v>
          </cell>
          <cell r="E1709">
            <v>4785000000</v>
          </cell>
          <cell r="F1709">
            <v>1717000000</v>
          </cell>
          <cell r="G1709">
            <v>1643000000</v>
          </cell>
          <cell r="L1709">
            <v>3068000000</v>
          </cell>
        </row>
        <row r="1710">
          <cell r="B1710" t="str">
            <v>ZTS</v>
          </cell>
          <cell r="E1710">
            <v>4765000000</v>
          </cell>
          <cell r="F1710">
            <v>1738000000</v>
          </cell>
          <cell r="G1710">
            <v>1532000000</v>
          </cell>
          <cell r="L1710">
            <v>3027000000</v>
          </cell>
        </row>
        <row r="1711">
          <cell r="B1711" t="str">
            <v>ZTS</v>
          </cell>
          <cell r="E1711">
            <v>4888000000</v>
          </cell>
          <cell r="F1711">
            <v>1666000000</v>
          </cell>
          <cell r="G1711">
            <v>1364000000</v>
          </cell>
          <cell r="L1711">
            <v>3222000000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Do" refreshedDate="45582.123587152775" createdVersion="8" refreshedVersion="8" minRefreshableVersion="3" recordCount="10" xr:uid="{4251CD2E-12FC-43D6-85FA-DACD504769AB}">
  <cacheSource type="worksheet">
    <worksheetSource ref="F18" sheet="Question-Task1-1"/>
  </cacheSource>
  <cacheFields count="1">
    <cacheField name="Mean" numFmtId="0">
      <sharedItems count="10">
        <s v="Standard Error"/>
        <s v="Median"/>
        <s v="Mode"/>
        <s v="Standard Deviation"/>
        <s v="Sample Variance"/>
        <s v="Range"/>
        <s v="Minimum"/>
        <s v="Maximum"/>
        <s v="Sum"/>
        <s v="Cou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Do" refreshedDate="45582.963676967593" createdVersion="8" refreshedVersion="8" minRefreshableVersion="3" recordCount="1711" xr:uid="{7D5FF35E-4B83-476A-AB82-79637DB0B662}">
  <cacheSource type="worksheet">
    <worksheetSource ref="B1:F1048576" sheet="projectdata-nyse"/>
  </cacheSource>
  <cacheFields count="5">
    <cacheField name="Ticker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Ending" numFmtId="0">
      <sharedItems containsNonDate="0" containsDate="1" containsString="0" containsBlank="1" minDate="2003-06-30T00:00:00" maxDate="2017-01-02T00:00:00"/>
    </cacheField>
    <cacheField name="Total Revenue" numFmtId="0">
      <sharedItems containsString="0" containsBlank="1" containsNumber="1" containsInteger="1" minValue="1514000" maxValue="485651000000"/>
    </cacheField>
    <cacheField name="COGsS" numFmtId="0">
      <sharedItems containsString="0" containsBlank="1" containsNumber="1" containsInteger="1" minValue="0" maxValue="365086000000" count="1651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n v="0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Do" refreshedDate="45583.511108101855" createdVersion="8" refreshedVersion="8" minRefreshableVersion="3" recordCount="1711" xr:uid="{85FB544E-CD8F-48B1-99F3-D1A1242782BA}">
  <cacheSource type="worksheet">
    <worksheetSource ref="J1:L1048576" sheet="projectdata-nyse"/>
  </cacheSource>
  <cacheFields count="3">
    <cacheField name="GICS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SubIndustry" numFmtId="0">
      <sharedItems containsBlank="1"/>
    </cacheField>
    <cacheField name="Gross Profit" numFmtId="0">
      <sharedItems containsString="0" containsBlank="1" containsNumber="1" containsInteger="1" minValue="-12647000000" maxValue="149453000000" count="1670">
        <n v="14356000000"/>
        <n v="15724000000"/>
        <n v="27030000000"/>
        <n v="29894000000"/>
        <n v="3098036000"/>
        <n v="3252146000"/>
        <n v="4453613000"/>
        <n v="4422772000"/>
        <n v="64304000000"/>
        <n v="70537000000"/>
        <n v="93626000000"/>
        <n v="84263000000"/>
        <n v="13872000000"/>
        <n v="14209000000"/>
        <n v="15534000000"/>
        <n v="18359000000"/>
        <n v="2507819000"/>
        <n v="2982366000"/>
        <n v="3529313000"/>
        <n v="4272606000"/>
        <n v="10151000000"/>
        <n v="10464000000"/>
        <n v="11029000000"/>
        <n v="11658000000"/>
        <n v="3468683000"/>
        <n v="3524985000"/>
        <n v="4051194000"/>
        <n v="5034522000"/>
        <n v="1692411000"/>
        <n v="1830188000"/>
        <n v="2259262000"/>
        <n v="2227173000"/>
        <n v="3623000000"/>
        <n v="3889000000"/>
        <n v="4768000000"/>
        <n v="4020000000"/>
        <n v="1249299000"/>
        <n v="1424146000"/>
        <n v="1658961000"/>
        <n v="1957046000"/>
        <n v="2073700000"/>
        <n v="1999600000"/>
        <n v="2170100000"/>
        <n v="2133400000"/>
        <n v="2304000000"/>
        <n v="2348000000"/>
        <n v="2467000000"/>
        <n v="2597000000"/>
        <n v="8550000000"/>
        <n v="8091200000"/>
        <n v="8692900000"/>
        <n v="9019700000"/>
        <n v="8290000000"/>
        <n v="8598000000"/>
        <n v="8355000000"/>
        <n v="7823000000"/>
        <n v="33469000000"/>
        <n v="34214000000"/>
        <n v="30795000000"/>
        <n v="21746000000"/>
        <n v="572156000"/>
        <n v="594002000"/>
        <n v="603399000"/>
        <n v="616062000"/>
        <n v="2337721000"/>
        <n v="2288090000"/>
        <n v="1658870000"/>
        <n v="2280552000"/>
        <n v="844047000"/>
        <n v="1066835000"/>
        <n v="1352931000"/>
        <n v="1471828000"/>
        <n v="898843000"/>
        <n v="850471000"/>
        <n v="770848000"/>
        <n v="1196872000"/>
        <n v="2338000000"/>
        <n v="2801000000"/>
        <n v="3043000000"/>
        <n v="3663000000"/>
        <n v="11697000000"/>
        <n v="14679000000"/>
        <n v="14046000000"/>
        <n v="12816000000"/>
        <n v="861500000"/>
        <n v="853700000"/>
        <n v="869100000"/>
        <n v="985300000"/>
        <n v="1373790000"/>
        <n v="2060000000"/>
        <n v="2371000000"/>
        <n v="2826000000"/>
        <n v="2991000000"/>
        <n v="3843000000"/>
        <n v="3952000000"/>
        <n v="4511000000"/>
        <n v="1180081000"/>
        <n v="1270494000"/>
        <n v="1424947000"/>
        <n v="1425015000"/>
        <n v="15330000000"/>
        <n v="15641000000"/>
        <n v="17435000000"/>
        <n v="18829000000"/>
        <n v="8360000000"/>
        <n v="9276000000"/>
        <n v="10314000000"/>
        <n v="9939000000"/>
        <n v="2153481000"/>
        <n v="2501534000"/>
        <n v="3005783000"/>
        <n v="3462648000"/>
        <n v="20271000000"/>
        <n v="26236000000"/>
        <n v="35355000000"/>
        <n v="47722000000"/>
        <n v="2759900000"/>
        <n v="2988700000"/>
        <n v="3261500000"/>
        <n v="3313200000"/>
        <n v="13283600000"/>
        <n v="14786400000"/>
        <n v="17019200000"/>
        <n v="18039600000"/>
        <n v="13349000000"/>
        <n v="11833000000"/>
        <n v="10180000000"/>
        <n v="4318000000"/>
        <n v="11639000000"/>
        <n v="15153000000"/>
        <n v="5513000000"/>
        <n v="4969000000"/>
        <n v="2708300000"/>
        <n v="2809100000"/>
        <n v="2955900000"/>
        <n v="3121700000"/>
        <n v="1343200000"/>
        <n v="1450800000"/>
        <n v="1693800000"/>
        <n v="1779500000"/>
        <n v="3299000000"/>
        <n v="3746000000"/>
        <n v="4769000000"/>
        <n v="4465000000"/>
        <n v="3194000000"/>
        <n v="3052000000"/>
        <n v="2883000000"/>
        <n v="3079000000"/>
        <n v="3553000000"/>
        <n v="5940000000"/>
        <n v="1528200000"/>
        <n v="1637700000"/>
        <n v="1651200000"/>
        <n v="1645800000"/>
        <n v="1524426000"/>
        <n v="1590000000"/>
        <n v="1661000000"/>
        <n v="1755000000"/>
        <n v="33301000000"/>
        <n v="34386000000"/>
        <n v="35522000000"/>
        <n v="33966000000"/>
        <n v="837600000"/>
        <n v="979200000"/>
        <n v="1145600000"/>
        <n v="1436200000"/>
        <n v="4740935000"/>
        <n v="4934907000"/>
        <n v="5327031000"/>
        <n v="5608736000"/>
        <n v="13355000000"/>
        <n v="14010000000"/>
        <n v="14026000000"/>
        <n v="13781000000"/>
        <n v="96325000000"/>
        <n v="98663000000"/>
        <n v="92525000000"/>
        <n v="90852000000"/>
        <n v="7134000000"/>
        <n v="4162000000"/>
        <n v="4581000000"/>
        <n v="4146000000"/>
        <n v="4388755000"/>
        <n v="4565582000"/>
        <n v="4619779000"/>
        <n v="4620310000"/>
        <n v="10308000000"/>
        <n v="10242000000"/>
        <n v="9759000000"/>
        <n v="10113000000"/>
        <n v="10984000000"/>
        <n v="9399000000"/>
        <n v="9047000000"/>
        <n v="9191000000"/>
        <n v="1855100000"/>
        <n v="2065000000"/>
        <n v="2114800000"/>
        <n v="2342300000"/>
        <n v="4171000000"/>
        <n v="4301000000"/>
        <n v="4695000000"/>
        <n v="5991000000"/>
        <n v="3811000000"/>
        <n v="4805000000"/>
        <n v="1327000000"/>
        <n v="-132000000"/>
        <n v="6074500000"/>
        <n v="8532300000"/>
        <n v="9523400000"/>
        <n v="9970100000"/>
        <n v="1561700000"/>
        <n v="1592700000"/>
        <n v="1666500000"/>
        <n v="1536700000"/>
        <n v="13011000000"/>
        <n v="11766000000"/>
        <n v="11947000000"/>
        <n v="12651000000"/>
        <n v="4900000000"/>
        <n v="5170000000"/>
        <n v="5304000000"/>
        <n v="1557500000"/>
        <n v="1756400000"/>
        <n v="1703100000"/>
        <n v="1933100000"/>
        <n v="1179978000"/>
        <n v="1364136000"/>
        <n v="1532472000"/>
        <n v="1586485000"/>
        <n v="3364900000"/>
        <n v="2927400000"/>
        <n v="2875600000"/>
        <n v="3090800000"/>
        <n v="4921000000"/>
        <n v="5161000000"/>
        <n v="5712000000"/>
        <n v="6543000000"/>
        <n v="14202000000"/>
        <n v="13842000000"/>
        <n v="12878000000"/>
        <n v="9632000000"/>
        <n v="5316000000"/>
        <n v="6739000000"/>
        <n v="5930000000"/>
        <n v="6019000000"/>
        <n v="768671000"/>
        <n v="891095000"/>
        <n v="999696000"/>
        <n v="1139269000"/>
        <n v="1703691000"/>
        <n v="1874734000"/>
        <n v="2232150000"/>
        <n v="2342425000"/>
        <n v="4811000000"/>
        <n v="5463000000"/>
        <n v="6267000000"/>
        <n v="7006000000"/>
        <n v="6153500000"/>
        <n v="7284500000"/>
        <n v="8835900000"/>
        <n v="10791200000"/>
        <n v="2396026000"/>
        <n v="2798326000"/>
        <n v="3674486000"/>
        <n v="4017357000"/>
        <n v="3113300000"/>
        <n v="2520200000"/>
        <n v="1778500000"/>
        <n v="1547100000"/>
        <n v="5138000000"/>
        <n v="4917000000"/>
        <n v="5182000000"/>
        <n v="5039000000"/>
        <n v="1291400000"/>
        <n v="1438000000"/>
        <n v="1452900000"/>
        <n v="1511800000"/>
        <n v="5235000000"/>
        <n v="6150000000"/>
        <n v="7076000000"/>
        <n v="2469000000"/>
        <n v="1717571000"/>
        <n v="1836095000"/>
        <n v="2007652000"/>
        <n v="2268480000"/>
        <n v="2810000000"/>
        <n v="3135000000"/>
        <n v="3328000000"/>
        <n v="10348000000"/>
        <n v="11219000000"/>
        <n v="11515000000"/>
        <n v="13580000000"/>
        <n v="14586000000"/>
        <n v="634000000"/>
        <n v="783000000"/>
        <n v="788000000"/>
        <n v="947000000"/>
        <n v="9932000000"/>
        <n v="10201000000"/>
        <n v="10109000000"/>
        <n v="2391000000"/>
        <n v="2356000000"/>
        <n v="2465000000"/>
        <n v="2598000000"/>
        <n v="2611000000"/>
        <n v="2562000000"/>
        <n v="2776000000"/>
        <n v="2920000000"/>
        <n v="854769000"/>
        <n v="1117756000"/>
        <n v="1174287000"/>
        <n v="498214000"/>
        <n v="4280000000"/>
        <n v="4861000000"/>
        <n v="4947000000"/>
        <n v="4452000000"/>
        <n v="2004000000"/>
        <n v="2089000000"/>
        <n v="2175000000"/>
        <n v="2389000000"/>
        <n v="1329000000"/>
        <n v="1868000000"/>
        <n v="3882000000"/>
        <n v="5518000000"/>
        <n v="2705000000"/>
        <n v="2351000000"/>
        <n v="2336000000"/>
        <n v="2277000000"/>
        <n v="22368000000"/>
        <n v="22935000000"/>
        <n v="22781000000"/>
        <n v="23947000000"/>
        <n v="914492000"/>
        <n v="1345997000"/>
        <n v="1648131000"/>
        <n v="776156000"/>
        <n v="1371000000"/>
        <n v="1510000000"/>
        <n v="1614000000"/>
        <n v="1617000000"/>
        <n v="1026808000"/>
        <n v="1091570000"/>
        <n v="1070262000"/>
        <n v="1173079000"/>
        <n v="13208000000"/>
        <n v="14182000000"/>
        <n v="15134000000"/>
        <n v="15818000000"/>
        <n v="1319000"/>
        <n v="1372000"/>
        <n v="4054000"/>
        <n v="15165000"/>
        <n v="2912000000"/>
        <n v="2971000000"/>
        <n v="2782000000"/>
        <n v="2780000000"/>
        <n v="2366616000"/>
        <n v="3102575000"/>
        <n v="4084316000"/>
        <n v="5012668000"/>
        <n v="29440000000"/>
        <n v="27769000000"/>
        <n v="29681000000"/>
        <n v="30960000000"/>
        <n v="787445000"/>
        <n v="674816000"/>
        <n v="8095000000"/>
        <n v="8569000000"/>
        <n v="8518000000"/>
        <n v="8287000000"/>
        <n v="1753309000"/>
        <n v="1749759000"/>
        <n v="1921337000"/>
        <n v="2129870000"/>
        <n v="10737000000"/>
        <n v="10588000000"/>
        <n v="10185000000"/>
        <n v="10122000000"/>
        <n v="3068231000"/>
        <n v="3577700000"/>
        <n v="4121600000"/>
        <n v="4975800000"/>
        <n v="2415639000"/>
        <n v="2522637000"/>
        <n v="2661230000"/>
        <n v="2858724000"/>
        <n v="23783000000"/>
        <n v="25367000000"/>
        <n v="26528000000"/>
        <n v="28857000000"/>
        <n v="67254000000"/>
        <n v="60833000000"/>
        <n v="55538000000"/>
        <n v="37140000000"/>
        <n v="1476071000"/>
        <n v="1864483000"/>
        <n v="2121773000"/>
        <n v="1262214000"/>
        <n v="4535000000"/>
        <n v="5087000000"/>
        <n v="4555000000"/>
        <n v="5482000000"/>
        <n v="16809000000"/>
        <n v="17395000000"/>
        <n v="23608000000"/>
        <n v="23699000000"/>
        <n v="11356000000"/>
        <n v="11383000000"/>
        <n v="10018000000"/>
        <n v="10125000000"/>
        <n v="12128100000"/>
        <n v="11291100000"/>
        <n v="8719600000"/>
        <n v="8395100000"/>
        <n v="8139000000"/>
        <n v="8672000000"/>
        <n v="8997000000"/>
        <n v="9379000000"/>
        <n v="5085401000"/>
        <n v="5435742000"/>
        <n v="5802507000"/>
        <n v="6306091000"/>
        <n v="3018000000"/>
        <n v="2820000000"/>
        <n v="2798000000"/>
        <n v="2836000000"/>
        <n v="1405800000"/>
        <n v="1756300000"/>
        <n v="2288300000"/>
        <n v="2654800000"/>
        <n v="9414300000"/>
        <n v="9342000000"/>
        <n v="9892600000"/>
        <n v="10762500000"/>
        <n v="20007000000"/>
        <n v="22393000000"/>
        <n v="24101000000"/>
        <n v="25639000000"/>
        <n v="3846000000"/>
        <n v="4141000000"/>
        <n v="4051000000"/>
        <n v="4065000000"/>
        <n v="2777000000"/>
        <n v="3028000000"/>
        <n v="3010000000"/>
        <n v="3554000000"/>
        <n v="817169000"/>
        <n v="926599000"/>
        <n v="1013117000"/>
        <n v="1112054000"/>
        <n v="2652700000"/>
        <n v="2789800000"/>
        <n v="3034000000"/>
        <n v="4656700000"/>
        <n v="1663000000"/>
        <n v="1558400000"/>
        <n v="1584500000"/>
        <n v="1637100000"/>
        <n v="2778591000"/>
        <n v="2974249000"/>
        <n v="2568144000"/>
        <n v="2471969000"/>
        <n v="3498000000"/>
        <n v="3630000000"/>
        <n v="3723000000"/>
        <n v="3858000000"/>
        <n v="1304400000"/>
        <n v="1295100000"/>
        <n v="1422500000"/>
        <n v="1541100000"/>
        <n v="6677000000"/>
        <n v="9211000000"/>
        <n v="9602000000"/>
        <n v="9731000000"/>
        <n v="2602731000"/>
        <n v="3565673000"/>
        <n v="3675801000"/>
        <n v="3957003000"/>
        <n v="8129000000"/>
        <n v="18306000000"/>
        <n v="11041000000"/>
        <n v="10615000000"/>
        <n v="2409000000"/>
        <n v="2228000000"/>
        <n v="3086000000"/>
        <n v="3042000000"/>
        <n v="6765000000"/>
        <n v="7127000000"/>
        <n v="6821000000"/>
        <n v="6972000000"/>
        <n v="5453300000"/>
        <n v="6092200000"/>
        <n v="6601400000"/>
        <n v="6321600000"/>
        <n v="5163000000"/>
        <n v="5112000000"/>
        <n v="5494000000"/>
        <n v="5718000000"/>
        <n v="1313500000"/>
        <n v="1516600000"/>
        <n v="1591700000"/>
        <n v="1776200000"/>
        <n v="4115000000"/>
        <n v="4217000000"/>
        <n v="4671000000"/>
        <n v="4268000000"/>
        <n v="8155800000"/>
        <n v="8810600000"/>
        <n v="8679800000"/>
        <n v="9081200000"/>
        <n v="1762000000"/>
        <n v="2221000000"/>
        <n v="2580000000"/>
        <n v="9952000000"/>
        <n v="7762000000"/>
        <n v="7008000000"/>
        <n v="6262000000"/>
        <n v="9983208000"/>
        <n v="12420225000"/>
        <n v="15500951000"/>
        <n v="6579671000"/>
        <n v="942759000"/>
        <n v="1088363000"/>
        <n v="1245891000"/>
        <n v="1434361000"/>
        <n v="1121995000"/>
        <n v="1553474000"/>
        <n v="1731184000"/>
        <n v="1839797000"/>
        <n v="1504616000"/>
        <n v="1944794000"/>
        <n v="1430957000"/>
        <n v="1243430000"/>
        <n v="2606353000"/>
        <n v="3303264000"/>
        <n v="3292717000"/>
        <n v="3538633000"/>
        <n v="362986000"/>
        <n v="413254000"/>
        <n v="658392000"/>
        <n v="830899000"/>
        <n v="1365000000"/>
        <n v="1466000000"/>
        <n v="1665000000"/>
        <n v="1403000000"/>
        <n v="4863000000"/>
        <n v="6906000000"/>
        <n v="6563000000"/>
        <n v="3718452000"/>
        <n v="3802062000"/>
        <n v="4368734000"/>
        <n v="4063978000"/>
        <n v="1408600000"/>
        <n v="1528900000"/>
        <n v="1697300000"/>
        <n v="1876500000"/>
        <n v="6894000000"/>
        <n v="5858000000"/>
        <n v="8041000000"/>
        <n v="1835370000"/>
        <n v="1882853000"/>
        <n v="1981427000"/>
        <n v="2187777000"/>
        <n v="3733225000"/>
        <n v="4584404000"/>
        <n v="5362758000"/>
        <n v="7176866000"/>
        <n v="295368000"/>
        <n v="380601000"/>
        <n v="474739000"/>
        <n v="578305000"/>
        <n v="23867000000"/>
        <n v="12174000000"/>
        <n v="18149000000"/>
        <n v="16312000000"/>
        <n v="1719445000"/>
        <n v="1897402000"/>
        <n v="1948934000"/>
        <n v="1964777000"/>
        <n v="5997000000"/>
        <n v="10313000000"/>
        <n v="15061000000"/>
        <n v="23849000000"/>
        <n v="1041600000"/>
        <n v="1366900000"/>
        <n v="1581900000"/>
        <n v="6449000000"/>
        <n v="6284000000"/>
        <n v="1934000000"/>
        <n v="-12647000000"/>
        <n v="27839000000"/>
        <n v="28515000000"/>
        <n v="30469000000"/>
        <n v="33038000000"/>
        <n v="8538000000"/>
        <n v="8433000000"/>
        <n v="8053000000"/>
        <n v="8853000000"/>
        <n v="1228267000"/>
        <n v="1422087000"/>
        <n v="1587562000"/>
        <n v="1657829000"/>
        <n v="1839600000"/>
        <n v="1970700000"/>
        <n v="2085500000"/>
        <n v="2202000000"/>
        <n v="1872000000"/>
        <n v="2038000000"/>
        <n v="2185000000"/>
        <n v="2345000000"/>
        <n v="2034000000"/>
        <n v="2133000000"/>
        <n v="2374000000"/>
        <n v="2505000000"/>
        <n v="735184000"/>
        <n v="737010000"/>
        <n v="750373000"/>
        <n v="753561000"/>
        <n v="1365191000"/>
        <n v="1399033000"/>
        <n v="1094696000"/>
        <n v="790316000"/>
        <n v="1688095000"/>
        <n v="1714617000"/>
        <n v="1487318000"/>
        <n v="1231554000"/>
        <n v="1268300000"/>
        <n v="1200900000"/>
        <n v="1210900000"/>
        <n v="1075400000"/>
        <n v="446959000"/>
        <n v="474167000"/>
        <n v="510595000"/>
        <n v="547979000"/>
        <n v="852749000"/>
        <n v="864632000"/>
        <n v="824941000"/>
        <n v="919267000"/>
        <n v="5011853000"/>
        <n v="4762000000"/>
        <n v="4772000000"/>
        <n v="5576000000"/>
        <n v="5728000000"/>
        <n v="5873000000"/>
        <n v="6130000000"/>
        <n v="6249000000"/>
        <n v="1625965000"/>
        <n v="1670922000"/>
        <n v="1751957000"/>
        <n v="1656630000"/>
        <n v="7231000000"/>
        <n v="8343000000"/>
        <n v="21102000000"/>
        <n v="28633000000"/>
        <n v="6423900000"/>
        <n v="6369800000"/>
        <n v="5949200000"/>
        <n v="5829500000"/>
        <n v="3324000000"/>
        <n v="4052000000"/>
        <n v="3653000000"/>
        <n v="18054000000"/>
        <n v="13808000000"/>
        <n v="18302000000"/>
        <n v="21255000000"/>
        <n v="3778091000"/>
        <n v="4219920000"/>
        <n v="4593761000"/>
        <n v="4555852000"/>
        <n v="1513848000"/>
        <n v="1602011000"/>
        <n v="1751611000"/>
        <n v="1750511000"/>
        <n v="6171000000"/>
        <n v="6293000000"/>
        <n v="6289000000"/>
        <n v="5720000000"/>
        <n v="1438480000"/>
        <n v="1407300000"/>
        <n v="1604412000"/>
        <n v="1538704000"/>
        <n v="4118000000"/>
        <n v="4232000000"/>
        <n v="4279000000"/>
        <n v="4186000000"/>
        <n v="3916160000"/>
        <n v="4136483000"/>
        <n v="4314242000"/>
        <n v="4231428000"/>
        <n v="4471000000"/>
        <n v="5536000000"/>
        <n v="2520000000"/>
        <n v="864000000"/>
        <n v="1104120000"/>
        <n v="1456667000"/>
        <n v="1817104000"/>
        <n v="2093091000"/>
        <n v="2417003000"/>
        <n v="2409256000"/>
        <n v="2578835000"/>
        <n v="2770476000"/>
        <n v="2874417000"/>
        <n v="2756592000"/>
        <n v="2869188000"/>
        <n v="3071076000"/>
        <n v="1611693000"/>
        <n v="1904407000"/>
        <n v="2136332000"/>
        <n v="2276048000"/>
        <n v="27296000000"/>
        <n v="28212000000"/>
        <n v="30656000000"/>
        <n v="33040000000"/>
        <n v="1197990000"/>
        <n v="1641132000"/>
        <n v="1902521000"/>
        <n v="2153428000"/>
        <n v="2013719000"/>
        <n v="1563210000"/>
        <n v="1828305000"/>
        <n v="2040486000"/>
        <n v="25842000000"/>
        <n v="26915000000"/>
        <n v="28389000000"/>
        <n v="30265000000"/>
        <n v="8710000000"/>
        <n v="7936000000"/>
        <n v="6984000000"/>
        <n v="3313000000"/>
        <n v="8891000000"/>
        <n v="9625000000"/>
        <n v="7809000000"/>
        <n v="7602000000"/>
        <n v="2139883000"/>
        <n v="2278455000"/>
        <n v="2440485000"/>
        <n v="2375790000"/>
        <n v="1161400000"/>
        <n v="1245500000"/>
        <n v="1432700000"/>
        <n v="1563300000"/>
        <n v="10691000000"/>
        <n v="11349000000"/>
        <n v="11834000000"/>
        <n v="12152000000"/>
        <n v="1534846000"/>
        <n v="1709253000"/>
        <n v="1458226000"/>
        <n v="725427000"/>
        <n v="15637000000"/>
        <n v="14939000000"/>
        <n v="14616000000"/>
        <n v="25918000000"/>
        <n v="11220000000"/>
        <n v="8998000000"/>
        <n v="1683341000"/>
        <n v="1844890000"/>
        <n v="1847554000"/>
        <n v="1787833000"/>
        <n v="1412816000"/>
        <n v="1564983000"/>
        <n v="1808581000"/>
        <n v="2158175000"/>
        <n v="1727000000"/>
        <n v="1702000000"/>
        <n v="1735000000"/>
        <n v="2335000000"/>
        <n v="2507513000"/>
        <n v="2656014000"/>
        <n v="2911315000"/>
        <n v="3012259000"/>
        <n v="3174000000"/>
        <n v="3177000000"/>
        <n v="3321000000"/>
        <n v="3375000000"/>
        <n v="2859882000"/>
        <n v="3280848000"/>
        <n v="3336166000"/>
        <n v="3382675000"/>
        <n v="8749000000"/>
        <n v="10334000000"/>
        <n v="10020000000"/>
        <n v="9372000000"/>
        <n v="50361000000"/>
        <n v="48684000000"/>
        <n v="46407000000"/>
        <n v="40684000000"/>
        <n v="699148000"/>
        <n v="756118000"/>
        <n v="816116000"/>
        <n v="890270000"/>
        <n v="1175534000"/>
        <n v="1284205000"/>
        <n v="1362150000"/>
        <n v="1351599000"/>
        <n v="911887000"/>
        <n v="1297710000"/>
        <n v="1549290000"/>
        <n v="1666448000"/>
        <n v="31521000000"/>
        <n v="35609000000"/>
        <n v="34679000000"/>
        <n v="36191000000"/>
        <n v="3419000000"/>
        <n v="3640000000"/>
        <n v="3497000000"/>
        <n v="3964000000"/>
        <n v="6565000000"/>
        <n v="7201000000"/>
        <n v="7363000000"/>
        <n v="6897000000"/>
        <n v="6956200000"/>
        <n v="7122300000"/>
        <n v="7537100000"/>
        <n v="7613800000"/>
        <n v="1726842000"/>
        <n v="1735745000"/>
        <n v="1773057000"/>
        <n v="1717951000"/>
        <n v="1594200000"/>
        <n v="1413800000"/>
        <n v="1577900000"/>
        <n v="1890100000"/>
        <n v="5581000000"/>
        <n v="5811000000"/>
        <n v="5517000000"/>
        <n v="5703000000"/>
        <n v="4050400000"/>
        <n v="4644600000"/>
        <n v="5147100000"/>
        <n v="5122900000"/>
        <n v="1824123000"/>
        <n v="2013770000"/>
        <n v="2267038000"/>
        <n v="2522068000"/>
        <n v="1842319000"/>
        <n v="2073784000"/>
        <n v="1968338000"/>
        <n v="1767831000"/>
        <n v="2708800000"/>
        <n v="2941400000"/>
        <n v="2858200000"/>
        <n v="3078600000"/>
        <n v="93646000000"/>
        <n v="97142000000"/>
        <n v="91973000000"/>
        <n v="89716000000"/>
        <n v="4702000000"/>
        <n v="4803000000"/>
        <n v="5100000000"/>
        <n v="5269000000"/>
        <n v="5434000000"/>
        <n v="6103000000"/>
        <n v="5063000000"/>
        <n v="4681000000"/>
        <n v="214130000"/>
        <n v="263459000"/>
        <n v="272444000"/>
        <n v="297207000"/>
        <n v="586399000"/>
        <n v="640029000"/>
        <n v="735280000"/>
        <n v="862292000"/>
        <n v="1605329000"/>
        <n v="1696446000"/>
        <n v="1598820000"/>
        <n v="1821102000"/>
        <n v="6609000000"/>
        <n v="6683000000"/>
        <n v="6624000000"/>
        <n v="6651000000"/>
        <n v="6705000000"/>
        <n v="7791000000"/>
        <n v="7951000000"/>
        <n v="7257000000"/>
        <n v="1464362000"/>
        <n v="1648701000"/>
        <n v="1887527000"/>
        <n v="2018760000"/>
        <n v="28964000000"/>
        <n v="28433000000"/>
        <n v="28109000000"/>
        <n v="26812000000"/>
        <n v="1306566000"/>
        <n v="2016100000"/>
        <n v="2647700000"/>
        <n v="2797200000"/>
        <n v="19893000000"/>
        <n v="20237000000"/>
        <n v="22953000000"/>
        <n v="24334000000"/>
        <n v="6990000000"/>
        <n v="6944000000"/>
        <n v="6925000000"/>
        <n v="6939000000"/>
        <n v="1564000000"/>
        <n v="1699200000"/>
        <n v="1659600000"/>
        <n v="1643100000"/>
        <n v="4386000000"/>
        <n v="4429000000"/>
        <n v="4808000000"/>
        <n v="5204000000"/>
        <n v="695600000"/>
        <n v="709900000"/>
        <n v="790400000"/>
        <n v="923200000"/>
        <n v="1014431000"/>
        <n v="1443540000"/>
        <n v="1716437000"/>
        <n v="2026480000"/>
        <n v="2249700000"/>
        <n v="2223200000"/>
        <n v="2203100000"/>
        <n v="2903300000"/>
        <n v="1724140000"/>
        <n v="2075402000"/>
        <n v="2651913000"/>
        <n v="2833529000"/>
        <n v="1308000000"/>
        <n v="1117000000"/>
        <n v="1012000000"/>
        <n v="890000000"/>
        <n v="959720000"/>
        <n v="1049806000"/>
        <n v="1119412000"/>
        <n v="1080135000"/>
        <n v="17806900000"/>
        <n v="18205000000"/>
        <n v="14683100000"/>
        <n v="14921500000"/>
        <n v="4187000000"/>
        <n v="4683000000"/>
        <n v="4492000000"/>
        <n v="5062000000"/>
        <n v="950300000"/>
        <n v="1004400000"/>
        <n v="1032800000"/>
        <n v="1082000000"/>
        <n v="17327000000"/>
        <n v="18476000000"/>
        <n v="19558000000"/>
        <n v="20570000000"/>
        <n v="1403059000"/>
        <n v="2007481000"/>
        <n v="2284336000"/>
        <n v="2618922000"/>
        <n v="330864000"/>
        <n v="1964071000"/>
        <n v="2657611000"/>
        <n v="2439269000"/>
        <n v="9392000000"/>
        <n v="10928000000"/>
        <n v="13795000000"/>
        <n v="14293000000"/>
        <n v="2525000000"/>
        <n v="2628000000"/>
        <n v="3002000000"/>
        <n v="5757000000"/>
        <n v="6122000000"/>
        <n v="6669000000"/>
        <n v="7052000000"/>
        <n v="11148000000"/>
        <n v="11206000000"/>
        <n v="11242000000"/>
        <n v="10583000000"/>
        <n v="8312000000"/>
        <n v="9441000000"/>
        <n v="9667000000"/>
        <n v="10776000000"/>
        <n v="358613000"/>
        <n v="463440000"/>
        <n v="716953000"/>
        <n v="761878000"/>
        <n v="459984000"/>
        <n v="606219000"/>
        <n v="663318000"/>
        <n v="790790000"/>
        <n v="1624000000"/>
        <n v="1764000000"/>
        <n v="1966000000"/>
        <n v="2123000000"/>
        <n v="1959000000"/>
        <n v="2253000000"/>
        <n v="2456000000"/>
        <n v="3409197000"/>
        <n v="3478883000"/>
        <n v="3001022000"/>
        <n v="2806358000"/>
        <n v="10816300000"/>
        <n v="10902700000"/>
        <n v="10455700000"/>
        <n v="9789200000"/>
        <n v="838459000"/>
        <n v="1128743000"/>
        <n v="1229564000"/>
        <n v="1205464000"/>
        <n v="6881000000"/>
        <n v="8352000000"/>
        <n v="11411000000"/>
        <n v="11416000000"/>
        <n v="1935300000"/>
        <n v="2150100000"/>
        <n v="2404000000"/>
        <n v="2508200000"/>
        <n v="13076000000"/>
        <n v="13110000000"/>
        <n v="12597000000"/>
        <n v="11512000000"/>
        <n v="30163000000"/>
        <n v="30092000000"/>
        <n v="31237000000"/>
        <n v="1490058000"/>
        <n v="1920809000"/>
        <n v="2154192000"/>
        <n v="2410686000"/>
        <n v="2397500000"/>
        <n v="2672200000"/>
        <n v="2708700000"/>
        <n v="2616000000"/>
        <n v="1665800000"/>
        <n v="1730200000"/>
        <n v="1737300000"/>
        <n v="1831700000"/>
        <n v="327134000"/>
        <n v="363957000"/>
        <n v="522360000"/>
        <n v="721767000"/>
        <n v="11924000000"/>
        <n v="12261000000"/>
        <n v="12951000000"/>
        <n v="12893000000"/>
        <n v="14765000000"/>
        <n v="15374000000"/>
        <n v="14891000000"/>
        <n v="15069000000"/>
        <n v="1065656000"/>
        <n v="1172931000"/>
        <n v="1339810000"/>
        <n v="1632301000"/>
        <n v="9563000000"/>
        <n v="10457000000"/>
        <n v="10160000000"/>
        <n v="11114000000"/>
        <n v="7653000000"/>
        <n v="8574000000"/>
        <n v="8182000000"/>
        <n v="7017000000"/>
        <n v="2760200000"/>
        <n v="1926600000"/>
        <n v="1717900000"/>
        <n v="810000000"/>
        <n v="13295000000"/>
        <n v="12402000000"/>
        <n v="13542000000"/>
        <n v="16160000000"/>
        <n v="30821000000"/>
        <n v="27079000000"/>
        <n v="25469000000"/>
        <n v="24564000000"/>
        <n v="9887000000"/>
        <n v="9169000000"/>
        <n v="8600000000"/>
        <n v="3828000000"/>
        <n v="57464000000"/>
        <n v="59755000000"/>
        <n v="60542000000"/>
        <n v="52540000000"/>
        <n v="4492369000"/>
        <n v="4738847000"/>
        <n v="4673067000"/>
        <n v="4922067000"/>
        <n v="1281931000"/>
        <n v="1358750000"/>
        <n v="1351993000"/>
        <n v="1435587000"/>
        <n v="1847000000"/>
        <n v="5437000000"/>
        <n v="5215000000"/>
        <n v="3529427000"/>
        <n v="4059874000"/>
        <n v="4199045000"/>
        <n v="1954810000"/>
        <n v="3528000000"/>
        <n v="4216100000"/>
        <n v="4170000000"/>
        <n v="2204000000"/>
        <n v="2408000000"/>
        <n v="1577000000"/>
        <n v="1784000000"/>
        <n v="1950000000"/>
        <n v="1979000000"/>
        <n v="5980000000"/>
        <n v="8270000000"/>
        <n v="8890000000"/>
        <n v="5630000000"/>
        <n v="3115000000"/>
        <n v="2835000000"/>
        <n v="3417000000"/>
        <n v="1257359000"/>
        <n v="1751896000"/>
        <n v="2188035000"/>
        <n v="2800768000"/>
        <n v="1149000000"/>
        <n v="1446000000"/>
        <n v="1803000000"/>
        <n v="1060000000"/>
        <n v="11034000000"/>
        <n v="12446000000"/>
        <n v="14067000000"/>
        <n v="14971000000"/>
        <n v="3305000000"/>
        <n v="3668000000"/>
        <n v="3633000000"/>
        <n v="3702000000"/>
        <n v="5043000000"/>
        <n v="5104000000"/>
        <n v="5809000000"/>
        <n v="3063000000"/>
        <n v="7175000000"/>
        <n v="7423000000"/>
        <n v="6849000000"/>
        <n v="6843000000"/>
        <n v="3761100000"/>
        <n v="3919000000"/>
        <n v="3833000000"/>
        <n v="3373000000"/>
        <n v="1513538000"/>
        <n v="1410625000"/>
        <n v="1906526000"/>
        <n v="1581262000"/>
        <n v="2226343000"/>
        <n v="2268000000"/>
        <n v="2599000000"/>
        <n v="2811000000"/>
        <n v="2094100000"/>
        <n v="2124900000"/>
        <n v="2203400000"/>
        <n v="2304600000"/>
        <n v="463275000"/>
        <n v="741358000"/>
        <n v="879634000"/>
        <n v="967933000"/>
        <n v="1643802000"/>
        <n v="1649666000"/>
        <n v="2106543000"/>
        <n v="2122154000"/>
        <n v="2715700000"/>
        <n v="2643000000"/>
        <n v="2745700000"/>
        <n v="3097418000"/>
        <n v="3369001000"/>
        <n v="3708901000"/>
        <n v="4162643000"/>
        <n v="13570000000"/>
        <n v="13673000000"/>
        <n v="12509000000"/>
        <n v="6676000000"/>
        <n v="1264500000"/>
        <n v="1265000000"/>
        <n v="1300500000"/>
        <n v="1325800000"/>
        <n v="2241315000"/>
        <n v="2140713000"/>
        <n v="2019469000"/>
        <n v="2688500000"/>
        <n v="2760300000"/>
        <n v="3052800000"/>
        <n v="3379200000"/>
        <n v="3839000000"/>
        <n v="4883000000"/>
        <n v="4120000000"/>
        <n v="4932000000"/>
        <n v="4083681000"/>
        <n v="5715886000"/>
        <n v="7584130000"/>
        <n v="8591807000"/>
        <n v="1190769000"/>
        <n v="1018697000"/>
        <n v="1060549000"/>
        <n v="1322748000"/>
        <n v="3430000000"/>
        <n v="3545000000"/>
        <n v="3850000000"/>
        <n v="4176000000"/>
        <n v="35172000000"/>
        <n v="35445000000"/>
        <n v="34325000000"/>
        <n v="34590000000"/>
        <n v="44836000000"/>
        <n v="41998000000"/>
        <n v="40028000000"/>
        <n v="39203000000"/>
        <n v="4605900000"/>
        <n v="5246600000"/>
        <n v="5266700000"/>
        <n v="5480900000"/>
        <n v="1949390000"/>
        <n v="2614539000"/>
        <n v="3711019000"/>
        <n v="4560733000"/>
        <n v="1493000000"/>
        <n v="1895800000"/>
        <n v="2147900000"/>
        <n v="2929029000"/>
        <n v="3027744000"/>
        <n v="3056499000"/>
        <n v="2537369000"/>
        <n v="1172399000"/>
        <n v="1577884000"/>
        <n v="1628114000"/>
        <n v="1939814000"/>
        <n v="961529000"/>
        <n v="976142000"/>
        <n v="1004608000"/>
        <n v="1024500000"/>
        <n v="20807000000"/>
        <n v="19331000000"/>
        <n v="17429000000"/>
        <n v="17294000000"/>
        <n v="16220000000"/>
        <n v="16528000000"/>
        <n v="15956000000"/>
        <n v="15867000000"/>
        <n v="1265900000"/>
        <n v="2370100000"/>
        <n v="2463000000"/>
        <n v="2185800000"/>
        <n v="1422245000"/>
        <n v="1434192000"/>
        <n v="1403778000"/>
        <n v="1525768000"/>
        <n v="5951000000"/>
        <n v="6443000000"/>
        <n v="6560000000"/>
        <n v="6688000000"/>
        <n v="7256000000"/>
        <n v="5512000000"/>
        <n v="5963000000"/>
        <n v="18212000000"/>
        <n v="14488000000"/>
        <n v="20545000000"/>
        <n v="24372000000"/>
        <n v="20844000000"/>
        <n v="19145000000"/>
        <n v="21029000000"/>
        <n v="21282000000"/>
        <n v="3249200000"/>
        <n v="4219300000"/>
        <n v="4326700000"/>
        <n v="4161600000"/>
        <n v="937707000"/>
        <n v="986933000"/>
        <n v="1168794000"/>
        <n v="923665000"/>
        <n v="4828000000"/>
        <n v="5181000000"/>
        <n v="5311000000"/>
        <n v="4816000000"/>
        <n v="15046000000"/>
        <n v="15801000000"/>
        <n v="14903000000"/>
        <n v="13805000000"/>
        <n v="404927000"/>
        <n v="689308000"/>
        <n v="1049553000"/>
        <n v="1319801000"/>
        <n v="1385734000"/>
        <n v="1485444000"/>
        <n v="1501416000"/>
        <n v="2530590000"/>
        <n v="2654624000"/>
        <n v="2767574000"/>
        <n v="3199681000"/>
        <n v="1723092000"/>
        <n v="1922916000"/>
        <n v="2114471000"/>
        <n v="2160676000"/>
        <n v="1128217000"/>
        <n v="1302015000"/>
        <n v="1516290000"/>
        <n v="1742601000"/>
        <n v="4156000000"/>
        <n v="4310000000"/>
        <n v="4378000000"/>
        <n v="2573800000"/>
        <n v="2753900000"/>
        <n v="2703100000"/>
        <n v="2475500000"/>
        <n v="1671717000"/>
        <n v="1882928000"/>
        <n v="2101899000"/>
        <n v="2164646000"/>
        <n v="2709637000"/>
        <n v="2869429000"/>
        <n v="3103721000"/>
        <n v="3363126000"/>
        <n v="1038351000"/>
        <n v="1316134000"/>
        <n v="1436785000"/>
        <n v="532736000"/>
        <n v="3182500000"/>
        <n v="3160200000"/>
        <n v="3596400000"/>
        <n v="3623700000"/>
        <n v="8484500000"/>
        <n v="9589000000"/>
        <n v="11375200000"/>
        <n v="12804800000"/>
        <n v="1422000000"/>
        <n v="1508000000"/>
        <n v="1620000000"/>
        <n v="1666000000"/>
        <n v="2658000000"/>
        <n v="3113000000"/>
        <n v="2899000000"/>
        <n v="2589900000"/>
        <n v="2687600000"/>
        <n v="2586600000"/>
        <n v="2531600000"/>
        <n v="4206226000"/>
        <n v="4616566000"/>
        <n v="5164484000"/>
        <n v="5559226000"/>
        <n v="1537400000"/>
        <n v="1580500000"/>
        <n v="2074200000"/>
        <n v="2440400000"/>
        <n v="2027600000"/>
        <n v="2031000000"/>
        <n v="1968700000"/>
        <n v="2967800000"/>
        <n v="819809000"/>
        <n v="891400000"/>
        <n v="1019852000"/>
        <n v="1128503000"/>
        <n v="1598600000"/>
        <n v="1733400000"/>
        <n v="1818500000"/>
        <n v="1908300000"/>
        <n v="1696346000"/>
        <n v="1831515000"/>
        <n v="1886560000"/>
        <n v="2030870000"/>
        <n v="7164000000"/>
        <n v="7270000000"/>
        <n v="7436000000"/>
        <n v="7678000000"/>
        <n v="3455777000"/>
        <n v="3705903000"/>
        <n v="3988015000"/>
        <n v="4305911000"/>
        <n v="6491261000"/>
        <n v="6032000000"/>
        <n v="5801000000"/>
        <n v="5514000000"/>
        <n v="857305000"/>
        <n v="964634000"/>
        <n v="1094411000"/>
        <n v="1266185000"/>
        <n v="3001000000"/>
        <n v="3371000000"/>
        <n v="3346000000"/>
        <n v="3583000000"/>
        <n v="10811000000"/>
        <n v="8311000000"/>
        <n v="8472000000"/>
        <n v="8314000000"/>
        <n v="3940000000"/>
        <n v="3809000000"/>
        <n v="2615000000"/>
        <n v="1108300000"/>
        <n v="1991700000"/>
        <n v="2578600000"/>
        <n v="2942300000"/>
        <n v="3903700000"/>
        <n v="4102700000"/>
        <n v="4072000000"/>
        <n v="4267200000"/>
        <n v="766600000"/>
        <n v="1022700000"/>
        <n v="1554500000"/>
        <n v="1665200000"/>
        <n v="2485000000"/>
        <n v="3611000000"/>
        <n v="2444000000"/>
        <n v="10431000000"/>
        <n v="11439000000"/>
        <n v="12257000000"/>
        <n v="13013000000"/>
        <n v="6356000000"/>
        <n v="6602000000"/>
        <n v="7495000000"/>
        <n v="5731000000"/>
        <n v="3392000000"/>
        <n v="3229000000"/>
        <n v="2985000000"/>
        <n v="7996607000"/>
        <n v="8181035000"/>
        <n v="8551516000"/>
        <n v="9040472000"/>
        <n v="72206000000"/>
        <n v="77561000000"/>
        <n v="72302000000"/>
        <n v="79755000000"/>
        <n v="1660500000"/>
        <n v="1653000000"/>
        <n v="1404000000"/>
        <n v="1881900000"/>
        <n v="1491000000"/>
        <n v="1473000000"/>
        <n v="1479000000"/>
        <n v="1276000000"/>
        <n v="1049562000"/>
        <n v="1267874000"/>
        <n v="1449845000"/>
        <n v="1728063000"/>
        <n v="3651000000"/>
        <n v="3972000000"/>
        <n v="4087000000"/>
        <n v="4033000000"/>
        <n v="2409350000"/>
        <n v="940354000"/>
        <n v="1671151000"/>
        <n v="2127609000"/>
        <n v="22733000000"/>
        <n v="21240000000"/>
        <n v="21340000000"/>
        <n v="21788000000"/>
        <n v="2163284000"/>
        <n v="2340400000"/>
        <n v="2537200000"/>
        <n v="2491300000"/>
        <n v="7356972000"/>
        <n v="7817659000"/>
        <n v="8301885000"/>
        <n v="8910415000"/>
        <n v="1633834000"/>
        <n v="1655487000"/>
        <n v="1716711000"/>
        <n v="1749853000"/>
        <n v="5295500000"/>
        <n v="5529100000"/>
        <n v="7492000000"/>
        <n v="7755900000"/>
        <n v="751000000"/>
        <n v="927000000"/>
        <n v="1206000000"/>
        <n v="1434000000"/>
        <n v="12884000000"/>
        <n v="13304000000"/>
        <n v="13092000000"/>
        <n v="12555000000"/>
        <n v="1566054000"/>
        <n v="1753609000"/>
        <n v="1950415000"/>
        <n v="2143174000"/>
        <n v="2358000000"/>
        <n v="2685000000"/>
        <n v="3917000000"/>
        <n v="4697000000"/>
        <n v="3764000000"/>
        <n v="3516000000"/>
        <n v="4960000000"/>
        <n v="6245000000"/>
        <n v="604216000"/>
        <n v="694867000"/>
        <n v="777985000"/>
        <n v="924360000"/>
        <n v="6368000000"/>
        <n v="6364000000"/>
        <n v="7427000000"/>
        <n v="7560000000"/>
        <n v="2218000000"/>
        <n v="1973000000"/>
        <n v="2457000000"/>
        <n v="879297000"/>
        <n v="1136670000"/>
        <n v="1512206000"/>
        <n v="1905547000"/>
        <n v="19332000000"/>
        <n v="21087000000"/>
        <n v="22290000000"/>
        <n v="25734000000"/>
        <n v="471296000"/>
        <n v="500314000"/>
        <n v="547305000"/>
        <n v="612601000"/>
        <n v="783674000"/>
        <n v="941248000"/>
        <n v="1136787000"/>
        <n v="1384333000"/>
        <n v="32830000000"/>
        <n v="36841000000"/>
        <n v="53232000000"/>
        <n v="67802000000"/>
        <n v="3343300000"/>
        <n v="3330200000"/>
        <n v="2802400000"/>
        <n v="3521900000"/>
        <n v="16114000000"/>
        <n v="17891000000"/>
        <n v="17379000000"/>
        <n v="16194000000"/>
        <n v="40553000000"/>
        <n v="41735000000"/>
        <n v="43474000000"/>
        <n v="45416000000"/>
        <n v="1031531000"/>
        <n v="1161342000"/>
        <n v="1174930000"/>
        <n v="1201902000"/>
        <n v="847127000"/>
        <n v="877800000"/>
        <n v="808600000"/>
        <n v="754800000"/>
        <n v="16132000000"/>
        <n v="17002000000"/>
        <n v="15667000000"/>
        <n v="15784000000"/>
        <n v="9846000000"/>
        <n v="10827000000"/>
        <n v="11801000000"/>
        <n v="12856000000"/>
        <n v="1249687000"/>
        <n v="1301700000"/>
        <n v="1282700000"/>
        <n v="1361300000"/>
        <n v="5061975000"/>
        <n v="5488179000"/>
        <n v="5993971000"/>
        <n v="5982944000"/>
        <n v="6995000000"/>
        <n v="7241000000"/>
        <n v="6400000000"/>
        <n v="5804000000"/>
        <n v="11908000000"/>
        <n v="10758000000"/>
        <n v="12703000000"/>
        <n v="13153000000"/>
        <n v="334026000"/>
        <n v="426880000"/>
        <n v="587582000"/>
        <n v="857533000"/>
        <n v="1370611000"/>
        <n v="1358901000"/>
        <n v="1491018000"/>
        <n v="1481866000"/>
        <n v="891140000"/>
        <n v="973180000"/>
        <n v="1030128000"/>
        <n v="1264736000"/>
        <n v="705992000"/>
        <n v="778074000"/>
        <n v="821692000"/>
        <n v="866578000"/>
        <n v="1247157000"/>
        <n v="1081698000"/>
        <n v="519428000"/>
        <n v="907824000"/>
        <n v="1396355000"/>
        <n v="1560070000"/>
        <n v="1875141000"/>
        <n v="2000573000"/>
        <n v="69571000000"/>
        <n v="75663000000"/>
        <n v="77148000000"/>
        <n v="79063000000"/>
        <n v="1106027000"/>
        <n v="1120762000"/>
        <n v="1164431000"/>
        <n v="1199660000"/>
        <n v="4363000000"/>
        <n v="4360000000"/>
        <n v="4221000000"/>
        <n v="3435000000"/>
        <n v="1485900000"/>
        <n v="1536900000"/>
        <n v="1625300000"/>
        <n v="1976700000"/>
        <n v="89520000000"/>
        <n v="86732000000"/>
        <n v="87276000000"/>
        <n v="89070000000"/>
        <n v="4629000000"/>
        <n v="5044000000"/>
        <n v="5416000000"/>
        <n v="5411000000"/>
        <n v="3298000000"/>
        <n v="3395000000"/>
        <n v="3690000000"/>
        <n v="3682000000"/>
        <n v="4871000000"/>
        <n v="4994000000"/>
        <n v="4730000000"/>
        <n v="5123000000"/>
        <n v="2963000000"/>
        <n v="2736000000"/>
        <n v="3129000000"/>
        <n v="3926000000"/>
        <n v="116354000000"/>
        <n v="118225000000"/>
        <n v="120565000000"/>
        <n v="121146000000"/>
        <n v="1933600000"/>
        <n v="2138300000"/>
        <n v="2758600000"/>
        <n v="2470600000"/>
        <n v="2307000000"/>
        <n v="2309800000"/>
        <n v="2284300000"/>
        <n v="996000000"/>
        <n v="1538000000"/>
        <n v="1640000000"/>
        <n v="1388000000"/>
        <n v="2441000000"/>
        <n v="1902709000"/>
        <n v="2142114000"/>
        <n v="2117350000"/>
        <n v="1545509000"/>
        <n v="1286035000"/>
        <n v="1591853000"/>
        <n v="1851345000"/>
        <n v="932745000"/>
        <n v="3418187000"/>
        <n v="3506644000"/>
        <n v="3734783000"/>
        <n v="3990853000"/>
        <n v="2067228000"/>
        <n v="2434745000"/>
        <n v="2362793000"/>
        <n v="3109281000"/>
        <n v="1431446000"/>
        <n v="1639278000"/>
        <n v="1668521000"/>
        <n v="1541974000"/>
        <n v="149453000000"/>
        <n v="136155000000"/>
        <n v="127274000000"/>
        <n v="93898000000"/>
        <n v="1556387000"/>
        <n v="1577400000"/>
        <n v="1599800000"/>
        <n v="1517200000"/>
        <n v="6787000000"/>
        <n v="6485000000"/>
        <n v="6246000000"/>
        <n v="5263000000"/>
        <n v="1502000000"/>
        <n v="1499000000"/>
        <n v="1513000000"/>
        <n v="3366000000"/>
        <n v="3331000000"/>
        <n v="3230758000"/>
        <n v="2890553000"/>
        <n v="3781000000"/>
        <n v="3597000000"/>
        <n v="3346500000"/>
        <n v="3356700000"/>
        <n v="3430500000"/>
        <n v="4197200000"/>
        <n v="2378446000"/>
        <n v="2219899000"/>
        <n v="2311895000"/>
        <n v="2161247000"/>
        <n v="2892000000"/>
        <n v="3068000000"/>
        <n v="3027000000"/>
        <n v="322200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x v="0"/>
    <d v="2012-12-31T00:00:00"/>
    <n v="24855000000"/>
    <x v="0"/>
  </r>
  <r>
    <x v="0"/>
    <x v="1"/>
    <d v="2013-12-31T00:00:00"/>
    <n v="26743000000"/>
    <x v="1"/>
  </r>
  <r>
    <x v="0"/>
    <x v="2"/>
    <d v="2014-12-31T00:00:00"/>
    <n v="42650000000"/>
    <x v="2"/>
  </r>
  <r>
    <x v="0"/>
    <x v="3"/>
    <d v="2015-12-31T00:00:00"/>
    <n v="40990000000"/>
    <x v="3"/>
  </r>
  <r>
    <x v="1"/>
    <x v="0"/>
    <d v="2012-12-29T00:00:00"/>
    <n v="6205003000"/>
    <x v="4"/>
  </r>
  <r>
    <x v="1"/>
    <x v="1"/>
    <d v="2013-12-28T00:00:00"/>
    <n v="6493814000"/>
    <x v="5"/>
  </r>
  <r>
    <x v="1"/>
    <x v="2"/>
    <d v="2015-01-03T00:00:00"/>
    <n v="9843861000"/>
    <x v="6"/>
  </r>
  <r>
    <x v="1"/>
    <x v="3"/>
    <d v="2016-01-02T00:00:00"/>
    <n v="9737018000"/>
    <x v="7"/>
  </r>
  <r>
    <x v="2"/>
    <x v="0"/>
    <d v="2013-09-28T00:00:00"/>
    <n v="170910000000"/>
    <x v="8"/>
  </r>
  <r>
    <x v="2"/>
    <x v="1"/>
    <d v="2014-09-27T00:00:00"/>
    <n v="182795000000"/>
    <x v="9"/>
  </r>
  <r>
    <x v="2"/>
    <x v="2"/>
    <d v="2015-09-26T00:00:00"/>
    <n v="233715000000"/>
    <x v="10"/>
  </r>
  <r>
    <x v="2"/>
    <x v="3"/>
    <d v="2016-09-24T00:00:00"/>
    <n v="215639000000"/>
    <x v="11"/>
  </r>
  <r>
    <x v="3"/>
    <x v="0"/>
    <d v="2012-12-31T00:00:00"/>
    <n v="18380000000"/>
    <x v="12"/>
  </r>
  <r>
    <x v="3"/>
    <x v="1"/>
    <d v="2013-12-31T00:00:00"/>
    <n v="18790000000"/>
    <x v="13"/>
  </r>
  <r>
    <x v="3"/>
    <x v="2"/>
    <d v="2014-12-31T00:00:00"/>
    <n v="19960000000"/>
    <x v="14"/>
  </r>
  <r>
    <x v="3"/>
    <x v="3"/>
    <d v="2015-12-31T00:00:00"/>
    <n v="22859000000"/>
    <x v="15"/>
  </r>
  <r>
    <x v="4"/>
    <x v="0"/>
    <d v="2013-09-30T00:00:00"/>
    <n v="87959167000"/>
    <x v="16"/>
  </r>
  <r>
    <x v="4"/>
    <x v="1"/>
    <d v="2014-09-30T00:00:00"/>
    <n v="119569127000"/>
    <x v="17"/>
  </r>
  <r>
    <x v="4"/>
    <x v="2"/>
    <d v="2015-09-30T00:00:00"/>
    <n v="135961803000"/>
    <x v="18"/>
  </r>
  <r>
    <x v="4"/>
    <x v="3"/>
    <d v="2016-09-30T00:00:00"/>
    <n v="146849686000"/>
    <x v="19"/>
  </r>
  <r>
    <x v="5"/>
    <x v="0"/>
    <d v="2012-12-31T00:00:00"/>
    <n v="19050000000"/>
    <x v="20"/>
  </r>
  <r>
    <x v="5"/>
    <x v="1"/>
    <d v="2013-12-31T00:00:00"/>
    <n v="19657000000"/>
    <x v="21"/>
  </r>
  <r>
    <x v="5"/>
    <x v="2"/>
    <d v="2014-12-31T00:00:00"/>
    <n v="20247000000"/>
    <x v="22"/>
  </r>
  <r>
    <x v="5"/>
    <x v="3"/>
    <d v="2015-12-31T00:00:00"/>
    <n v="20405000000"/>
    <x v="23"/>
  </r>
  <r>
    <x v="6"/>
    <x v="0"/>
    <d v="2013-11-29T00:00:00"/>
    <n v="4055240000"/>
    <x v="24"/>
  </r>
  <r>
    <x v="6"/>
    <x v="1"/>
    <d v="2014-11-28T00:00:00"/>
    <n v="4147065000"/>
    <x v="25"/>
  </r>
  <r>
    <x v="6"/>
    <x v="2"/>
    <d v="2015-11-27T00:00:00"/>
    <n v="4795511000"/>
    <x v="26"/>
  </r>
  <r>
    <x v="6"/>
    <x v="3"/>
    <d v="2016-12-02T00:00:00"/>
    <n v="5854430000"/>
    <x v="27"/>
  </r>
  <r>
    <x v="7"/>
    <x v="0"/>
    <d v="2013-11-02T00:00:00"/>
    <n v="2633689000"/>
    <x v="28"/>
  </r>
  <r>
    <x v="7"/>
    <x v="1"/>
    <d v="2014-11-01T00:00:00"/>
    <n v="2864773000"/>
    <x v="29"/>
  </r>
  <r>
    <x v="7"/>
    <x v="2"/>
    <d v="2015-10-31T00:00:00"/>
    <n v="3435092000"/>
    <x v="30"/>
  </r>
  <r>
    <x v="7"/>
    <x v="3"/>
    <d v="2016-10-29T00:00:00"/>
    <n v="3421409000"/>
    <x v="31"/>
  </r>
  <r>
    <x v="8"/>
    <x v="0"/>
    <d v="2012-12-31T00:00:00"/>
    <n v="90559000000"/>
    <x v="32"/>
  </r>
  <r>
    <x v="8"/>
    <x v="1"/>
    <d v="2013-12-31T00:00:00"/>
    <n v="89804000000"/>
    <x v="33"/>
  </r>
  <r>
    <x v="8"/>
    <x v="2"/>
    <d v="2014-12-31T00:00:00"/>
    <n v="81201000000"/>
    <x v="34"/>
  </r>
  <r>
    <x v="8"/>
    <x v="3"/>
    <d v="2015-12-31T00:00:00"/>
    <n v="67702000000"/>
    <x v="35"/>
  </r>
  <r>
    <x v="9"/>
    <x v="0"/>
    <d v="2012-12-31T00:00:00"/>
    <n v="3641390000"/>
    <x v="36"/>
  </r>
  <r>
    <x v="9"/>
    <x v="1"/>
    <d v="2013-12-31T00:00:00"/>
    <n v="4319063000"/>
    <x v="37"/>
  </r>
  <r>
    <x v="9"/>
    <x v="2"/>
    <d v="2014-12-31T00:00:00"/>
    <n v="5302940000"/>
    <x v="38"/>
  </r>
  <r>
    <x v="9"/>
    <x v="3"/>
    <d v="2015-12-31T00:00:00"/>
    <n v="6439746000"/>
    <x v="39"/>
  </r>
  <r>
    <x v="10"/>
    <x v="0"/>
    <d v="2013-01-31T00:00:00"/>
    <n v="2312200000"/>
    <x v="40"/>
  </r>
  <r>
    <x v="10"/>
    <x v="1"/>
    <d v="2014-01-31T00:00:00"/>
    <n v="2273900000"/>
    <x v="41"/>
  </r>
  <r>
    <x v="10"/>
    <x v="2"/>
    <d v="2015-01-31T00:00:00"/>
    <n v="2512200000"/>
    <x v="42"/>
  </r>
  <r>
    <x v="10"/>
    <x v="3"/>
    <d v="2016-01-31T00:00:00"/>
    <n v="2504100000"/>
    <x v="43"/>
  </r>
  <r>
    <x v="11"/>
    <x v="0"/>
    <d v="2012-12-31T00:00:00"/>
    <n v="5781000000"/>
    <x v="44"/>
  </r>
  <r>
    <x v="11"/>
    <x v="1"/>
    <d v="2013-12-31T00:00:00"/>
    <n v="5838000000"/>
    <x v="45"/>
  </r>
  <r>
    <x v="11"/>
    <x v="2"/>
    <d v="2014-12-31T00:00:00"/>
    <n v="6053000000"/>
    <x v="46"/>
  </r>
  <r>
    <x v="11"/>
    <x v="3"/>
    <d v="2015-12-31T00:00:00"/>
    <n v="6098000000"/>
    <x v="47"/>
  </r>
  <r>
    <x v="12"/>
    <x v="0"/>
    <d v="2012-12-31T00:00:00"/>
    <n v="14945000000"/>
    <x v="48"/>
  </r>
  <r>
    <x v="12"/>
    <x v="1"/>
    <d v="2013-12-31T00:00:00"/>
    <n v="14813500000"/>
    <x v="49"/>
  </r>
  <r>
    <x v="12"/>
    <x v="2"/>
    <d v="2014-12-31T00:00:00"/>
    <n v="16378600000"/>
    <x v="50"/>
  </r>
  <r>
    <x v="12"/>
    <x v="3"/>
    <d v="2015-12-31T00:00:00"/>
    <n v="16453200000"/>
    <x v="51"/>
  </r>
  <r>
    <x v="13"/>
    <x v="0"/>
    <d v="2012-12-31T00:00:00"/>
    <n v="25364000000"/>
    <x v="52"/>
  </r>
  <r>
    <x v="13"/>
    <x v="1"/>
    <d v="2013-12-31T00:00:00"/>
    <n v="23939000000"/>
    <x v="53"/>
  </r>
  <r>
    <x v="13"/>
    <x v="2"/>
    <d v="2014-12-31T00:00:00"/>
    <n v="22728000000"/>
    <x v="54"/>
  </r>
  <r>
    <x v="13"/>
    <x v="3"/>
    <d v="2015-12-31T00:00:00"/>
    <n v="20872000000"/>
    <x v="55"/>
  </r>
  <r>
    <x v="14"/>
    <x v="0"/>
    <d v="2012-12-31T00:00:00"/>
    <n v="71214000000"/>
    <x v="56"/>
  </r>
  <r>
    <x v="14"/>
    <x v="1"/>
    <d v="2013-12-31T00:00:00"/>
    <n v="68874000000"/>
    <x v="57"/>
  </r>
  <r>
    <x v="14"/>
    <x v="2"/>
    <d v="2014-12-31T00:00:00"/>
    <n v="64406000000"/>
    <x v="58"/>
  </r>
  <r>
    <x v="14"/>
    <x v="3"/>
    <d v="2015-12-31T00:00:00"/>
    <n v="58327000000"/>
    <x v="59"/>
  </r>
  <r>
    <x v="15"/>
    <x v="0"/>
    <d v="2012-12-31T00:00:00"/>
    <n v="958511000"/>
    <x v="60"/>
  </r>
  <r>
    <x v="15"/>
    <x v="1"/>
    <d v="2013-12-31T00:00:00"/>
    <n v="974053000"/>
    <x v="61"/>
  </r>
  <r>
    <x v="15"/>
    <x v="2"/>
    <d v="2014-12-31T00:00:00"/>
    <n v="984363000"/>
    <x v="62"/>
  </r>
  <r>
    <x v="15"/>
    <x v="3"/>
    <d v="2015-12-31T00:00:00"/>
    <n v="981310000"/>
    <x v="63"/>
  </r>
  <r>
    <x v="16"/>
    <x v="0"/>
    <d v="2013-12-31T00:00:00"/>
    <n v="9047657000"/>
    <x v="64"/>
  </r>
  <r>
    <x v="16"/>
    <x v="1"/>
    <d v="2014-12-31T00:00:00"/>
    <n v="10381653000"/>
    <x v="65"/>
  </r>
  <r>
    <x v="16"/>
    <x v="2"/>
    <d v="2015-12-31T00:00:00"/>
    <n v="10325494000"/>
    <x v="66"/>
  </r>
  <r>
    <x v="16"/>
    <x v="3"/>
    <d v="2016-12-31T00:00:00"/>
    <n v="7531780000"/>
    <x v="67"/>
  </r>
  <r>
    <x v="17"/>
    <x v="0"/>
    <d v="2012-12-31T00:00:00"/>
    <n v="1373947000"/>
    <x v="68"/>
  </r>
  <r>
    <x v="17"/>
    <x v="1"/>
    <d v="2013-12-31T00:00:00"/>
    <n v="1577922000"/>
    <x v="69"/>
  </r>
  <r>
    <x v="17"/>
    <x v="2"/>
    <d v="2014-12-31T00:00:00"/>
    <n v="1963874000"/>
    <x v="70"/>
  </r>
  <r>
    <x v="17"/>
    <x v="3"/>
    <d v="2015-12-31T00:00:00"/>
    <n v="2197448000"/>
    <x v="71"/>
  </r>
  <r>
    <x v="18"/>
    <x v="0"/>
    <d v="2012-12-31T00:00:00"/>
    <n v="2519154000"/>
    <x v="72"/>
  </r>
  <r>
    <x v="18"/>
    <x v="1"/>
    <d v="2013-12-31T00:00:00"/>
    <n v="2394270000"/>
    <x v="73"/>
  </r>
  <r>
    <x v="18"/>
    <x v="2"/>
    <d v="2014-12-31T00:00:00"/>
    <n v="2445548000"/>
    <x v="74"/>
  </r>
  <r>
    <x v="18"/>
    <x v="3"/>
    <d v="2015-12-31T00:00:00"/>
    <n v="3651335000"/>
    <x v="75"/>
  </r>
  <r>
    <x v="19"/>
    <x v="0"/>
    <d v="2012-12-31T00:00:00"/>
    <n v="4657000000"/>
    <x v="76"/>
  </r>
  <r>
    <x v="19"/>
    <x v="1"/>
    <d v="2013-12-31T00:00:00"/>
    <n v="5156000000"/>
    <x v="77"/>
  </r>
  <r>
    <x v="19"/>
    <x v="2"/>
    <d v="2014-12-31T00:00:00"/>
    <n v="5368000000"/>
    <x v="78"/>
  </r>
  <r>
    <x v="19"/>
    <x v="3"/>
    <d v="2015-12-31T00:00:00"/>
    <n v="5598000000"/>
    <x v="79"/>
  </r>
  <r>
    <x v="20"/>
    <x v="0"/>
    <d v="2012-12-31T00:00:00"/>
    <n v="33315000000"/>
    <x v="80"/>
  </r>
  <r>
    <x v="20"/>
    <x v="1"/>
    <d v="2013-12-31T00:00:00"/>
    <n v="34507000000"/>
    <x v="81"/>
  </r>
  <r>
    <x v="20"/>
    <x v="2"/>
    <d v="2014-12-31T00:00:00"/>
    <n v="35239000000"/>
    <x v="82"/>
  </r>
  <r>
    <x v="20"/>
    <x v="3"/>
    <d v="2015-12-31T00:00:00"/>
    <n v="35653000000"/>
    <x v="83"/>
  </r>
  <r>
    <x v="21"/>
    <x v="0"/>
    <d v="2013-12-31T00:00:00"/>
    <n v="2069600000"/>
    <x v="84"/>
  </r>
  <r>
    <x v="21"/>
    <x v="1"/>
    <d v="2014-12-31T00:00:00"/>
    <n v="2118300000"/>
    <x v="85"/>
  </r>
  <r>
    <x v="21"/>
    <x v="2"/>
    <d v="2015-12-31T00:00:00"/>
    <n v="2068100000"/>
    <x v="86"/>
  </r>
  <r>
    <x v="21"/>
    <x v="3"/>
    <d v="2016-12-31T00:00:00"/>
    <n v="2238000000"/>
    <x v="87"/>
  </r>
  <r>
    <x v="22"/>
    <x v="0"/>
    <d v="2013-12-31T00:00:00"/>
    <n v="1551346000"/>
    <x v="88"/>
  </r>
  <r>
    <x v="22"/>
    <x v="1"/>
    <d v="2014-12-31T00:00:00"/>
    <n v="2234000000"/>
    <x v="89"/>
  </r>
  <r>
    <x v="22"/>
    <x v="2"/>
    <d v="2015-12-31T00:00:00"/>
    <n v="2604000000"/>
    <x v="90"/>
  </r>
  <r>
    <x v="22"/>
    <x v="3"/>
    <d v="2016-12-31T00:00:00"/>
    <n v="3084000000"/>
    <x v="91"/>
  </r>
  <r>
    <x v="23"/>
    <x v="0"/>
    <d v="2013-10-27T00:00:00"/>
    <n v="7509000000"/>
    <x v="92"/>
  </r>
  <r>
    <x v="23"/>
    <x v="1"/>
    <d v="2014-10-26T00:00:00"/>
    <n v="9072000000"/>
    <x v="93"/>
  </r>
  <r>
    <x v="23"/>
    <x v="2"/>
    <d v="2015-10-25T00:00:00"/>
    <n v="9659000000"/>
    <x v="94"/>
  </r>
  <r>
    <x v="23"/>
    <x v="3"/>
    <d v="2016-10-30T00:00:00"/>
    <n v="10825000000"/>
    <x v="95"/>
  </r>
  <r>
    <x v="24"/>
    <x v="0"/>
    <d v="2012-12-31T00:00:00"/>
    <n v="3334213000"/>
    <x v="96"/>
  </r>
  <r>
    <x v="24"/>
    <x v="1"/>
    <d v="2013-12-31T00:00:00"/>
    <n v="3594136000"/>
    <x v="97"/>
  </r>
  <r>
    <x v="24"/>
    <x v="2"/>
    <d v="2014-12-31T00:00:00"/>
    <n v="4021964000"/>
    <x v="98"/>
  </r>
  <r>
    <x v="24"/>
    <x v="3"/>
    <d v="2015-12-31T00:00:00"/>
    <n v="3974295000"/>
    <x v="99"/>
  </r>
  <r>
    <x v="25"/>
    <x v="0"/>
    <d v="2013-12-31T00:00:00"/>
    <n v="18676000000"/>
    <x v="100"/>
  </r>
  <r>
    <x v="25"/>
    <x v="1"/>
    <d v="2014-12-31T00:00:00"/>
    <n v="20063000000"/>
    <x v="101"/>
  </r>
  <r>
    <x v="25"/>
    <x v="2"/>
    <d v="2015-12-31T00:00:00"/>
    <n v="21662000000"/>
    <x v="102"/>
  </r>
  <r>
    <x v="25"/>
    <x v="3"/>
    <d v="2016-12-31T00:00:00"/>
    <n v="22991000000"/>
    <x v="103"/>
  </r>
  <r>
    <x v="26"/>
    <x v="0"/>
    <d v="2012-12-31T00:00:00"/>
    <n v="10259000000"/>
    <x v="104"/>
  </r>
  <r>
    <x v="26"/>
    <x v="1"/>
    <d v="2013-12-31T00:00:00"/>
    <n v="11230000000"/>
    <x v="105"/>
  </r>
  <r>
    <x v="26"/>
    <x v="2"/>
    <d v="2014-12-31T00:00:00"/>
    <n v="12296000000"/>
    <x v="106"/>
  </r>
  <r>
    <x v="26"/>
    <x v="3"/>
    <d v="2015-12-31T00:00:00"/>
    <n v="12200000000"/>
    <x v="107"/>
  </r>
  <r>
    <x v="27"/>
    <x v="0"/>
    <d v="2012-12-31T00:00:00"/>
    <n v="2875960000"/>
    <x v="108"/>
  </r>
  <r>
    <x v="27"/>
    <x v="1"/>
    <d v="2013-12-31T00:00:00"/>
    <n v="3361407000"/>
    <x v="109"/>
  </r>
  <r>
    <x v="27"/>
    <x v="2"/>
    <d v="2014-12-31T00:00:00"/>
    <n v="4100048000"/>
    <x v="110"/>
  </r>
  <r>
    <x v="27"/>
    <x v="3"/>
    <d v="2015-12-31T00:00:00"/>
    <n v="4771516000"/>
    <x v="111"/>
  </r>
  <r>
    <x v="28"/>
    <x v="0"/>
    <d v="2013-12-31T00:00:00"/>
    <n v="74452000000"/>
    <x v="112"/>
  </r>
  <r>
    <x v="28"/>
    <x v="1"/>
    <d v="2014-12-31T00:00:00"/>
    <n v="88988000000"/>
    <x v="113"/>
  </r>
  <r>
    <x v="28"/>
    <x v="2"/>
    <d v="2015-12-31T00:00:00"/>
    <n v="107006000000"/>
    <x v="114"/>
  </r>
  <r>
    <x v="28"/>
    <x v="3"/>
    <d v="2016-12-31T00:00:00"/>
    <n v="135987000000"/>
    <x v="115"/>
  </r>
  <r>
    <x v="29"/>
    <x v="0"/>
    <d v="2013-12-31T00:00:00"/>
    <n v="17517600000"/>
    <x v="116"/>
  </r>
  <r>
    <x v="29"/>
    <x v="1"/>
    <d v="2014-12-31T00:00:00"/>
    <n v="19108800000"/>
    <x v="117"/>
  </r>
  <r>
    <x v="29"/>
    <x v="2"/>
    <d v="2015-12-31T00:00:00"/>
    <n v="20862000000"/>
    <x v="118"/>
  </r>
  <r>
    <x v="29"/>
    <x v="3"/>
    <d v="2016-12-31T00:00:00"/>
    <n v="21609000000"/>
    <x v="119"/>
  </r>
  <r>
    <x v="30"/>
    <x v="0"/>
    <d v="2012-12-31T00:00:00"/>
    <n v="61497200000"/>
    <x v="120"/>
  </r>
  <r>
    <x v="30"/>
    <x v="1"/>
    <d v="2013-12-31T00:00:00"/>
    <n v="71023500000"/>
    <x v="121"/>
  </r>
  <r>
    <x v="30"/>
    <x v="2"/>
    <d v="2014-12-31T00:00:00"/>
    <n v="73874100000"/>
    <x v="122"/>
  </r>
  <r>
    <x v="30"/>
    <x v="3"/>
    <d v="2015-12-31T00:00:00"/>
    <n v="79156500000"/>
    <x v="123"/>
  </r>
  <r>
    <x v="31"/>
    <x v="0"/>
    <d v="2012-12-31T00:00:00"/>
    <n v="16428000000"/>
    <x v="124"/>
  </r>
  <r>
    <x v="31"/>
    <x v="1"/>
    <d v="2013-12-31T00:00:00"/>
    <n v="14771000000"/>
    <x v="125"/>
  </r>
  <r>
    <x v="31"/>
    <x v="2"/>
    <d v="2014-12-31T00:00:00"/>
    <n v="12691000000"/>
    <x v="126"/>
  </r>
  <r>
    <x v="31"/>
    <x v="3"/>
    <d v="2015-12-31T00:00:00"/>
    <n v="6383000000"/>
    <x v="127"/>
  </r>
  <r>
    <x v="32"/>
    <x v="0"/>
    <d v="2013-12-31T00:00:00"/>
    <n v="14581000000"/>
    <x v="128"/>
  </r>
  <r>
    <x v="32"/>
    <x v="1"/>
    <d v="2014-12-31T00:00:00"/>
    <n v="18470000000"/>
    <x v="129"/>
  </r>
  <r>
    <x v="32"/>
    <x v="2"/>
    <d v="2015-12-31T00:00:00"/>
    <n v="8698000000"/>
    <x v="130"/>
  </r>
  <r>
    <x v="32"/>
    <x v="3"/>
    <d v="2016-12-31T00:00:00"/>
    <n v="7869000000"/>
    <x v="131"/>
  </r>
  <r>
    <x v="33"/>
    <x v="0"/>
    <d v="2013-09-30T00:00:00"/>
    <n v="10180400000"/>
    <x v="132"/>
  </r>
  <r>
    <x v="33"/>
    <x v="1"/>
    <d v="2014-09-30T00:00:00"/>
    <n v="10439000000"/>
    <x v="133"/>
  </r>
  <r>
    <x v="33"/>
    <x v="2"/>
    <d v="2015-09-30T00:00:00"/>
    <n v="9894900000"/>
    <x v="134"/>
  </r>
  <r>
    <x v="33"/>
    <x v="3"/>
    <d v="2016-09-30T00:00:00"/>
    <n v="9524400000"/>
    <x v="135"/>
  </r>
  <r>
    <x v="34"/>
    <x v="0"/>
    <d v="2012-12-31T00:00:00"/>
    <n v="4292100000"/>
    <x v="136"/>
  </r>
  <r>
    <x v="34"/>
    <x v="1"/>
    <d v="2013-12-31T00:00:00"/>
    <n v="4614700000"/>
    <x v="137"/>
  </r>
  <r>
    <x v="34"/>
    <x v="2"/>
    <d v="2014-12-31T00:00:00"/>
    <n v="5345500000"/>
    <x v="138"/>
  </r>
  <r>
    <x v="34"/>
    <x v="3"/>
    <d v="2015-12-31T00:00:00"/>
    <n v="5568700000"/>
    <x v="139"/>
  </r>
  <r>
    <x v="35"/>
    <x v="0"/>
    <d v="2012-12-31T00:00:00"/>
    <n v="23700000000"/>
    <x v="140"/>
  </r>
  <r>
    <x v="35"/>
    <x v="1"/>
    <d v="2013-12-31T00:00:00"/>
    <n v="23032000000"/>
    <x v="141"/>
  </r>
  <r>
    <x v="35"/>
    <x v="2"/>
    <d v="2014-12-31T00:00:00"/>
    <n v="23906000000"/>
    <x v="142"/>
  </r>
  <r>
    <x v="35"/>
    <x v="3"/>
    <d v="2015-12-31T00:00:00"/>
    <n v="22534000000"/>
    <x v="143"/>
  </r>
  <r>
    <x v="36"/>
    <x v="0"/>
    <d v="2012-12-31T00:00:00"/>
    <n v="4856000000"/>
    <x v="144"/>
  </r>
  <r>
    <x v="36"/>
    <x v="1"/>
    <d v="2013-12-31T00:00:00"/>
    <n v="4583000000"/>
    <x v="145"/>
  </r>
  <r>
    <x v="36"/>
    <x v="2"/>
    <d v="2014-12-31T00:00:00"/>
    <n v="4408000000"/>
    <x v="146"/>
  </r>
  <r>
    <x v="36"/>
    <x v="3"/>
    <d v="2015-12-31T00:00:00"/>
    <n v="4664000000"/>
    <x v="147"/>
  </r>
  <r>
    <x v="37"/>
    <x v="0"/>
    <d v="2015-11-01T00:00:00"/>
    <n v="6824000000"/>
    <x v="148"/>
  </r>
  <r>
    <x v="37"/>
    <x v="1"/>
    <d v="2016-10-30T00:00:00"/>
    <n v="13240000000"/>
    <x v="149"/>
  </r>
  <r>
    <x v="38"/>
    <x v="0"/>
    <d v="2012-12-31T00:00:00"/>
    <n v="5863500000"/>
    <x v="150"/>
  </r>
  <r>
    <x v="38"/>
    <x v="1"/>
    <d v="2013-12-28T00:00:00"/>
    <n v="6140000000"/>
    <x v="151"/>
  </r>
  <r>
    <x v="38"/>
    <x v="2"/>
    <d v="2015-01-03T00:00:00"/>
    <n v="6330300000"/>
    <x v="152"/>
  </r>
  <r>
    <x v="38"/>
    <x v="3"/>
    <d v="2016-01-02T00:00:00"/>
    <n v="5966900000"/>
    <x v="153"/>
  </r>
  <r>
    <x v="39"/>
    <x v="0"/>
    <d v="2012-12-31T00:00:00"/>
    <n v="2853926000"/>
    <x v="154"/>
  </r>
  <r>
    <x v="39"/>
    <x v="1"/>
    <d v="2013-12-31T00:00:00"/>
    <n v="2879000000"/>
    <x v="155"/>
  </r>
  <r>
    <x v="39"/>
    <x v="2"/>
    <d v="2014-12-31T00:00:00"/>
    <n v="3011000000"/>
    <x v="156"/>
  </r>
  <r>
    <x v="39"/>
    <x v="3"/>
    <d v="2015-12-31T00:00:00"/>
    <n v="3159000000"/>
    <x v="157"/>
  </r>
  <r>
    <x v="40"/>
    <x v="0"/>
    <d v="2012-12-31T00:00:00"/>
    <n v="33781000000"/>
    <x v="158"/>
  </r>
  <r>
    <x v="40"/>
    <x v="1"/>
    <d v="2013-12-31T00:00:00"/>
    <n v="34828000000"/>
    <x v="159"/>
  </r>
  <r>
    <x v="40"/>
    <x v="2"/>
    <d v="2014-12-31T00:00:00"/>
    <n v="35895000000"/>
    <x v="160"/>
  </r>
  <r>
    <x v="40"/>
    <x v="3"/>
    <d v="2015-12-31T00:00:00"/>
    <n v="34441000000"/>
    <x v="161"/>
  </r>
  <r>
    <x v="41"/>
    <x v="0"/>
    <d v="2013-08-31T00:00:00"/>
    <n v="2089100000"/>
    <x v="162"/>
  </r>
  <r>
    <x v="41"/>
    <x v="1"/>
    <d v="2014-08-31T00:00:00"/>
    <n v="2393500000"/>
    <x v="163"/>
  </r>
  <r>
    <x v="41"/>
    <x v="2"/>
    <d v="2015-08-31T00:00:00"/>
    <n v="2706700000"/>
    <x v="164"/>
  </r>
  <r>
    <x v="41"/>
    <x v="3"/>
    <d v="2016-08-31T00:00:00"/>
    <n v="3291300000"/>
    <x v="165"/>
  </r>
  <r>
    <x v="42"/>
    <x v="0"/>
    <d v="2013-08-31T00:00:00"/>
    <n v="9147530000"/>
    <x v="166"/>
  </r>
  <r>
    <x v="42"/>
    <x v="1"/>
    <d v="2014-08-30T00:00:00"/>
    <n v="9475313000"/>
    <x v="167"/>
  </r>
  <r>
    <x v="42"/>
    <x v="2"/>
    <d v="2015-08-29T00:00:00"/>
    <n v="10187340000"/>
    <x v="168"/>
  </r>
  <r>
    <x v="42"/>
    <x v="3"/>
    <d v="2016-08-27T00:00:00"/>
    <n v="10635676000"/>
    <x v="169"/>
  </r>
  <r>
    <x v="43"/>
    <x v="0"/>
    <d v="2013-12-31T00:00:00"/>
    <n v="86623000000"/>
    <x v="170"/>
  </r>
  <r>
    <x v="43"/>
    <x v="1"/>
    <d v="2014-12-31T00:00:00"/>
    <n v="90762000000"/>
    <x v="171"/>
  </r>
  <r>
    <x v="43"/>
    <x v="2"/>
    <d v="2015-12-31T00:00:00"/>
    <n v="96114000000"/>
    <x v="172"/>
  </r>
  <r>
    <x v="43"/>
    <x v="3"/>
    <d v="2016-12-31T00:00:00"/>
    <n v="94571000000"/>
    <x v="173"/>
  </r>
  <r>
    <x v="44"/>
    <x v="0"/>
    <d v="2012-12-31T00:00:00"/>
    <n v="100078000000"/>
    <x v="174"/>
  </r>
  <r>
    <x v="44"/>
    <x v="1"/>
    <d v="2013-12-31T00:00:00"/>
    <n v="101697000000"/>
    <x v="175"/>
  </r>
  <r>
    <x v="44"/>
    <x v="2"/>
    <d v="2014-12-31T00:00:00"/>
    <n v="95181000000"/>
    <x v="176"/>
  </r>
  <r>
    <x v="44"/>
    <x v="3"/>
    <d v="2015-12-31T00:00:00"/>
    <n v="93056000000"/>
    <x v="177"/>
  </r>
  <r>
    <x v="45"/>
    <x v="0"/>
    <d v="2012-12-31T00:00:00"/>
    <n v="13936000000"/>
    <x v="178"/>
  </r>
  <r>
    <x v="45"/>
    <x v="1"/>
    <d v="2013-12-31T00:00:00"/>
    <n v="9413000000"/>
    <x v="179"/>
  </r>
  <r>
    <x v="45"/>
    <x v="2"/>
    <d v="2014-12-31T00:00:00"/>
    <n v="10719000000"/>
    <x v="180"/>
  </r>
  <r>
    <x v="45"/>
    <x v="3"/>
    <d v="2015-12-31T00:00:00"/>
    <n v="9968000000"/>
    <x v="181"/>
  </r>
  <r>
    <x v="46"/>
    <x v="0"/>
    <d v="2013-03-02T00:00:00"/>
    <n v="10914585000"/>
    <x v="182"/>
  </r>
  <r>
    <x v="46"/>
    <x v="1"/>
    <d v="2014-03-01T00:00:00"/>
    <n v="11503963000"/>
    <x v="183"/>
  </r>
  <r>
    <x v="46"/>
    <x v="2"/>
    <d v="2015-02-28T00:00:00"/>
    <n v="11881176000"/>
    <x v="184"/>
  </r>
  <r>
    <x v="46"/>
    <x v="3"/>
    <d v="2016-02-27T00:00:00"/>
    <n v="12103887000"/>
    <x v="185"/>
  </r>
  <r>
    <x v="47"/>
    <x v="0"/>
    <d v="2012-12-31T00:00:00"/>
    <n v="10737000000"/>
    <x v="186"/>
  </r>
  <r>
    <x v="47"/>
    <x v="1"/>
    <d v="2013-12-31T00:00:00"/>
    <n v="10543000000"/>
    <x v="187"/>
  </r>
  <r>
    <x v="47"/>
    <x v="2"/>
    <d v="2014-12-31T00:00:00"/>
    <n v="9998000000"/>
    <x v="188"/>
  </r>
  <r>
    <x v="47"/>
    <x v="3"/>
    <d v="2015-12-31T00:00:00"/>
    <n v="10346000000"/>
    <x v="90"/>
  </r>
  <r>
    <x v="48"/>
    <x v="0"/>
    <d v="2012-03-03T00:00:00"/>
    <n v="45457000000"/>
    <x v="189"/>
  </r>
  <r>
    <x v="48"/>
    <x v="1"/>
    <d v="2014-02-01T00:00:00"/>
    <n v="40611000000"/>
    <x v="190"/>
  </r>
  <r>
    <x v="48"/>
    <x v="2"/>
    <d v="2015-01-31T00:00:00"/>
    <n v="40339000000"/>
    <x v="191"/>
  </r>
  <r>
    <x v="48"/>
    <x v="3"/>
    <d v="2016-01-30T00:00:00"/>
    <n v="39528000000"/>
    <x v="192"/>
  </r>
  <r>
    <x v="49"/>
    <x v="0"/>
    <d v="2013-12-31T00:00:00"/>
    <n v="3049500000"/>
    <x v="193"/>
  </r>
  <r>
    <x v="49"/>
    <x v="1"/>
    <d v="2014-12-31T00:00:00"/>
    <n v="3323600000"/>
    <x v="194"/>
  </r>
  <r>
    <x v="49"/>
    <x v="2"/>
    <d v="2015-12-31T00:00:00"/>
    <n v="3416000000"/>
    <x v="195"/>
  </r>
  <r>
    <x v="49"/>
    <x v="3"/>
    <d v="2016-12-31T00:00:00"/>
    <n v="3714000000"/>
    <x v="196"/>
  </r>
  <r>
    <x v="50"/>
    <x v="0"/>
    <d v="2013-09-30T00:00:00"/>
    <n v="8054000000"/>
    <x v="197"/>
  </r>
  <r>
    <x v="50"/>
    <x v="1"/>
    <d v="2014-09-30T00:00:00"/>
    <n v="8446000000"/>
    <x v="198"/>
  </r>
  <r>
    <x v="50"/>
    <x v="2"/>
    <d v="2015-09-30T00:00:00"/>
    <n v="10282000000"/>
    <x v="199"/>
  </r>
  <r>
    <x v="50"/>
    <x v="3"/>
    <d v="2016-09-30T00:00:00"/>
    <n v="12483000000"/>
    <x v="200"/>
  </r>
  <r>
    <x v="51"/>
    <x v="0"/>
    <d v="2013-12-31T00:00:00"/>
    <n v="22364000000"/>
    <x v="201"/>
  </r>
  <r>
    <x v="51"/>
    <x v="1"/>
    <d v="2014-12-31T00:00:00"/>
    <n v="24551000000"/>
    <x v="202"/>
  </r>
  <r>
    <x v="51"/>
    <x v="2"/>
    <d v="2015-12-31T00:00:00"/>
    <n v="15742000000"/>
    <x v="203"/>
  </r>
  <r>
    <x v="51"/>
    <x v="3"/>
    <d v="2016-12-31T00:00:00"/>
    <n v="9841000000"/>
    <x v="204"/>
  </r>
  <r>
    <x v="52"/>
    <x v="0"/>
    <d v="2013-12-31T00:00:00"/>
    <n v="6932200000"/>
    <x v="205"/>
  </r>
  <r>
    <x v="52"/>
    <x v="1"/>
    <d v="2014-12-31T00:00:00"/>
    <n v="9703300000"/>
    <x v="206"/>
  </r>
  <r>
    <x v="52"/>
    <x v="2"/>
    <d v="2015-12-31T00:00:00"/>
    <n v="10763800000"/>
    <x v="207"/>
  </r>
  <r>
    <x v="52"/>
    <x v="3"/>
    <d v="2016-12-31T00:00:00"/>
    <n v="11448800000"/>
    <x v="208"/>
  </r>
  <r>
    <x v="53"/>
    <x v="0"/>
    <d v="2012-12-31T00:00:00"/>
    <n v="8735700000"/>
    <x v="209"/>
  </r>
  <r>
    <x v="53"/>
    <x v="1"/>
    <d v="2013-12-31T00:00:00"/>
    <n v="8468100000"/>
    <x v="210"/>
  </r>
  <r>
    <x v="53"/>
    <x v="2"/>
    <d v="2014-12-31T00:00:00"/>
    <n v="8570000000"/>
    <x v="211"/>
  </r>
  <r>
    <x v="53"/>
    <x v="3"/>
    <d v="2015-12-31T00:00:00"/>
    <n v="7997000000"/>
    <x v="212"/>
  </r>
  <r>
    <x v="54"/>
    <x v="0"/>
    <d v="2012-12-31T00:00:00"/>
    <n v="17621000000"/>
    <x v="213"/>
  </r>
  <r>
    <x v="54"/>
    <x v="1"/>
    <d v="2013-12-31T00:00:00"/>
    <n v="16385000000"/>
    <x v="214"/>
  </r>
  <r>
    <x v="54"/>
    <x v="2"/>
    <d v="2014-12-31T00:00:00"/>
    <n v="15879000000"/>
    <x v="215"/>
  </r>
  <r>
    <x v="54"/>
    <x v="3"/>
    <d v="2015-12-31T00:00:00"/>
    <n v="16560000000"/>
    <x v="216"/>
  </r>
  <r>
    <x v="55"/>
    <x v="0"/>
    <d v="2012-12-31T00:00:00"/>
    <n v="7249000000"/>
    <x v="217"/>
  </r>
  <r>
    <x v="55"/>
    <x v="1"/>
    <d v="2013-12-31T00:00:00"/>
    <n v="7143000000"/>
    <x v="218"/>
  </r>
  <r>
    <x v="55"/>
    <x v="2"/>
    <d v="2014-12-31T00:00:00"/>
    <n v="7380000000"/>
    <x v="219"/>
  </r>
  <r>
    <x v="55"/>
    <x v="3"/>
    <d v="2015-12-31T00:00:00"/>
    <n v="7477000000"/>
    <x v="220"/>
  </r>
  <r>
    <x v="56"/>
    <x v="0"/>
    <d v="2013-12-31T00:00:00"/>
    <n v="7436600000"/>
    <x v="221"/>
  </r>
  <r>
    <x v="56"/>
    <x v="1"/>
    <d v="2014-12-31T00:00:00"/>
    <n v="8305100000"/>
    <x v="222"/>
  </r>
  <r>
    <x v="56"/>
    <x v="2"/>
    <d v="2015-12-31T00:00:00"/>
    <n v="8023200000"/>
    <x v="223"/>
  </r>
  <r>
    <x v="56"/>
    <x v="3"/>
    <d v="2016-12-31T00:00:00"/>
    <n v="9071000000"/>
    <x v="224"/>
  </r>
  <r>
    <x v="57"/>
    <x v="0"/>
    <d v="2012-12-31T00:00:00"/>
    <n v="1847186000"/>
    <x v="225"/>
  </r>
  <r>
    <x v="57"/>
    <x v="1"/>
    <d v="2013-12-31T00:00:00"/>
    <n v="2135539000"/>
    <x v="226"/>
  </r>
  <r>
    <x v="57"/>
    <x v="2"/>
    <d v="2014-12-31T00:00:00"/>
    <n v="2396998000"/>
    <x v="227"/>
  </r>
  <r>
    <x v="57"/>
    <x v="3"/>
    <d v="2015-12-31T00:00:00"/>
    <n v="2490821000"/>
    <x v="228"/>
  </r>
  <r>
    <x v="58"/>
    <x v="0"/>
    <d v="2013-05-26T00:00:00"/>
    <n v="13469300000"/>
    <x v="229"/>
  </r>
  <r>
    <x v="58"/>
    <x v="1"/>
    <d v="2014-05-25T00:00:00"/>
    <n v="11838200000"/>
    <x v="230"/>
  </r>
  <r>
    <x v="58"/>
    <x v="2"/>
    <d v="2015-05-31T00:00:00"/>
    <n v="11937000000"/>
    <x v="231"/>
  </r>
  <r>
    <x v="58"/>
    <x v="3"/>
    <d v="2016-05-29T00:00:00"/>
    <n v="11642900000"/>
    <x v="232"/>
  </r>
  <r>
    <x v="59"/>
    <x v="0"/>
    <d v="2013-06-30T00:00:00"/>
    <n v="101093000000"/>
    <x v="233"/>
  </r>
  <r>
    <x v="59"/>
    <x v="1"/>
    <d v="2014-06-30T00:00:00"/>
    <n v="91084000000"/>
    <x v="234"/>
  </r>
  <r>
    <x v="59"/>
    <x v="2"/>
    <d v="2015-06-30T00:00:00"/>
    <n v="102531000000"/>
    <x v="235"/>
  </r>
  <r>
    <x v="59"/>
    <x v="3"/>
    <d v="2016-06-30T00:00:00"/>
    <n v="121546000000"/>
    <x v="236"/>
  </r>
  <r>
    <x v="60"/>
    <x v="0"/>
    <d v="2013-12-31T00:00:00"/>
    <n v="55656000000"/>
    <x v="237"/>
  </r>
  <r>
    <x v="60"/>
    <x v="1"/>
    <d v="2014-12-31T00:00:00"/>
    <n v="55184000000"/>
    <x v="238"/>
  </r>
  <r>
    <x v="60"/>
    <x v="2"/>
    <d v="2015-12-31T00:00:00"/>
    <n v="47011000000"/>
    <x v="239"/>
  </r>
  <r>
    <x v="60"/>
    <x v="3"/>
    <d v="2016-12-31T00:00:00"/>
    <n v="38537000000"/>
    <x v="240"/>
  </r>
  <r>
    <x v="61"/>
    <x v="0"/>
    <d v="2012-12-31T00:00:00"/>
    <n v="17936000000"/>
    <x v="241"/>
  </r>
  <r>
    <x v="61"/>
    <x v="1"/>
    <d v="2013-12-31T00:00:00"/>
    <n v="19261000000"/>
    <x v="242"/>
  </r>
  <r>
    <x v="61"/>
    <x v="2"/>
    <d v="2014-12-31T00:00:00"/>
    <n v="19171000000"/>
    <x v="243"/>
  </r>
  <r>
    <x v="61"/>
    <x v="3"/>
    <d v="2015-12-31T00:00:00"/>
    <n v="18987000000"/>
    <x v="244"/>
  </r>
  <r>
    <x v="62"/>
    <x v="0"/>
    <d v="2012-12-31T00:00:00"/>
    <n v="6514099000"/>
    <x v="245"/>
  </r>
  <r>
    <x v="62"/>
    <x v="1"/>
    <d v="2013-12-31T00:00:00"/>
    <n v="7184794000"/>
    <x v="246"/>
  </r>
  <r>
    <x v="62"/>
    <x v="2"/>
    <d v="2014-12-31T00:00:00"/>
    <n v="9049918000"/>
    <x v="247"/>
  </r>
  <r>
    <x v="62"/>
    <x v="3"/>
    <d v="2015-12-31T00:00:00"/>
    <n v="10855810000"/>
    <x v="248"/>
  </r>
  <r>
    <x v="63"/>
    <x v="0"/>
    <d v="2012-12-31T00:00:00"/>
    <n v="2432680000"/>
    <x v="249"/>
  </r>
  <r>
    <x v="63"/>
    <x v="1"/>
    <d v="2013-12-31T00:00:00"/>
    <n v="2865751000"/>
    <x v="250"/>
  </r>
  <r>
    <x v="63"/>
    <x v="2"/>
    <d v="2014-12-31T00:00:00"/>
    <n v="3538756000"/>
    <x v="251"/>
  </r>
  <r>
    <x v="63"/>
    <x v="3"/>
    <d v="2015-12-31T00:00:00"/>
    <n v="3663851000"/>
    <x v="252"/>
  </r>
  <r>
    <x v="64"/>
    <x v="0"/>
    <d v="2013-11-30T00:00:00"/>
    <n v="15456000000"/>
    <x v="253"/>
  </r>
  <r>
    <x v="64"/>
    <x v="1"/>
    <d v="2014-11-30T00:00:00"/>
    <n v="15884000000"/>
    <x v="254"/>
  </r>
  <r>
    <x v="64"/>
    <x v="2"/>
    <d v="2015-11-30T00:00:00"/>
    <n v="15714000000"/>
    <x v="255"/>
  </r>
  <r>
    <x v="64"/>
    <x v="3"/>
    <d v="2016-11-30T00:00:00"/>
    <n v="16389000000"/>
    <x v="256"/>
  </r>
  <r>
    <x v="65"/>
    <x v="0"/>
    <d v="2013-12-31T00:00:00"/>
    <n v="6493900000"/>
    <x v="257"/>
  </r>
  <r>
    <x v="65"/>
    <x v="1"/>
    <d v="2014-12-31T00:00:00"/>
    <n v="7670400000"/>
    <x v="258"/>
  </r>
  <r>
    <x v="65"/>
    <x v="2"/>
    <d v="2015-12-31T00:00:00"/>
    <n v="9256000000"/>
    <x v="259"/>
  </r>
  <r>
    <x v="65"/>
    <x v="3"/>
    <d v="2016-12-31T00:00:00"/>
    <n v="11229200000"/>
    <x v="260"/>
  </r>
  <r>
    <x v="66"/>
    <x v="0"/>
    <d v="2013-12-28T00:00:00"/>
    <n v="2910748000"/>
    <x v="261"/>
  </r>
  <r>
    <x v="66"/>
    <x v="1"/>
    <d v="2015-01-03T00:00:00"/>
    <n v="3402703000"/>
    <x v="262"/>
  </r>
  <r>
    <x v="66"/>
    <x v="2"/>
    <d v="2016-01-02T00:00:00"/>
    <n v="4425267000"/>
    <x v="263"/>
  </r>
  <r>
    <x v="66"/>
    <x v="3"/>
    <d v="2016-12-31T00:00:00"/>
    <n v="4796473000"/>
    <x v="264"/>
  </r>
  <r>
    <x v="67"/>
    <x v="0"/>
    <d v="2012-12-31T00:00:00"/>
    <n v="6104000000"/>
    <x v="265"/>
  </r>
  <r>
    <x v="67"/>
    <x v="1"/>
    <d v="2013-12-31T00:00:00"/>
    <n v="5474700000"/>
    <x v="266"/>
  </r>
  <r>
    <x v="67"/>
    <x v="2"/>
    <d v="2014-12-31T00:00:00"/>
    <n v="4743200000"/>
    <x v="267"/>
  </r>
  <r>
    <x v="67"/>
    <x v="3"/>
    <d v="2015-12-31T00:00:00"/>
    <n v="4308300000"/>
    <x v="268"/>
  </r>
  <r>
    <x v="68"/>
    <x v="0"/>
    <d v="2012-12-31T00:00:00"/>
    <n v="5513000000"/>
    <x v="269"/>
  </r>
  <r>
    <x v="68"/>
    <x v="1"/>
    <d v="2013-12-31T00:00:00"/>
    <n v="5133000000"/>
    <x v="270"/>
  </r>
  <r>
    <x v="68"/>
    <x v="2"/>
    <d v="2014-12-31T00:00:00"/>
    <n v="5342000000"/>
    <x v="271"/>
  </r>
  <r>
    <x v="68"/>
    <x v="3"/>
    <d v="2015-12-31T00:00:00"/>
    <n v="5276000000"/>
    <x v="272"/>
  </r>
  <r>
    <x v="69"/>
    <x v="0"/>
    <d v="2012-12-31T00:00:00"/>
    <n v="2921900000"/>
    <x v="273"/>
  </r>
  <r>
    <x v="69"/>
    <x v="1"/>
    <d v="2013-12-31T00:00:00"/>
    <n v="3194300000"/>
    <x v="274"/>
  </r>
  <r>
    <x v="69"/>
    <x v="2"/>
    <d v="2014-12-31T00:00:00"/>
    <n v="3297600000"/>
    <x v="275"/>
  </r>
  <r>
    <x v="69"/>
    <x v="3"/>
    <d v="2015-12-31T00:00:00"/>
    <n v="3394800000"/>
    <x v="276"/>
  </r>
  <r>
    <x v="70"/>
    <x v="0"/>
    <d v="2012-12-31T00:00:00"/>
    <n v="12316000000"/>
    <x v="277"/>
  </r>
  <r>
    <x v="70"/>
    <x v="1"/>
    <d v="2013-12-31T00:00:00"/>
    <n v="19080000000"/>
    <x v="278"/>
  </r>
  <r>
    <x v="70"/>
    <x v="2"/>
    <d v="2014-12-31T00:00:00"/>
    <n v="23125000000"/>
    <x v="279"/>
  </r>
  <r>
    <x v="70"/>
    <x v="3"/>
    <d v="2015-12-31T00:00:00"/>
    <n v="12764000000"/>
    <x v="280"/>
  </r>
  <r>
    <x v="71"/>
    <x v="0"/>
    <d v="2012-12-31T00:00:00"/>
    <n v="11359113000"/>
    <x v="281"/>
  </r>
  <r>
    <x v="71"/>
    <x v="1"/>
    <d v="2013-12-31T00:00:00"/>
    <n v="12752076000"/>
    <x v="282"/>
  </r>
  <r>
    <x v="71"/>
    <x v="2"/>
    <d v="2014-12-31T00:00:00"/>
    <n v="13470067000"/>
    <x v="283"/>
  </r>
  <r>
    <x v="71"/>
    <x v="3"/>
    <d v="2015-12-31T00:00:00"/>
    <n v="13476084000"/>
    <x v="284"/>
  </r>
  <r>
    <x v="72"/>
    <x v="0"/>
    <d v="2013-12-31T00:00:00"/>
    <n v="8155000000"/>
    <x v="285"/>
  </r>
  <r>
    <x v="72"/>
    <x v="1"/>
    <d v="2014-12-31T00:00:00"/>
    <n v="9108000000"/>
    <x v="286"/>
  </r>
  <r>
    <x v="72"/>
    <x v="2"/>
    <d v="2015-12-31T00:00:00"/>
    <n v="9754000000"/>
    <x v="287"/>
  </r>
  <r>
    <x v="72"/>
    <x v="3"/>
    <d v="2016-12-31T00:00:00"/>
    <n v="29003000000"/>
    <x v="288"/>
  </r>
  <r>
    <x v="73"/>
    <x v="0"/>
    <d v="2012-12-31T00:00:00"/>
    <n v="29119000000"/>
    <x v="289"/>
  </r>
  <r>
    <x v="73"/>
    <x v="1"/>
    <d v="2013-12-31T00:00:00"/>
    <n v="32380000000"/>
    <x v="290"/>
  </r>
  <r>
    <x v="73"/>
    <x v="2"/>
    <d v="2014-12-31T00:00:00"/>
    <n v="34914000000"/>
    <x v="291"/>
  </r>
  <r>
    <x v="73"/>
    <x v="3"/>
    <d v="2015-12-31T00:00:00"/>
    <n v="37876000000"/>
    <x v="292"/>
  </r>
  <r>
    <x v="74"/>
    <x v="0"/>
    <d v="2012-12-31T00:00:00"/>
    <n v="4111000000"/>
    <x v="44"/>
  </r>
  <r>
    <x v="74"/>
    <x v="1"/>
    <d v="2013-12-31T00:00:00"/>
    <n v="4531000000"/>
    <x v="293"/>
  </r>
  <r>
    <x v="74"/>
    <x v="2"/>
    <d v="2014-12-31T00:00:00"/>
    <n v="4945000000"/>
    <x v="294"/>
  </r>
  <r>
    <x v="74"/>
    <x v="3"/>
    <d v="2015-12-31T00:00:00"/>
    <n v="5142000000"/>
    <x v="295"/>
  </r>
  <r>
    <x v="75"/>
    <x v="0"/>
    <d v="2012-12-31T00:00:00"/>
    <n v="17085000000"/>
    <x v="296"/>
  </r>
  <r>
    <x v="75"/>
    <x v="1"/>
    <d v="2013-12-31T00:00:00"/>
    <n v="17420000000"/>
    <x v="297"/>
  </r>
  <r>
    <x v="75"/>
    <x v="2"/>
    <d v="2014-12-31T00:00:00"/>
    <n v="17277000000"/>
    <x v="298"/>
  </r>
  <r>
    <x v="75"/>
    <x v="3"/>
    <d v="2015-12-31T00:00:00"/>
    <n v="16034000000"/>
    <x v="299"/>
  </r>
  <r>
    <x v="76"/>
    <x v="0"/>
    <d v="2013-06-30T00:00:00"/>
    <n v="5533000000"/>
    <x v="300"/>
  </r>
  <r>
    <x v="76"/>
    <x v="1"/>
    <d v="2014-06-30T00:00:00"/>
    <n v="5514000000"/>
    <x v="301"/>
  </r>
  <r>
    <x v="76"/>
    <x v="2"/>
    <d v="2015-06-30T00:00:00"/>
    <n v="5655000000"/>
    <x v="302"/>
  </r>
  <r>
    <x v="76"/>
    <x v="3"/>
    <d v="2016-06-30T00:00:00"/>
    <n v="5761000000"/>
    <x v="303"/>
  </r>
  <r>
    <x v="77"/>
    <x v="0"/>
    <d v="2013-12-31T00:00:00"/>
    <n v="2666000000"/>
    <x v="304"/>
  </r>
  <r>
    <x v="77"/>
    <x v="1"/>
    <d v="2014-12-31T00:00:00"/>
    <n v="2607000000"/>
    <x v="305"/>
  </r>
  <r>
    <x v="77"/>
    <x v="2"/>
    <d v="2015-12-31T00:00:00"/>
    <n v="2819000000"/>
    <x v="306"/>
  </r>
  <r>
    <x v="77"/>
    <x v="3"/>
    <d v="2016-12-31T00:00:00"/>
    <n v="2960000000"/>
    <x v="307"/>
  </r>
  <r>
    <x v="78"/>
    <x v="0"/>
    <d v="2013-12-31T00:00:00"/>
    <n v="3214591000"/>
    <x v="308"/>
  </r>
  <r>
    <x v="78"/>
    <x v="1"/>
    <d v="2014-12-31T00:00:00"/>
    <n v="4108269000"/>
    <x v="309"/>
  </r>
  <r>
    <x v="78"/>
    <x v="2"/>
    <d v="2015-12-31T00:00:00"/>
    <n v="4501223000"/>
    <x v="310"/>
  </r>
  <r>
    <x v="78"/>
    <x v="3"/>
    <d v="2016-12-31T00:00:00"/>
    <n v="3904384000"/>
    <x v="311"/>
  </r>
  <r>
    <x v="79"/>
    <x v="0"/>
    <d v="2013-12-31T00:00:00"/>
    <n v="17301000000"/>
    <x v="312"/>
  </r>
  <r>
    <x v="79"/>
    <x v="1"/>
    <d v="2014-12-31T00:00:00"/>
    <n v="19221000000"/>
    <x v="313"/>
  </r>
  <r>
    <x v="79"/>
    <x v="2"/>
    <d v="2015-12-31T00:00:00"/>
    <n v="19110000000"/>
    <x v="314"/>
  </r>
  <r>
    <x v="79"/>
    <x v="3"/>
    <d v="2016-12-31T00:00:00"/>
    <n v="17509000000"/>
    <x v="315"/>
  </r>
  <r>
    <x v="80"/>
    <x v="0"/>
    <d v="2013-12-31T00:00:00"/>
    <n v="6566000000"/>
    <x v="316"/>
  </r>
  <r>
    <x v="80"/>
    <x v="1"/>
    <d v="2014-12-31T00:00:00"/>
    <n v="7179000000"/>
    <x v="317"/>
  </r>
  <r>
    <x v="80"/>
    <x v="2"/>
    <d v="2015-12-31T00:00:00"/>
    <n v="6456000000"/>
    <x v="318"/>
  </r>
  <r>
    <x v="80"/>
    <x v="3"/>
    <d v="2016-12-31T00:00:00"/>
    <n v="6399000000"/>
    <x v="319"/>
  </r>
  <r>
    <x v="81"/>
    <x v="0"/>
    <d v="2012-12-31T00:00:00"/>
    <n v="8110000000"/>
    <x v="320"/>
  </r>
  <r>
    <x v="81"/>
    <x v="1"/>
    <d v="2013-12-31T00:00:00"/>
    <n v="10863000000"/>
    <x v="321"/>
  </r>
  <r>
    <x v="81"/>
    <x v="2"/>
    <d v="2014-12-31T00:00:00"/>
    <n v="16560000000"/>
    <x v="322"/>
  </r>
  <r>
    <x v="81"/>
    <x v="3"/>
    <d v="2015-12-31T00:00:00"/>
    <n v="22760000000"/>
    <x v="323"/>
  </r>
  <r>
    <x v="82"/>
    <x v="0"/>
    <d v="2012-12-31T00:00:00"/>
    <n v="7452000000"/>
    <x v="324"/>
  </r>
  <r>
    <x v="82"/>
    <x v="1"/>
    <d v="2013-12-31T00:00:00"/>
    <n v="8106000000"/>
    <x v="325"/>
  </r>
  <r>
    <x v="82"/>
    <x v="2"/>
    <d v="2014-12-31T00:00:00"/>
    <n v="9226000000"/>
    <x v="326"/>
  </r>
  <r>
    <x v="82"/>
    <x v="3"/>
    <d v="2015-12-31T00:00:00"/>
    <n v="7386000000"/>
    <x v="327"/>
  </r>
  <r>
    <x v="83"/>
    <x v="0"/>
    <d v="2012-12-31T00:00:00"/>
    <n v="23771000000"/>
    <x v="328"/>
  </r>
  <r>
    <x v="83"/>
    <x v="1"/>
    <d v="2013-12-31T00:00:00"/>
    <n v="24176000000"/>
    <x v="329"/>
  </r>
  <r>
    <x v="83"/>
    <x v="2"/>
    <d v="2014-12-31T00:00:00"/>
    <n v="23869000000"/>
    <x v="330"/>
  </r>
  <r>
    <x v="83"/>
    <x v="3"/>
    <d v="2015-12-31T00:00:00"/>
    <n v="25038000000"/>
    <x v="331"/>
  </r>
  <r>
    <x v="84"/>
    <x v="0"/>
    <d v="2012-12-31T00:00:00"/>
    <n v="1204546000"/>
    <x v="332"/>
  </r>
  <r>
    <x v="84"/>
    <x v="1"/>
    <d v="2013-12-31T00:00:00"/>
    <n v="1746278000"/>
    <x v="333"/>
  </r>
  <r>
    <x v="84"/>
    <x v="2"/>
    <d v="2014-12-31T00:00:00"/>
    <n v="2173011000"/>
    <x v="334"/>
  </r>
  <r>
    <x v="84"/>
    <x v="3"/>
    <d v="2015-12-31T00:00:00"/>
    <n v="1357150000"/>
    <x v="335"/>
  </r>
  <r>
    <x v="85"/>
    <x v="0"/>
    <d v="2013-09-30T00:00:00"/>
    <n v="4474000000"/>
    <x v="336"/>
  </r>
  <r>
    <x v="85"/>
    <x v="1"/>
    <d v="2014-09-30T00:00:00"/>
    <n v="4979000000"/>
    <x v="337"/>
  </r>
  <r>
    <x v="85"/>
    <x v="2"/>
    <d v="2015-09-30T00:00:00"/>
    <n v="5244000000"/>
    <x v="338"/>
  </r>
  <r>
    <x v="85"/>
    <x v="3"/>
    <d v="2016-09-30T00:00:00"/>
    <n v="5259000000"/>
    <x v="339"/>
  </r>
  <r>
    <x v="86"/>
    <x v="0"/>
    <d v="2013-10-31T00:00:00"/>
    <n v="1587725000"/>
    <x v="340"/>
  </r>
  <r>
    <x v="86"/>
    <x v="1"/>
    <d v="2014-10-31T00:00:00"/>
    <n v="1717776000"/>
    <x v="341"/>
  </r>
  <r>
    <x v="86"/>
    <x v="2"/>
    <d v="2015-10-31T00:00:00"/>
    <n v="1797060000"/>
    <x v="342"/>
  </r>
  <r>
    <x v="86"/>
    <x v="3"/>
    <d v="2016-10-31T00:00:00"/>
    <n v="1966814000"/>
    <x v="343"/>
  </r>
  <r>
    <x v="87"/>
    <x v="0"/>
    <d v="2013-09-01T00:00:00"/>
    <n v="105156000000"/>
    <x v="344"/>
  </r>
  <r>
    <x v="87"/>
    <x v="1"/>
    <d v="2014-08-31T00:00:00"/>
    <n v="112640000000"/>
    <x v="345"/>
  </r>
  <r>
    <x v="87"/>
    <x v="2"/>
    <d v="2015-08-30T00:00:00"/>
    <n v="116199000000"/>
    <x v="346"/>
  </r>
  <r>
    <x v="87"/>
    <x v="3"/>
    <d v="2016-08-28T00:00:00"/>
    <n v="118719000000"/>
    <x v="347"/>
  </r>
  <r>
    <x v="88"/>
    <x v="0"/>
    <d v="2003-06-30T00:00:00"/>
    <n v="1577000"/>
    <x v="348"/>
  </r>
  <r>
    <x v="88"/>
    <x v="1"/>
    <d v="2004-06-30T00:00:00"/>
    <n v="1514000"/>
    <x v="349"/>
  </r>
  <r>
    <x v="88"/>
    <x v="2"/>
    <d v="2006-02-28T00:00:00"/>
    <n v="79562000"/>
    <x v="350"/>
  </r>
  <r>
    <x v="88"/>
    <x v="3"/>
    <d v="2007-02-28T00:00:00"/>
    <n v="99642000"/>
    <x v="351"/>
  </r>
  <r>
    <x v="89"/>
    <x v="0"/>
    <d v="2013-07-28T00:00:00"/>
    <n v="8052000000"/>
    <x v="352"/>
  </r>
  <r>
    <x v="89"/>
    <x v="1"/>
    <d v="2014-08-03T00:00:00"/>
    <n v="8268000000"/>
    <x v="353"/>
  </r>
  <r>
    <x v="89"/>
    <x v="2"/>
    <d v="2015-08-02T00:00:00"/>
    <n v="8082000000"/>
    <x v="354"/>
  </r>
  <r>
    <x v="89"/>
    <x v="3"/>
    <d v="2016-07-31T00:00:00"/>
    <n v="7961000000"/>
    <x v="355"/>
  </r>
  <r>
    <x v="90"/>
    <x v="0"/>
    <d v="2013-01-31T00:00:00"/>
    <n v="3050195000"/>
    <x v="356"/>
  </r>
  <r>
    <x v="90"/>
    <x v="1"/>
    <d v="2014-01-31T00:00:00"/>
    <n v="4071003000"/>
    <x v="357"/>
  </r>
  <r>
    <x v="90"/>
    <x v="2"/>
    <d v="2015-01-31T00:00:00"/>
    <n v="5373586000"/>
    <x v="358"/>
  </r>
  <r>
    <x v="90"/>
    <x v="3"/>
    <d v="2016-01-31T00:00:00"/>
    <n v="6667216000"/>
    <x v="359"/>
  </r>
  <r>
    <x v="91"/>
    <x v="0"/>
    <d v="2013-07-27T00:00:00"/>
    <n v="48607000000"/>
    <x v="360"/>
  </r>
  <r>
    <x v="91"/>
    <x v="1"/>
    <d v="2014-07-26T00:00:00"/>
    <n v="47142000000"/>
    <x v="361"/>
  </r>
  <r>
    <x v="91"/>
    <x v="2"/>
    <d v="2015-07-25T00:00:00"/>
    <n v="49161000000"/>
    <x v="362"/>
  </r>
  <r>
    <x v="91"/>
    <x v="3"/>
    <d v="2016-07-30T00:00:00"/>
    <n v="49247000000"/>
    <x v="363"/>
  </r>
  <r>
    <x v="92"/>
    <x v="0"/>
    <d v="2015-04-03T00:00:00"/>
    <n v="4069746000"/>
    <x v="364"/>
  </r>
  <r>
    <x v="92"/>
    <x v="1"/>
    <d v="2016-04-01T00:00:00"/>
    <n v="4250447000"/>
    <x v="365"/>
  </r>
  <r>
    <x v="93"/>
    <x v="0"/>
    <d v="2013-12-31T00:00:00"/>
    <n v="12026000000"/>
    <x v="366"/>
  </r>
  <r>
    <x v="93"/>
    <x v="1"/>
    <d v="2014-12-26T00:00:00"/>
    <n v="12669000000"/>
    <x v="367"/>
  </r>
  <r>
    <x v="93"/>
    <x v="2"/>
    <d v="2015-12-25T00:00:00"/>
    <n v="11811000000"/>
    <x v="368"/>
  </r>
  <r>
    <x v="93"/>
    <x v="3"/>
    <d v="2016-12-30T00:00:00"/>
    <n v="11069000000"/>
    <x v="369"/>
  </r>
  <r>
    <x v="94"/>
    <x v="0"/>
    <d v="2013-05-31T00:00:00"/>
    <n v="4245964000"/>
    <x v="370"/>
  </r>
  <r>
    <x v="94"/>
    <x v="1"/>
    <d v="2014-05-31T00:00:00"/>
    <n v="4193844000"/>
    <x v="371"/>
  </r>
  <r>
    <x v="94"/>
    <x v="2"/>
    <d v="2015-05-31T00:00:00"/>
    <n v="4476886000"/>
    <x v="372"/>
  </r>
  <r>
    <x v="94"/>
    <x v="3"/>
    <d v="2016-05-31T00:00:00"/>
    <n v="4905458000"/>
    <x v="373"/>
  </r>
  <r>
    <x v="95"/>
    <x v="0"/>
    <d v="2012-12-31T00:00:00"/>
    <n v="18376000000"/>
    <x v="374"/>
  </r>
  <r>
    <x v="95"/>
    <x v="1"/>
    <d v="2013-12-31T00:00:00"/>
    <n v="18095000000"/>
    <x v="375"/>
  </r>
  <r>
    <x v="95"/>
    <x v="2"/>
    <d v="2014-12-31T00:00:00"/>
    <n v="18031000000"/>
    <x v="376"/>
  </r>
  <r>
    <x v="95"/>
    <x v="3"/>
    <d v="2015-12-31T00:00:00"/>
    <n v="17900000000"/>
    <x v="377"/>
  </r>
  <r>
    <x v="96"/>
    <x v="0"/>
    <d v="2012-12-31T00:00:00"/>
    <n v="7346472000"/>
    <x v="378"/>
  </r>
  <r>
    <x v="96"/>
    <x v="1"/>
    <d v="2013-12-31T00:00:00"/>
    <n v="8843200000"/>
    <x v="379"/>
  </r>
  <r>
    <x v="96"/>
    <x v="2"/>
    <d v="2014-12-31T00:00:00"/>
    <n v="10262700000"/>
    <x v="380"/>
  </r>
  <r>
    <x v="96"/>
    <x v="3"/>
    <d v="2015-12-31T00:00:00"/>
    <n v="12416000000"/>
    <x v="381"/>
  </r>
  <r>
    <x v="97"/>
    <x v="0"/>
    <d v="2013-12-31T00:00:00"/>
    <n v="2918434000"/>
    <x v="382"/>
  </r>
  <r>
    <x v="97"/>
    <x v="1"/>
    <d v="2014-12-31T00:00:00"/>
    <n v="3142856000"/>
    <x v="383"/>
  </r>
  <r>
    <x v="97"/>
    <x v="2"/>
    <d v="2015-12-31T00:00:00"/>
    <n v="3275594000"/>
    <x v="384"/>
  </r>
  <r>
    <x v="97"/>
    <x v="3"/>
    <d v="2016-12-31T00:00:00"/>
    <n v="3418265000"/>
    <x v="385"/>
  </r>
  <r>
    <x v="98"/>
    <x v="0"/>
    <d v="2013-12-31T00:00:00"/>
    <n v="126761000000"/>
    <x v="386"/>
  </r>
  <r>
    <x v="98"/>
    <x v="1"/>
    <d v="2014-12-31T00:00:00"/>
    <n v="139367000000"/>
    <x v="387"/>
  </r>
  <r>
    <x v="98"/>
    <x v="2"/>
    <d v="2015-12-31T00:00:00"/>
    <n v="153290000000"/>
    <x v="388"/>
  </r>
  <r>
    <x v="98"/>
    <x v="3"/>
    <d v="2016-12-31T00:00:00"/>
    <n v="177526000000"/>
    <x v="389"/>
  </r>
  <r>
    <x v="99"/>
    <x v="0"/>
    <d v="2012-12-31T00:00:00"/>
    <n v="230590000000"/>
    <x v="390"/>
  </r>
  <r>
    <x v="99"/>
    <x v="1"/>
    <d v="2013-12-31T00:00:00"/>
    <n v="220156000000"/>
    <x v="391"/>
  </r>
  <r>
    <x v="99"/>
    <x v="2"/>
    <d v="2014-12-31T00:00:00"/>
    <n v="200494000000"/>
    <x v="392"/>
  </r>
  <r>
    <x v="99"/>
    <x v="3"/>
    <d v="2015-12-31T00:00:00"/>
    <n v="129925000000"/>
    <x v="393"/>
  </r>
  <r>
    <x v="100"/>
    <x v="0"/>
    <d v="2012-12-31T00:00:00"/>
    <n v="1819814000"/>
    <x v="394"/>
  </r>
  <r>
    <x v="100"/>
    <x v="1"/>
    <d v="2013-12-31T00:00:00"/>
    <n v="2319919000"/>
    <x v="395"/>
  </r>
  <r>
    <x v="100"/>
    <x v="2"/>
    <d v="2014-12-31T00:00:00"/>
    <n v="2660147000"/>
    <x v="396"/>
  </r>
  <r>
    <x v="100"/>
    <x v="3"/>
    <d v="2015-12-31T00:00:00"/>
    <n v="1803573000"/>
    <x v="397"/>
  </r>
  <r>
    <x v="101"/>
    <x v="0"/>
    <d v="2012-12-31T00:00:00"/>
    <n v="12835000000"/>
    <x v="398"/>
  </r>
  <r>
    <x v="101"/>
    <x v="1"/>
    <d v="2013-12-31T00:00:00"/>
    <n v="13120000000"/>
    <x v="399"/>
  </r>
  <r>
    <x v="101"/>
    <x v="2"/>
    <d v="2014-12-31T00:00:00"/>
    <n v="12436000000"/>
    <x v="400"/>
  </r>
  <r>
    <x v="101"/>
    <x v="3"/>
    <d v="2015-12-31T00:00:00"/>
    <n v="11683000000"/>
    <x v="401"/>
  </r>
  <r>
    <x v="102"/>
    <x v="0"/>
    <d v="2013-12-31T00:00:00"/>
    <n v="37773000000"/>
    <x v="402"/>
  </r>
  <r>
    <x v="102"/>
    <x v="1"/>
    <d v="2014-12-31T00:00:00"/>
    <n v="40362000000"/>
    <x v="403"/>
  </r>
  <r>
    <x v="102"/>
    <x v="2"/>
    <d v="2015-12-31T00:00:00"/>
    <n v="40704000000"/>
    <x v="404"/>
  </r>
  <r>
    <x v="102"/>
    <x v="3"/>
    <d v="2016-12-31T00:00:00"/>
    <n v="39639000000"/>
    <x v="405"/>
  </r>
  <r>
    <x v="103"/>
    <x v="0"/>
    <d v="2013-12-31T00:00:00"/>
    <n v="28998000000"/>
    <x v="406"/>
  </r>
  <r>
    <x v="103"/>
    <x v="1"/>
    <d v="2014-12-31T00:00:00"/>
    <n v="28406000000"/>
    <x v="407"/>
  </r>
  <r>
    <x v="103"/>
    <x v="2"/>
    <d v="2015-12-31T00:00:00"/>
    <n v="25130000000"/>
    <x v="408"/>
  </r>
  <r>
    <x v="103"/>
    <x v="3"/>
    <d v="2016-12-31T00:00:00"/>
    <n v="24594000000"/>
    <x v="409"/>
  </r>
  <r>
    <x v="104"/>
    <x v="0"/>
    <d v="2013-10-31T00:00:00"/>
    <n v="37795400000"/>
    <x v="410"/>
  </r>
  <r>
    <x v="104"/>
    <x v="1"/>
    <d v="2014-10-31T00:00:00"/>
    <n v="36066900000"/>
    <x v="411"/>
  </r>
  <r>
    <x v="104"/>
    <x v="2"/>
    <d v="2015-10-31T00:00:00"/>
    <n v="28862800000"/>
    <x v="412"/>
  </r>
  <r>
    <x v="104"/>
    <x v="3"/>
    <d v="2016-10-31T00:00:00"/>
    <n v="26644000000"/>
    <x v="413"/>
  </r>
  <r>
    <x v="105"/>
    <x v="0"/>
    <d v="2012-11-30T00:00:00"/>
    <n v="8984000000"/>
    <x v="414"/>
  </r>
  <r>
    <x v="105"/>
    <x v="1"/>
    <d v="2013-12-31T00:00:00"/>
    <n v="9370000000"/>
    <x v="415"/>
  </r>
  <r>
    <x v="105"/>
    <x v="2"/>
    <d v="2014-12-31T00:00:00"/>
    <n v="9611000000"/>
    <x v="416"/>
  </r>
  <r>
    <x v="105"/>
    <x v="3"/>
    <d v="2015-12-31T00:00:00"/>
    <n v="10002000000"/>
    <x v="417"/>
  </r>
  <r>
    <x v="106"/>
    <x v="0"/>
    <d v="2013-02-01T00:00:00"/>
    <n v="16022128000"/>
    <x v="418"/>
  </r>
  <r>
    <x v="106"/>
    <x v="1"/>
    <d v="2014-01-31T00:00:00"/>
    <n v="17504167000"/>
    <x v="419"/>
  </r>
  <r>
    <x v="106"/>
    <x v="2"/>
    <d v="2015-01-30T00:00:00"/>
    <n v="18909588000"/>
    <x v="420"/>
  </r>
  <r>
    <x v="106"/>
    <x v="3"/>
    <d v="2016-01-29T00:00:00"/>
    <n v="20368562000"/>
    <x v="421"/>
  </r>
  <r>
    <x v="107"/>
    <x v="0"/>
    <d v="2012-12-31T00:00:00"/>
    <n v="7383000000"/>
    <x v="422"/>
  </r>
  <r>
    <x v="107"/>
    <x v="1"/>
    <d v="2013-12-31T00:00:00"/>
    <n v="7146000000"/>
    <x v="423"/>
  </r>
  <r>
    <x v="107"/>
    <x v="2"/>
    <d v="2014-12-31T00:00:00"/>
    <n v="7435000000"/>
    <x v="424"/>
  </r>
  <r>
    <x v="107"/>
    <x v="3"/>
    <d v="2015-12-31T00:00:00"/>
    <n v="7493000000"/>
    <x v="425"/>
  </r>
  <r>
    <x v="108"/>
    <x v="0"/>
    <d v="2013-09-30T00:00:00"/>
    <n v="6259300000"/>
    <x v="426"/>
  </r>
  <r>
    <x v="108"/>
    <x v="1"/>
    <d v="2014-09-30T00:00:00"/>
    <n v="8024900000"/>
    <x v="427"/>
  </r>
  <r>
    <x v="108"/>
    <x v="2"/>
    <d v="2015-09-30T00:00:00"/>
    <n v="10824000000"/>
    <x v="428"/>
  </r>
  <r>
    <x v="108"/>
    <x v="3"/>
    <d v="2016-09-30T00:00:00"/>
    <n v="12157400000"/>
    <x v="429"/>
  </r>
  <r>
    <x v="109"/>
    <x v="0"/>
    <d v="2012-12-31T00:00:00"/>
    <n v="18260400000"/>
    <x v="430"/>
  </r>
  <r>
    <x v="109"/>
    <x v="1"/>
    <d v="2013-12-31T00:00:00"/>
    <n v="18283100000"/>
    <x v="431"/>
  </r>
  <r>
    <x v="109"/>
    <x v="2"/>
    <d v="2014-12-31T00:00:00"/>
    <n v="19154000000"/>
    <x v="432"/>
  </r>
  <r>
    <x v="109"/>
    <x v="3"/>
    <d v="2015-12-31T00:00:00"/>
    <n v="20563100000"/>
    <x v="433"/>
  </r>
  <r>
    <x v="110"/>
    <x v="0"/>
    <d v="2013-09-28T00:00:00"/>
    <n v="45041000000"/>
    <x v="434"/>
  </r>
  <r>
    <x v="110"/>
    <x v="1"/>
    <d v="2014-09-27T00:00:00"/>
    <n v="48813000000"/>
    <x v="435"/>
  </r>
  <r>
    <x v="110"/>
    <x v="2"/>
    <d v="2015-10-03T00:00:00"/>
    <n v="52465000000"/>
    <x v="436"/>
  </r>
  <r>
    <x v="110"/>
    <x v="3"/>
    <d v="2016-10-01T00:00:00"/>
    <n v="55632000000"/>
    <x v="437"/>
  </r>
  <r>
    <x v="111"/>
    <x v="0"/>
    <d v="2013-12-31T00:00:00"/>
    <n v="5535000000"/>
    <x v="438"/>
  </r>
  <r>
    <x v="111"/>
    <x v="1"/>
    <d v="2014-12-31T00:00:00"/>
    <n v="6265000000"/>
    <x v="439"/>
  </r>
  <r>
    <x v="111"/>
    <x v="2"/>
    <d v="2015-12-31T00:00:00"/>
    <n v="6394000000"/>
    <x v="440"/>
  </r>
  <r>
    <x v="111"/>
    <x v="3"/>
    <d v="2016-12-31T00:00:00"/>
    <n v="6497000000"/>
    <x v="441"/>
  </r>
  <r>
    <x v="112"/>
    <x v="0"/>
    <d v="2013-12-31T00:00:00"/>
    <n v="5535000000"/>
    <x v="438"/>
  </r>
  <r>
    <x v="112"/>
    <x v="1"/>
    <d v="2014-12-31T00:00:00"/>
    <n v="6265000000"/>
    <x v="439"/>
  </r>
  <r>
    <x v="112"/>
    <x v="2"/>
    <d v="2015-12-31T00:00:00"/>
    <n v="6394000000"/>
    <x v="440"/>
  </r>
  <r>
    <x v="112"/>
    <x v="3"/>
    <d v="2016-12-31T00:00:00"/>
    <n v="6497000000"/>
    <x v="441"/>
  </r>
  <r>
    <x v="113"/>
    <x v="0"/>
    <d v="2013-12-31T00:00:00"/>
    <n v="15051000000"/>
    <x v="442"/>
  </r>
  <r>
    <x v="113"/>
    <x v="1"/>
    <d v="2014-12-31T00:00:00"/>
    <n v="15499000000"/>
    <x v="443"/>
  </r>
  <r>
    <x v="113"/>
    <x v="2"/>
    <d v="2015-12-31T00:00:00"/>
    <n v="15165000000"/>
    <x v="444"/>
  </r>
  <r>
    <x v="113"/>
    <x v="3"/>
    <d v="2016-12-31T00:00:00"/>
    <n v="16661000000"/>
    <x v="445"/>
  </r>
  <r>
    <x v="114"/>
    <x v="0"/>
    <d v="2012-12-31T00:00:00"/>
    <n v="1279067000"/>
    <x v="446"/>
  </r>
  <r>
    <x v="114"/>
    <x v="1"/>
    <d v="2013-12-31T00:00:00"/>
    <n v="1482259000"/>
    <x v="447"/>
  </r>
  <r>
    <x v="114"/>
    <x v="2"/>
    <d v="2014-12-31T00:00:00"/>
    <n v="1616438000"/>
    <x v="448"/>
  </r>
  <r>
    <x v="114"/>
    <x v="3"/>
    <d v="2015-12-31T00:00:00"/>
    <n v="1763336000"/>
    <x v="449"/>
  </r>
  <r>
    <x v="115"/>
    <x v="0"/>
    <d v="2013-02-02T00:00:00"/>
    <n v="7394500000"/>
    <x v="450"/>
  </r>
  <r>
    <x v="115"/>
    <x v="1"/>
    <d v="2014-02-01T00:00:00"/>
    <n v="7840300000"/>
    <x v="451"/>
  </r>
  <r>
    <x v="115"/>
    <x v="2"/>
    <d v="2015-01-31T00:00:00"/>
    <n v="8602200000"/>
    <x v="452"/>
  </r>
  <r>
    <x v="115"/>
    <x v="3"/>
    <d v="2016-01-30T00:00:00"/>
    <n v="15498400000"/>
    <x v="453"/>
  </r>
  <r>
    <x v="116"/>
    <x v="0"/>
    <d v="2012-12-31T00:00:00"/>
    <n v="1663000000"/>
    <x v="454"/>
  </r>
  <r>
    <x v="116"/>
    <x v="1"/>
    <d v="2013-12-31T00:00:00"/>
    <n v="1558400000"/>
    <x v="454"/>
  </r>
  <r>
    <x v="116"/>
    <x v="2"/>
    <d v="2014-12-31T00:00:00"/>
    <n v="1584500000"/>
    <x v="454"/>
  </r>
  <r>
    <x v="116"/>
    <x v="3"/>
    <d v="2015-12-31T00:00:00"/>
    <n v="1637100000"/>
    <x v="454"/>
  </r>
  <r>
    <x v="117"/>
    <x v="0"/>
    <d v="2013-12-31T00:00:00"/>
    <n v="7155096000"/>
    <x v="455"/>
  </r>
  <r>
    <x v="117"/>
    <x v="1"/>
    <d v="2014-12-31T00:00:00"/>
    <n v="7752728000"/>
    <x v="456"/>
  </r>
  <r>
    <x v="117"/>
    <x v="2"/>
    <d v="2015-12-31T00:00:00"/>
    <n v="6956311000"/>
    <x v="457"/>
  </r>
  <r>
    <x v="117"/>
    <x v="3"/>
    <d v="2016-12-31T00:00:00"/>
    <n v="6794342000"/>
    <x v="458"/>
  </r>
  <r>
    <x v="118"/>
    <x v="0"/>
    <d v="2013-12-31T00:00:00"/>
    <n v="5997000000"/>
    <x v="459"/>
  </r>
  <r>
    <x v="118"/>
    <x v="1"/>
    <d v="2014-12-31T00:00:00"/>
    <n v="6121000000"/>
    <x v="460"/>
  </r>
  <r>
    <x v="118"/>
    <x v="2"/>
    <d v="2015-12-31T00:00:00"/>
    <n v="6282000000"/>
    <x v="461"/>
  </r>
  <r>
    <x v="118"/>
    <x v="3"/>
    <d v="2016-12-31T00:00:00"/>
    <n v="6440000000"/>
    <x v="462"/>
  </r>
  <r>
    <x v="119"/>
    <x v="0"/>
    <d v="2013-05-26T00:00:00"/>
    <n v="5921000000"/>
    <x v="463"/>
  </r>
  <r>
    <x v="119"/>
    <x v="1"/>
    <d v="2014-05-25T00:00:00"/>
    <n v="6285600000"/>
    <x v="464"/>
  </r>
  <r>
    <x v="119"/>
    <x v="2"/>
    <d v="2015-05-31T00:00:00"/>
    <n v="6764000000"/>
    <x v="465"/>
  </r>
  <r>
    <x v="119"/>
    <x v="3"/>
    <d v="2016-05-29T00:00:00"/>
    <n v="6933500000"/>
    <x v="466"/>
  </r>
  <r>
    <x v="120"/>
    <x v="0"/>
    <d v="2012-12-31T00:00:00"/>
    <n v="17912000000"/>
    <x v="467"/>
  </r>
  <r>
    <x v="120"/>
    <x v="1"/>
    <d v="2013-12-31T00:00:00"/>
    <n v="22756000000"/>
    <x v="468"/>
  </r>
  <r>
    <x v="120"/>
    <x v="2"/>
    <d v="2014-12-31T00:00:00"/>
    <n v="23925000000"/>
    <x v="469"/>
  </r>
  <r>
    <x v="120"/>
    <x v="3"/>
    <d v="2015-12-31T00:00:00"/>
    <n v="23459000000"/>
    <x v="470"/>
  </r>
  <r>
    <x v="121"/>
    <x v="0"/>
    <d v="2012-12-31T00:00:00"/>
    <n v="8186280000"/>
    <x v="471"/>
  </r>
  <r>
    <x v="121"/>
    <x v="1"/>
    <d v="2013-12-31T00:00:00"/>
    <n v="11764050000"/>
    <x v="472"/>
  </r>
  <r>
    <x v="121"/>
    <x v="2"/>
    <d v="2014-12-31T00:00:00"/>
    <n v="12795106000"/>
    <x v="473"/>
  </r>
  <r>
    <x v="121"/>
    <x v="3"/>
    <d v="2015-12-31T00:00:00"/>
    <n v="13781837000"/>
    <x v="474"/>
  </r>
  <r>
    <x v="122"/>
    <x v="0"/>
    <d v="2013-12-31T00:00:00"/>
    <n v="10397000000"/>
    <x v="475"/>
  </r>
  <r>
    <x v="122"/>
    <x v="1"/>
    <d v="2014-12-31T00:00:00"/>
    <n v="20638000000"/>
    <x v="476"/>
  </r>
  <r>
    <x v="122"/>
    <x v="2"/>
    <d v="2015-12-31T00:00:00"/>
    <n v="13145000000"/>
    <x v="477"/>
  </r>
  <r>
    <x v="122"/>
    <x v="3"/>
    <d v="2016-12-31T00:00:00"/>
    <n v="12197000000"/>
    <x v="478"/>
  </r>
  <r>
    <x v="123"/>
    <x v="0"/>
    <d v="2013-03-31T00:00:00"/>
    <n v="3797000000"/>
    <x v="479"/>
  </r>
  <r>
    <x v="123"/>
    <x v="1"/>
    <d v="2014-03-31T00:00:00"/>
    <n v="3575000000"/>
    <x v="480"/>
  </r>
  <r>
    <x v="123"/>
    <x v="2"/>
    <d v="2015-03-31T00:00:00"/>
    <n v="4515000000"/>
    <x v="481"/>
  </r>
  <r>
    <x v="123"/>
    <x v="3"/>
    <d v="2016-03-31T00:00:00"/>
    <n v="4396000000"/>
    <x v="482"/>
  </r>
  <r>
    <x v="124"/>
    <x v="0"/>
    <d v="2013-12-31T00:00:00"/>
    <n v="8257000000"/>
    <x v="483"/>
  </r>
  <r>
    <x v="124"/>
    <x v="1"/>
    <d v="2014-12-31T00:00:00"/>
    <n v="8790000000"/>
    <x v="484"/>
  </r>
  <r>
    <x v="124"/>
    <x v="2"/>
    <d v="2015-12-31T00:00:00"/>
    <n v="8592000000"/>
    <x v="485"/>
  </r>
  <r>
    <x v="124"/>
    <x v="3"/>
    <d v="2016-12-31T00:00:00"/>
    <n v="8979000000"/>
    <x v="486"/>
  </r>
  <r>
    <x v="125"/>
    <x v="0"/>
    <d v="2012-12-31T00:00:00"/>
    <n v="11838700000"/>
    <x v="487"/>
  </r>
  <r>
    <x v="125"/>
    <x v="1"/>
    <d v="2013-12-31T00:00:00"/>
    <n v="13253400000"/>
    <x v="488"/>
  </r>
  <r>
    <x v="125"/>
    <x v="2"/>
    <d v="2014-12-31T00:00:00"/>
    <n v="14280500000"/>
    <x v="489"/>
  </r>
  <r>
    <x v="125"/>
    <x v="3"/>
    <d v="2015-12-31T00:00:00"/>
    <n v="13545100000"/>
    <x v="490"/>
  </r>
  <r>
    <x v="126"/>
    <x v="0"/>
    <d v="2013-12-31T00:00:00"/>
    <n v="12354000000"/>
    <x v="491"/>
  </r>
  <r>
    <x v="126"/>
    <x v="1"/>
    <d v="2014-12-31T00:00:00"/>
    <n v="12919000000"/>
    <x v="492"/>
  </r>
  <r>
    <x v="126"/>
    <x v="2"/>
    <d v="2015-12-31T00:00:00"/>
    <n v="12554000000"/>
    <x v="493"/>
  </r>
  <r>
    <x v="126"/>
    <x v="3"/>
    <d v="2016-12-31T00:00:00"/>
    <n v="12075000000"/>
    <x v="494"/>
  </r>
  <r>
    <x v="127"/>
    <x v="0"/>
    <d v="2012-12-31T00:00:00"/>
    <n v="2073000000"/>
    <x v="495"/>
  </r>
  <r>
    <x v="127"/>
    <x v="1"/>
    <d v="2013-12-31T00:00:00"/>
    <n v="2303900000"/>
    <x v="496"/>
  </r>
  <r>
    <x v="127"/>
    <x v="2"/>
    <d v="2014-12-31T00:00:00"/>
    <n v="2436400000"/>
    <x v="497"/>
  </r>
  <r>
    <x v="127"/>
    <x v="3"/>
    <d v="2015-12-31T00:00:00"/>
    <n v="2663600000"/>
    <x v="498"/>
  </r>
  <r>
    <x v="128"/>
    <x v="0"/>
    <d v="2012-12-31T00:00:00"/>
    <n v="11862000000"/>
    <x v="499"/>
  </r>
  <r>
    <x v="128"/>
    <x v="1"/>
    <d v="2013-12-31T00:00:00"/>
    <n v="12581000000"/>
    <x v="500"/>
  </r>
  <r>
    <x v="128"/>
    <x v="2"/>
    <d v="2014-12-31T00:00:00"/>
    <n v="13413000000"/>
    <x v="501"/>
  </r>
  <r>
    <x v="128"/>
    <x v="3"/>
    <d v="2015-12-31T00:00:00"/>
    <n v="11524000000"/>
    <x v="502"/>
  </r>
  <r>
    <x v="129"/>
    <x v="0"/>
    <d v="2013-06-30T00:00:00"/>
    <n v="10181700000"/>
    <x v="503"/>
  </r>
  <r>
    <x v="129"/>
    <x v="1"/>
    <d v="2014-06-30T00:00:00"/>
    <n v="10968800000"/>
    <x v="504"/>
  </r>
  <r>
    <x v="129"/>
    <x v="2"/>
    <d v="2015-06-30T00:00:00"/>
    <n v="10780400000"/>
    <x v="505"/>
  </r>
  <r>
    <x v="129"/>
    <x v="3"/>
    <d v="2016-06-30T00:00:00"/>
    <n v="11262300000"/>
    <x v="506"/>
  </r>
  <r>
    <x v="130"/>
    <x v="0"/>
    <d v="2012-12-31T00:00:00"/>
    <n v="8102000000"/>
    <x v="507"/>
  </r>
  <r>
    <x v="130"/>
    <x v="1"/>
    <d v="2013-12-31T00:00:00"/>
    <n v="9350000000"/>
    <x v="508"/>
  </r>
  <r>
    <x v="130"/>
    <x v="2"/>
    <d v="2014-12-31T00:00:00"/>
    <n v="9527000000"/>
    <x v="509"/>
  </r>
  <r>
    <x v="130"/>
    <x v="3"/>
    <d v="2015-12-31T00:00:00"/>
    <n v="9648000000"/>
    <x v="510"/>
  </r>
  <r>
    <x v="131"/>
    <x v="0"/>
    <d v="2013-09-30T00:00:00"/>
    <n v="24669000000"/>
    <x v="511"/>
  </r>
  <r>
    <x v="131"/>
    <x v="1"/>
    <d v="2014-09-30T00:00:00"/>
    <n v="17733000000"/>
    <x v="512"/>
  </r>
  <r>
    <x v="131"/>
    <x v="2"/>
    <d v="2015-09-30T00:00:00"/>
    <n v="16249000000"/>
    <x v="513"/>
  </r>
  <r>
    <x v="131"/>
    <x v="3"/>
    <d v="2016-09-30T00:00:00"/>
    <n v="14522000000"/>
    <x v="514"/>
  </r>
  <r>
    <x v="132"/>
    <x v="0"/>
    <d v="2012-12-31T00:00:00"/>
    <n v="11682636000"/>
    <x v="515"/>
  </r>
  <r>
    <x v="132"/>
    <x v="1"/>
    <d v="2013-12-31T00:00:00"/>
    <n v="14487118000"/>
    <x v="516"/>
  </r>
  <r>
    <x v="132"/>
    <x v="2"/>
    <d v="2014-12-31T00:00:00"/>
    <n v="18035340000"/>
    <x v="517"/>
  </r>
  <r>
    <x v="132"/>
    <x v="3"/>
    <d v="2015-12-31T00:00:00"/>
    <n v="8757428000"/>
    <x v="518"/>
  </r>
  <r>
    <x v="133"/>
    <x v="0"/>
    <d v="2012-12-31T00:00:00"/>
    <n v="1887376000"/>
    <x v="519"/>
  </r>
  <r>
    <x v="133"/>
    <x v="1"/>
    <d v="2013-12-31T00:00:00"/>
    <n v="2152766000"/>
    <x v="520"/>
  </r>
  <r>
    <x v="133"/>
    <x v="2"/>
    <d v="2014-12-31T00:00:00"/>
    <n v="2443776000"/>
    <x v="521"/>
  </r>
  <r>
    <x v="133"/>
    <x v="3"/>
    <d v="2015-12-31T00:00:00"/>
    <n v="2725867000"/>
    <x v="522"/>
  </r>
  <r>
    <x v="134"/>
    <x v="0"/>
    <d v="2012-12-31T00:00:00"/>
    <n v="1747502000"/>
    <x v="523"/>
  </r>
  <r>
    <x v="134"/>
    <x v="1"/>
    <d v="2013-12-31T00:00:00"/>
    <n v="2387702000"/>
    <x v="524"/>
  </r>
  <r>
    <x v="134"/>
    <x v="2"/>
    <d v="2014-12-31T00:00:00"/>
    <n v="2614748000"/>
    <x v="525"/>
  </r>
  <r>
    <x v="134"/>
    <x v="3"/>
    <d v="2015-12-31T00:00:00"/>
    <n v="2744965000"/>
    <x v="526"/>
  </r>
  <r>
    <x v="135"/>
    <x v="0"/>
    <d v="2013-12-31T00:00:00"/>
    <n v="1859177000"/>
    <x v="527"/>
  </r>
  <r>
    <x v="135"/>
    <x v="1"/>
    <d v="2014-12-31T00:00:00"/>
    <n v="2388768000"/>
    <x v="528"/>
  </r>
  <r>
    <x v="135"/>
    <x v="2"/>
    <d v="2015-12-31T00:00:00"/>
    <n v="1954000000"/>
    <x v="529"/>
  </r>
  <r>
    <x v="135"/>
    <x v="3"/>
    <d v="2016-12-31T00:00:00"/>
    <n v="1857339000"/>
    <x v="530"/>
  </r>
  <r>
    <x v="136"/>
    <x v="0"/>
    <d v="2012-12-31T00:00:00"/>
    <n v="6273787000"/>
    <x v="531"/>
  </r>
  <r>
    <x v="136"/>
    <x v="1"/>
    <d v="2013-12-31T00:00:00"/>
    <n v="7301204000"/>
    <x v="532"/>
  </r>
  <r>
    <x v="136"/>
    <x v="2"/>
    <d v="2014-12-31T00:00:00"/>
    <n v="7741856000"/>
    <x v="533"/>
  </r>
  <r>
    <x v="136"/>
    <x v="3"/>
    <d v="2015-12-31T00:00:00"/>
    <n v="7954827000"/>
    <x v="534"/>
  </r>
  <r>
    <x v="137"/>
    <x v="0"/>
    <d v="2012-12-31T00:00:00"/>
    <n v="535153000"/>
    <x v="535"/>
  </r>
  <r>
    <x v="137"/>
    <x v="1"/>
    <d v="2013-12-31T00:00:00"/>
    <n v="610590000"/>
    <x v="536"/>
  </r>
  <r>
    <x v="137"/>
    <x v="2"/>
    <d v="2014-12-31T00:00:00"/>
    <n v="970938000"/>
    <x v="537"/>
  </r>
  <r>
    <x v="137"/>
    <x v="3"/>
    <d v="2015-12-31T00:00:00"/>
    <n v="1194407000"/>
    <x v="538"/>
  </r>
  <r>
    <x v="138"/>
    <x v="0"/>
    <d v="2012-12-31T00:00:00"/>
    <n v="1365000000"/>
    <x v="454"/>
  </r>
  <r>
    <x v="138"/>
    <x v="1"/>
    <d v="2013-12-31T00:00:00"/>
    <n v="1466000000"/>
    <x v="454"/>
  </r>
  <r>
    <x v="138"/>
    <x v="2"/>
    <d v="2014-12-31T00:00:00"/>
    <n v="1665000000"/>
    <x v="454"/>
  </r>
  <r>
    <x v="138"/>
    <x v="3"/>
    <d v="2015-12-31T00:00:00"/>
    <n v="1403000000"/>
    <x v="454"/>
  </r>
  <r>
    <x v="139"/>
    <x v="0"/>
    <d v="2012-12-31T00:00:00"/>
    <n v="16311000000"/>
    <x v="539"/>
  </r>
  <r>
    <x v="139"/>
    <x v="1"/>
    <d v="2013-12-31T00:00:00"/>
    <n v="22046000000"/>
    <x v="540"/>
  </r>
  <r>
    <x v="139"/>
    <x v="2"/>
    <d v="2014-12-31T00:00:00"/>
    <n v="22552000000"/>
    <x v="541"/>
  </r>
  <r>
    <x v="139"/>
    <x v="3"/>
    <d v="2015-12-31T00:00:00"/>
    <n v="20855000000"/>
    <x v="542"/>
  </r>
  <r>
    <x v="140"/>
    <x v="0"/>
    <d v="2012-12-31T00:00:00"/>
    <n v="10302079000"/>
    <x v="543"/>
  </r>
  <r>
    <x v="140"/>
    <x v="1"/>
    <d v="2013-12-31T00:00:00"/>
    <n v="11390947000"/>
    <x v="544"/>
  </r>
  <r>
    <x v="140"/>
    <x v="2"/>
    <d v="2014-12-31T00:00:00"/>
    <n v="12494921000"/>
    <x v="545"/>
  </r>
  <r>
    <x v="140"/>
    <x v="3"/>
    <d v="2015-12-31T00:00:00"/>
    <n v="11513251000"/>
    <x v="546"/>
  </r>
  <r>
    <x v="141"/>
    <x v="0"/>
    <d v="2012-12-31T00:00:00"/>
    <n v="1899600000"/>
    <x v="547"/>
  </r>
  <r>
    <x v="141"/>
    <x v="1"/>
    <d v="2013-12-31T00:00:00"/>
    <n v="2045500000"/>
    <x v="548"/>
  </r>
  <r>
    <x v="141"/>
    <x v="2"/>
    <d v="2014-12-31T00:00:00"/>
    <n v="2322900000"/>
    <x v="549"/>
  </r>
  <r>
    <x v="141"/>
    <x v="3"/>
    <d v="2015-12-31T00:00:00"/>
    <n v="2493700000"/>
    <x v="550"/>
  </r>
  <r>
    <x v="142"/>
    <x v="0"/>
    <d v="2013-12-31T00:00:00"/>
    <n v="24888000000"/>
    <x v="551"/>
  </r>
  <r>
    <x v="142"/>
    <x v="1"/>
    <d v="2014-12-31T00:00:00"/>
    <n v="27429000000"/>
    <x v="552"/>
  </r>
  <r>
    <x v="142"/>
    <x v="2"/>
    <d v="2015-12-31T00:00:00"/>
    <n v="29447000000"/>
    <x v="553"/>
  </r>
  <r>
    <x v="142"/>
    <x v="3"/>
    <d v="2016-12-31T00:00:00"/>
    <n v="31360000000"/>
    <x v="554"/>
  </r>
  <r>
    <x v="143"/>
    <x v="0"/>
    <d v="2012-12-31T00:00:00"/>
    <n v="5992215000"/>
    <x v="555"/>
  </r>
  <r>
    <x v="143"/>
    <x v="1"/>
    <d v="2013-12-31T00:00:00"/>
    <n v="6080257000"/>
    <x v="556"/>
  </r>
  <r>
    <x v="143"/>
    <x v="2"/>
    <d v="2014-12-31T00:00:00"/>
    <n v="6564721000"/>
    <x v="557"/>
  </r>
  <r>
    <x v="143"/>
    <x v="3"/>
    <d v="2015-12-31T00:00:00"/>
    <n v="6616632000"/>
    <x v="558"/>
  </r>
  <r>
    <x v="144"/>
    <x v="0"/>
    <d v="2013-12-31T00:00:00"/>
    <n v="4771259000"/>
    <x v="559"/>
  </r>
  <r>
    <x v="144"/>
    <x v="1"/>
    <d v="2014-12-31T00:00:00"/>
    <n v="5763485000"/>
    <x v="560"/>
  </r>
  <r>
    <x v="144"/>
    <x v="2"/>
    <d v="2015-12-31T00:00:00"/>
    <n v="6672317000"/>
    <x v="561"/>
  </r>
  <r>
    <x v="144"/>
    <x v="3"/>
    <d v="2016-12-31T00:00:00"/>
    <n v="8773564000"/>
    <x v="562"/>
  </r>
  <r>
    <x v="145"/>
    <x v="0"/>
    <d v="2012-12-31T00:00:00"/>
    <n v="409396000"/>
    <x v="563"/>
  </r>
  <r>
    <x v="145"/>
    <x v="1"/>
    <d v="2013-12-31T00:00:00"/>
    <n v="520613000"/>
    <x v="564"/>
  </r>
  <r>
    <x v="145"/>
    <x v="2"/>
    <d v="2014-12-31T00:00:00"/>
    <n v="647155000"/>
    <x v="565"/>
  </r>
  <r>
    <x v="145"/>
    <x v="3"/>
    <d v="2015-12-31T00:00:00"/>
    <n v="782270000"/>
    <x v="566"/>
  </r>
  <r>
    <x v="146"/>
    <x v="0"/>
    <d v="2013-12-31T00:00:00"/>
    <n v="146917000000"/>
    <x v="567"/>
  </r>
  <r>
    <x v="146"/>
    <x v="1"/>
    <d v="2014-12-31T00:00:00"/>
    <n v="144077000000"/>
    <x v="568"/>
  </r>
  <r>
    <x v="146"/>
    <x v="2"/>
    <d v="2015-12-31T00:00:00"/>
    <n v="149558000000"/>
    <x v="569"/>
  </r>
  <r>
    <x v="146"/>
    <x v="3"/>
    <d v="2016-12-31T00:00:00"/>
    <n v="151800000000"/>
    <x v="570"/>
  </r>
  <r>
    <x v="147"/>
    <x v="0"/>
    <d v="2013-12-31T00:00:00"/>
    <n v="3326106000"/>
    <x v="571"/>
  </r>
  <r>
    <x v="147"/>
    <x v="1"/>
    <d v="2014-12-31T00:00:00"/>
    <n v="3733507000"/>
    <x v="572"/>
  </r>
  <r>
    <x v="147"/>
    <x v="2"/>
    <d v="2015-12-31T00:00:00"/>
    <n v="3869187000"/>
    <x v="573"/>
  </r>
  <r>
    <x v="147"/>
    <x v="3"/>
    <d v="2016-12-31T00:00:00"/>
    <n v="3962036000"/>
    <x v="574"/>
  </r>
  <r>
    <x v="148"/>
    <x v="0"/>
    <d v="2013-12-31T00:00:00"/>
    <n v="7872000000"/>
    <x v="575"/>
  </r>
  <r>
    <x v="148"/>
    <x v="1"/>
    <d v="2014-12-31T00:00:00"/>
    <n v="12466000000"/>
    <x v="576"/>
  </r>
  <r>
    <x v="148"/>
    <x v="2"/>
    <d v="2015-12-31T00:00:00"/>
    <n v="17928000000"/>
    <x v="577"/>
  </r>
  <r>
    <x v="148"/>
    <x v="3"/>
    <d v="2016-12-31T00:00:00"/>
    <n v="27638000000"/>
    <x v="578"/>
  </r>
  <r>
    <x v="149"/>
    <x v="0"/>
    <d v="2012-12-31T00:00:00"/>
    <n v="3134800000"/>
    <x v="579"/>
  </r>
  <r>
    <x v="149"/>
    <x v="1"/>
    <d v="2013-12-31T00:00:00"/>
    <n v="3703600000"/>
    <x v="580"/>
  </r>
  <r>
    <x v="149"/>
    <x v="2"/>
    <d v="2014-12-31T00:00:00"/>
    <n v="4013600000"/>
    <x v="581"/>
  </r>
  <r>
    <x v="149"/>
    <x v="3"/>
    <d v="2015-12-31T00:00:00"/>
    <n v="4579400000"/>
    <x v="582"/>
  </r>
  <r>
    <x v="150"/>
    <x v="0"/>
    <d v="2012-12-31T00:00:00"/>
    <n v="18010000000"/>
    <x v="583"/>
  </r>
  <r>
    <x v="150"/>
    <x v="1"/>
    <d v="2013-12-31T00:00:00"/>
    <n v="20921000000"/>
    <x v="584"/>
  </r>
  <r>
    <x v="150"/>
    <x v="2"/>
    <d v="2014-12-31T00:00:00"/>
    <n v="21438000000"/>
    <x v="585"/>
  </r>
  <r>
    <x v="150"/>
    <x v="3"/>
    <d v="2015-12-31T00:00:00"/>
    <n v="15877000000"/>
    <x v="586"/>
  </r>
  <r>
    <x v="151"/>
    <x v="0"/>
    <d v="2013-05-31T00:00:00"/>
    <n v="44287000000"/>
    <x v="587"/>
  </r>
  <r>
    <x v="151"/>
    <x v="1"/>
    <d v="2014-05-31T00:00:00"/>
    <n v="45567000000"/>
    <x v="588"/>
  </r>
  <r>
    <x v="151"/>
    <x v="2"/>
    <d v="2015-05-31T00:00:00"/>
    <n v="47453000000"/>
    <x v="589"/>
  </r>
  <r>
    <x v="151"/>
    <x v="3"/>
    <d v="2016-05-31T00:00:00"/>
    <n v="50365000000"/>
    <x v="590"/>
  </r>
  <r>
    <x v="152"/>
    <x v="0"/>
    <d v="2012-12-31T00:00:00"/>
    <n v="15255000000"/>
    <x v="591"/>
  </r>
  <r>
    <x v="152"/>
    <x v="1"/>
    <d v="2013-12-31T00:00:00"/>
    <n v="14892000000"/>
    <x v="592"/>
  </r>
  <r>
    <x v="152"/>
    <x v="2"/>
    <d v="2014-12-31T00:00:00"/>
    <n v="15049000000"/>
    <x v="593"/>
  </r>
  <r>
    <x v="152"/>
    <x v="3"/>
    <d v="2015-12-31T00:00:00"/>
    <n v="15026000000"/>
    <x v="594"/>
  </r>
  <r>
    <x v="153"/>
    <x v="0"/>
    <d v="2013-09-30T00:00:00"/>
    <n v="1481314000"/>
    <x v="595"/>
  </r>
  <r>
    <x v="153"/>
    <x v="1"/>
    <d v="2014-09-30T00:00:00"/>
    <n v="1732046000"/>
    <x v="596"/>
  </r>
  <r>
    <x v="153"/>
    <x v="2"/>
    <d v="2015-09-30T00:00:00"/>
    <n v="1919823000"/>
    <x v="597"/>
  </r>
  <r>
    <x v="153"/>
    <x v="3"/>
    <d v="2016-09-30T00:00:00"/>
    <n v="1995034000"/>
    <x v="598"/>
  </r>
  <r>
    <x v="154"/>
    <x v="0"/>
    <d v="2012-12-31T00:00:00"/>
    <n v="5795800000"/>
    <x v="599"/>
  </r>
  <r>
    <x v="154"/>
    <x v="1"/>
    <d v="2013-12-31T00:00:00"/>
    <n v="6063400000"/>
    <x v="600"/>
  </r>
  <r>
    <x v="154"/>
    <x v="2"/>
    <d v="2014-12-31T00:00:00"/>
    <n v="6413800000"/>
    <x v="601"/>
  </r>
  <r>
    <x v="154"/>
    <x v="3"/>
    <d v="2015-12-31T00:00:00"/>
    <n v="6595200000"/>
    <x v="602"/>
  </r>
  <r>
    <x v="155"/>
    <x v="0"/>
    <d v="2012-12-31T00:00:00"/>
    <n v="4436000000"/>
    <x v="603"/>
  </r>
  <r>
    <x v="155"/>
    <x v="1"/>
    <d v="2013-12-31T00:00:00"/>
    <n v="4814000000"/>
    <x v="604"/>
  </r>
  <r>
    <x v="155"/>
    <x v="2"/>
    <d v="2014-12-31T00:00:00"/>
    <n v="5066000000"/>
    <x v="605"/>
  </r>
  <r>
    <x v="155"/>
    <x v="3"/>
    <d v="2015-12-31T00:00:00"/>
    <n v="5254000000"/>
    <x v="606"/>
  </r>
  <r>
    <x v="156"/>
    <x v="0"/>
    <d v="2013-02-02T00:00:00"/>
    <n v="6182000000"/>
    <x v="607"/>
  </r>
  <r>
    <x v="156"/>
    <x v="1"/>
    <d v="2014-02-01T00:00:00"/>
    <n v="6505000000"/>
    <x v="608"/>
  </r>
  <r>
    <x v="156"/>
    <x v="2"/>
    <d v="2015-01-31T00:00:00"/>
    <n v="7151000000"/>
    <x v="609"/>
  </r>
  <r>
    <x v="156"/>
    <x v="3"/>
    <d v="2016-01-30T00:00:00"/>
    <n v="7412000000"/>
    <x v="610"/>
  </r>
  <r>
    <x v="157"/>
    <x v="0"/>
    <d v="2012-12-31T00:00:00"/>
    <n v="1405358000"/>
    <x v="611"/>
  </r>
  <r>
    <x v="157"/>
    <x v="1"/>
    <d v="2013-12-31T00:00:00"/>
    <n v="1496372000"/>
    <x v="612"/>
  </r>
  <r>
    <x v="157"/>
    <x v="2"/>
    <d v="2014-12-31T00:00:00"/>
    <n v="1530654000"/>
    <x v="613"/>
  </r>
  <r>
    <x v="157"/>
    <x v="3"/>
    <d v="2015-12-31T00:00:00"/>
    <n v="1557067000"/>
    <x v="614"/>
  </r>
  <r>
    <x v="158"/>
    <x v="0"/>
    <d v="2013-12-31T00:00:00"/>
    <n v="27351573000"/>
    <x v="615"/>
  </r>
  <r>
    <x v="158"/>
    <x v="1"/>
    <d v="2014-12-31T00:00:00"/>
    <n v="21531577000"/>
    <x v="616"/>
  </r>
  <r>
    <x v="158"/>
    <x v="2"/>
    <d v="2015-12-31T00:00:00"/>
    <n v="18114048000"/>
    <x v="617"/>
  </r>
  <r>
    <x v="158"/>
    <x v="3"/>
    <d v="2016-12-31T00:00:00"/>
    <n v="19036525000"/>
    <x v="618"/>
  </r>
  <r>
    <x v="159"/>
    <x v="0"/>
    <d v="2013-12-31T00:00:00"/>
    <n v="4954619000"/>
    <x v="619"/>
  </r>
  <r>
    <x v="159"/>
    <x v="1"/>
    <d v="2014-12-31T00:00:00"/>
    <n v="4877885000"/>
    <x v="620"/>
  </r>
  <r>
    <x v="159"/>
    <x v="2"/>
    <d v="2015-12-31T00:00:00"/>
    <n v="4561030000"/>
    <x v="621"/>
  </r>
  <r>
    <x v="159"/>
    <x v="3"/>
    <d v="2016-12-31T00:00:00"/>
    <n v="3991462000"/>
    <x v="622"/>
  </r>
  <r>
    <x v="160"/>
    <x v="0"/>
    <d v="2012-12-31T00:00:00"/>
    <n v="3409900000"/>
    <x v="623"/>
  </r>
  <r>
    <x v="160"/>
    <x v="1"/>
    <d v="2013-12-31T00:00:00"/>
    <n v="3130700000"/>
    <x v="624"/>
  </r>
  <r>
    <x v="160"/>
    <x v="2"/>
    <d v="2014-12-31T00:00:00"/>
    <n v="3258700000"/>
    <x v="625"/>
  </r>
  <r>
    <x v="160"/>
    <x v="3"/>
    <d v="2015-12-31T00:00:00"/>
    <n v="3276500000"/>
    <x v="626"/>
  </r>
  <r>
    <x v="161"/>
    <x v="0"/>
    <d v="2013-12-31T00:00:00"/>
    <n v="637413000"/>
    <x v="627"/>
  </r>
  <r>
    <x v="161"/>
    <x v="1"/>
    <d v="2014-12-31T00:00:00"/>
    <n v="686090000"/>
    <x v="628"/>
  </r>
  <r>
    <x v="161"/>
    <x v="2"/>
    <d v="2015-12-31T00:00:00"/>
    <n v="744012000"/>
    <x v="629"/>
  </r>
  <r>
    <x v="161"/>
    <x v="3"/>
    <d v="2016-12-31T00:00:00"/>
    <n v="801591000"/>
    <x v="630"/>
  </r>
  <r>
    <x v="162"/>
    <x v="0"/>
    <d v="2012-12-31T00:00:00"/>
    <n v="3368545000"/>
    <x v="631"/>
  </r>
  <r>
    <x v="162"/>
    <x v="1"/>
    <d v="2013-12-31T00:00:00"/>
    <n v="3309616000"/>
    <x v="632"/>
  </r>
  <r>
    <x v="162"/>
    <x v="2"/>
    <d v="2014-12-31T00:00:00"/>
    <n v="3391187000"/>
    <x v="633"/>
  </r>
  <r>
    <x v="162"/>
    <x v="3"/>
    <d v="2015-12-31T00:00:00"/>
    <n v="3578995000"/>
    <x v="634"/>
  </r>
  <r>
    <x v="163"/>
    <x v="0"/>
    <d v="2012-12-31T00:00:00"/>
    <n v="5011853000"/>
    <x v="454"/>
  </r>
  <r>
    <x v="163"/>
    <x v="1"/>
    <d v="2013-12-31T00:00:00"/>
    <n v="4762000000"/>
    <x v="454"/>
  </r>
  <r>
    <x v="163"/>
    <x v="2"/>
    <d v="2014-12-31T00:00:00"/>
    <n v="4772000000"/>
    <x v="454"/>
  </r>
  <r>
    <x v="163"/>
    <x v="3"/>
    <d v="2015-12-31T00:00:00"/>
    <n v="5576000000"/>
    <x v="454"/>
  </r>
  <r>
    <x v="164"/>
    <x v="0"/>
    <d v="2013-12-31T00:00:00"/>
    <n v="30930000000"/>
    <x v="635"/>
  </r>
  <r>
    <x v="164"/>
    <x v="1"/>
    <d v="2014-12-31T00:00:00"/>
    <n v="30852000000"/>
    <x v="636"/>
  </r>
  <r>
    <x v="164"/>
    <x v="2"/>
    <d v="2015-12-31T00:00:00"/>
    <n v="31469000000"/>
    <x v="637"/>
  </r>
  <r>
    <x v="164"/>
    <x v="3"/>
    <d v="2016-12-31T00:00:00"/>
    <n v="31353000000"/>
    <x v="638"/>
  </r>
  <r>
    <x v="165"/>
    <x v="0"/>
    <d v="2012-12-31T00:00:00"/>
    <n v="2426301000"/>
    <x v="639"/>
  </r>
  <r>
    <x v="165"/>
    <x v="1"/>
    <d v="2013-12-31T00:00:00"/>
    <n v="2486017000"/>
    <x v="640"/>
  </r>
  <r>
    <x v="165"/>
    <x v="2"/>
    <d v="2014-12-31T00:00:00"/>
    <n v="2535559000"/>
    <x v="641"/>
  </r>
  <r>
    <x v="165"/>
    <x v="3"/>
    <d v="2015-12-31T00:00:00"/>
    <n v="2403906000"/>
    <x v="642"/>
  </r>
  <r>
    <x v="166"/>
    <x v="0"/>
    <d v="2012-12-31T00:00:00"/>
    <n v="9702000000"/>
    <x v="643"/>
  </r>
  <r>
    <x v="166"/>
    <x v="1"/>
    <d v="2013-12-31T00:00:00"/>
    <n v="11202000000"/>
    <x v="644"/>
  </r>
  <r>
    <x v="166"/>
    <x v="2"/>
    <d v="2014-12-31T00:00:00"/>
    <n v="24890000000"/>
    <x v="645"/>
  </r>
  <r>
    <x v="166"/>
    <x v="3"/>
    <d v="2015-12-31T00:00:00"/>
    <n v="32639000000"/>
    <x v="646"/>
  </r>
  <r>
    <x v="167"/>
    <x v="0"/>
    <d v="2013-05-26T00:00:00"/>
    <n v="17774100000"/>
    <x v="647"/>
  </r>
  <r>
    <x v="167"/>
    <x v="1"/>
    <d v="2014-05-25T00:00:00"/>
    <n v="17909600000"/>
    <x v="648"/>
  </r>
  <r>
    <x v="167"/>
    <x v="2"/>
    <d v="2015-05-31T00:00:00"/>
    <n v="17630300000"/>
    <x v="649"/>
  </r>
  <r>
    <x v="167"/>
    <x v="3"/>
    <d v="2016-05-29T00:00:00"/>
    <n v="16563100000"/>
    <x v="650"/>
  </r>
  <r>
    <x v="168"/>
    <x v="0"/>
    <d v="2013-12-31T00:00:00"/>
    <n v="7819000000"/>
    <x v="651"/>
  </r>
  <r>
    <x v="168"/>
    <x v="1"/>
    <d v="2014-12-31T00:00:00"/>
    <n v="9715000000"/>
    <x v="652"/>
  </r>
  <r>
    <x v="168"/>
    <x v="2"/>
    <d v="2015-12-31T00:00:00"/>
    <n v="9111000000"/>
    <x v="653"/>
  </r>
  <r>
    <x v="168"/>
    <x v="3"/>
    <d v="2016-12-31T00:00:00"/>
    <n v="9390000000"/>
    <x v="654"/>
  </r>
  <r>
    <x v="169"/>
    <x v="0"/>
    <d v="2013-12-31T00:00:00"/>
    <n v="155427000000"/>
    <x v="655"/>
  </r>
  <r>
    <x v="169"/>
    <x v="1"/>
    <d v="2014-12-31T00:00:00"/>
    <n v="155929000000"/>
    <x v="656"/>
  </r>
  <r>
    <x v="169"/>
    <x v="2"/>
    <d v="2015-12-31T00:00:00"/>
    <n v="152356000000"/>
    <x v="657"/>
  </r>
  <r>
    <x v="169"/>
    <x v="3"/>
    <d v="2016-12-31T00:00:00"/>
    <n v="166380000000"/>
    <x v="658"/>
  </r>
  <r>
    <x v="170"/>
    <x v="0"/>
    <d v="2012-12-31T00:00:00"/>
    <n v="13013868000"/>
    <x v="659"/>
  </r>
  <r>
    <x v="170"/>
    <x v="1"/>
    <d v="2013-12-31T00:00:00"/>
    <n v="14077843000"/>
    <x v="660"/>
  </r>
  <r>
    <x v="170"/>
    <x v="2"/>
    <d v="2014-12-31T00:00:00"/>
    <n v="15341647000"/>
    <x v="661"/>
  </r>
  <r>
    <x v="170"/>
    <x v="3"/>
    <d v="2015-12-31T00:00:00"/>
    <n v="15280044000"/>
    <x v="662"/>
  </r>
  <r>
    <x v="171"/>
    <x v="0"/>
    <d v="2013-05-31T00:00:00"/>
    <n v="2375923000"/>
    <x v="663"/>
  </r>
  <r>
    <x v="171"/>
    <x v="1"/>
    <d v="2014-05-31T00:00:00"/>
    <n v="2554236000"/>
    <x v="664"/>
  </r>
  <r>
    <x v="171"/>
    <x v="2"/>
    <d v="2015-05-31T00:00:00"/>
    <n v="2773718000"/>
    <x v="665"/>
  </r>
  <r>
    <x v="171"/>
    <x v="3"/>
    <d v="2016-05-31T00:00:00"/>
    <n v="2898150000"/>
    <x v="666"/>
  </r>
  <r>
    <x v="172"/>
    <x v="0"/>
    <d v="2013-02-02T00:00:00"/>
    <n v="15651000000"/>
    <x v="667"/>
  </r>
  <r>
    <x v="172"/>
    <x v="1"/>
    <d v="2014-02-01T00:00:00"/>
    <n v="16148000000"/>
    <x v="668"/>
  </r>
  <r>
    <x v="172"/>
    <x v="2"/>
    <d v="2015-01-31T00:00:00"/>
    <n v="16435000000"/>
    <x v="669"/>
  </r>
  <r>
    <x v="172"/>
    <x v="3"/>
    <d v="2016-01-30T00:00:00"/>
    <n v="15797000000"/>
    <x v="670"/>
  </r>
  <r>
    <x v="173"/>
    <x v="0"/>
    <d v="2012-12-29T00:00:00"/>
    <n v="2715675000"/>
    <x v="671"/>
  </r>
  <r>
    <x v="173"/>
    <x v="1"/>
    <d v="2013-12-28T00:00:00"/>
    <n v="2631851000"/>
    <x v="672"/>
  </r>
  <r>
    <x v="173"/>
    <x v="2"/>
    <d v="2014-12-27T00:00:00"/>
    <n v="2870658000"/>
    <x v="673"/>
  </r>
  <r>
    <x v="173"/>
    <x v="3"/>
    <d v="2015-12-26T00:00:00"/>
    <n v="2820270000"/>
    <x v="674"/>
  </r>
  <r>
    <x v="174"/>
    <x v="0"/>
    <d v="2013-12-31T00:00:00"/>
    <n v="19540000000"/>
    <x v="675"/>
  </r>
  <r>
    <x v="174"/>
    <x v="1"/>
    <d v="2014-12-31T00:00:00"/>
    <n v="18138000000"/>
    <x v="676"/>
  </r>
  <r>
    <x v="174"/>
    <x v="2"/>
    <d v="2015-12-31T00:00:00"/>
    <n v="16443000000"/>
    <x v="677"/>
  </r>
  <r>
    <x v="174"/>
    <x v="3"/>
    <d v="2016-12-31T00:00:00"/>
    <n v="15158000000"/>
    <x v="678"/>
  </r>
  <r>
    <x v="175"/>
    <x v="0"/>
    <d v="2012-12-31T00:00:00"/>
    <n v="8950045000"/>
    <x v="679"/>
  </r>
  <r>
    <x v="175"/>
    <x v="1"/>
    <d v="2013-12-31T00:00:00"/>
    <n v="9437758000"/>
    <x v="680"/>
  </r>
  <r>
    <x v="175"/>
    <x v="2"/>
    <d v="2014-12-31T00:00:00"/>
    <n v="9964953000"/>
    <x v="681"/>
  </r>
  <r>
    <x v="175"/>
    <x v="3"/>
    <d v="2015-12-31T00:00:00"/>
    <n v="9973384000"/>
    <x v="682"/>
  </r>
  <r>
    <x v="176"/>
    <x v="0"/>
    <d v="2013-12-31T00:00:00"/>
    <n v="29402000000"/>
    <x v="683"/>
  </r>
  <r>
    <x v="176"/>
    <x v="1"/>
    <d v="2014-12-31T00:00:00"/>
    <n v="32870000000"/>
    <x v="684"/>
  </r>
  <r>
    <x v="176"/>
    <x v="2"/>
    <d v="2015-12-31T00:00:00"/>
    <n v="23633000000"/>
    <x v="685"/>
  </r>
  <r>
    <x v="176"/>
    <x v="3"/>
    <d v="2016-12-31T00:00:00"/>
    <n v="15887000000"/>
    <x v="686"/>
  </r>
  <r>
    <x v="177"/>
    <x v="0"/>
    <d v="2013-06-30T00:00:00"/>
    <n v="4297842000"/>
    <x v="687"/>
  </r>
  <r>
    <x v="177"/>
    <x v="1"/>
    <d v="2014-06-30T00:00:00"/>
    <n v="5348483000"/>
    <x v="688"/>
  </r>
  <r>
    <x v="177"/>
    <x v="2"/>
    <d v="2015-06-30T00:00:00"/>
    <n v="6155297000"/>
    <x v="689"/>
  </r>
  <r>
    <x v="177"/>
    <x v="3"/>
    <d v="2016-06-30T00:00:00"/>
    <n v="6911676000"/>
    <x v="690"/>
  </r>
  <r>
    <x v="178"/>
    <x v="0"/>
    <d v="2012-12-31T00:00:00"/>
    <n v="4088983000"/>
    <x v="691"/>
  </r>
  <r>
    <x v="178"/>
    <x v="1"/>
    <d v="2013-12-29T00:00:00"/>
    <n v="4082157000"/>
    <x v="692"/>
  </r>
  <r>
    <x v="178"/>
    <x v="2"/>
    <d v="2014-12-28T00:00:00"/>
    <n v="4277207000"/>
    <x v="693"/>
  </r>
  <r>
    <x v="178"/>
    <x v="3"/>
    <d v="2015-12-27T00:00:00"/>
    <n v="4447509000"/>
    <x v="694"/>
  </r>
  <r>
    <x v="179"/>
    <x v="0"/>
    <d v="2012-12-31T00:00:00"/>
    <n v="3036584000"/>
    <x v="695"/>
  </r>
  <r>
    <x v="179"/>
    <x v="1"/>
    <d v="2013-12-31T00:00:00"/>
    <n v="2872833000"/>
    <x v="696"/>
  </r>
  <r>
    <x v="179"/>
    <x v="2"/>
    <d v="2014-12-31T00:00:00"/>
    <n v="2955641000"/>
    <x v="697"/>
  </r>
  <r>
    <x v="179"/>
    <x v="3"/>
    <d v="2015-12-31T00:00:00"/>
    <n v="3153251000"/>
    <x v="698"/>
  </r>
  <r>
    <x v="180"/>
    <x v="0"/>
    <d v="2013-12-28T00:00:00"/>
    <n v="4627802000"/>
    <x v="699"/>
  </r>
  <r>
    <x v="180"/>
    <x v="1"/>
    <d v="2015-01-03T00:00:00"/>
    <n v="5324746000"/>
    <x v="700"/>
  </r>
  <r>
    <x v="180"/>
    <x v="2"/>
    <d v="2016-01-02T00:00:00"/>
    <n v="5731549000"/>
    <x v="701"/>
  </r>
  <r>
    <x v="180"/>
    <x v="3"/>
    <d v="2016-12-31T00:00:00"/>
    <n v="6028199000"/>
    <x v="702"/>
  </r>
  <r>
    <x v="181"/>
    <x v="0"/>
    <d v="2012-12-31T00:00:00"/>
    <n v="33013000000"/>
    <x v="703"/>
  </r>
  <r>
    <x v="181"/>
    <x v="1"/>
    <d v="2013-12-31T00:00:00"/>
    <n v="34182000000"/>
    <x v="704"/>
  </r>
  <r>
    <x v="181"/>
    <x v="2"/>
    <d v="2014-12-31T00:00:00"/>
    <n v="36918000000"/>
    <x v="705"/>
  </r>
  <r>
    <x v="181"/>
    <x v="3"/>
    <d v="2015-12-31T00:00:00"/>
    <n v="39678000000"/>
    <x v="706"/>
  </r>
  <r>
    <x v="182"/>
    <x v="0"/>
    <d v="2012-12-31T00:00:00"/>
    <n v="1765979000"/>
    <x v="707"/>
  </r>
  <r>
    <x v="182"/>
    <x v="1"/>
    <d v="2013-12-31T00:00:00"/>
    <n v="2847945000"/>
    <x v="708"/>
  </r>
  <r>
    <x v="182"/>
    <x v="2"/>
    <d v="2014-12-31T00:00:00"/>
    <n v="3305879000"/>
    <x v="709"/>
  </r>
  <r>
    <x v="182"/>
    <x v="3"/>
    <d v="2015-12-31T00:00:00"/>
    <n v="3775685000"/>
    <x v="710"/>
  </r>
  <r>
    <x v="183"/>
    <x v="0"/>
    <d v="2013-12-31T00:00:00"/>
    <n v="2013719000"/>
    <x v="454"/>
  </r>
  <r>
    <x v="183"/>
    <x v="1"/>
    <d v="2014-12-31T00:00:00"/>
    <n v="1563210000"/>
    <x v="454"/>
  </r>
  <r>
    <x v="183"/>
    <x v="2"/>
    <d v="2015-12-31T00:00:00"/>
    <n v="1828305000"/>
    <x v="454"/>
  </r>
  <r>
    <x v="183"/>
    <x v="3"/>
    <d v="2016-12-31T00:00:00"/>
    <n v="2040486000"/>
    <x v="454"/>
  </r>
  <r>
    <x v="184"/>
    <x v="0"/>
    <d v="2013-02-03T00:00:00"/>
    <n v="74754000000"/>
    <x v="711"/>
  </r>
  <r>
    <x v="184"/>
    <x v="1"/>
    <d v="2014-02-02T00:00:00"/>
    <n v="78812000000"/>
    <x v="712"/>
  </r>
  <r>
    <x v="184"/>
    <x v="2"/>
    <d v="2015-02-01T00:00:00"/>
    <n v="83176000000"/>
    <x v="713"/>
  </r>
  <r>
    <x v="184"/>
    <x v="3"/>
    <d v="2016-01-31T00:00:00"/>
    <n v="88519000000"/>
    <x v="714"/>
  </r>
  <r>
    <x v="185"/>
    <x v="0"/>
    <d v="2012-12-31T00:00:00"/>
    <n v="12245000000"/>
    <x v="715"/>
  </r>
  <r>
    <x v="185"/>
    <x v="1"/>
    <d v="2013-12-31T00:00:00"/>
    <n v="11905000000"/>
    <x v="716"/>
  </r>
  <r>
    <x v="185"/>
    <x v="2"/>
    <d v="2014-12-31T00:00:00"/>
    <n v="10737000000"/>
    <x v="174"/>
  </r>
  <r>
    <x v="185"/>
    <x v="3"/>
    <d v="2015-12-31T00:00:00"/>
    <n v="6636000000"/>
    <x v="717"/>
  </r>
  <r>
    <x v="186"/>
    <x v="0"/>
    <d v="2012-12-31T00:00:00"/>
    <n v="22086000000"/>
    <x v="718"/>
  </r>
  <r>
    <x v="186"/>
    <x v="1"/>
    <d v="2013-12-31T00:00:00"/>
    <n v="20673000000"/>
    <x v="719"/>
  </r>
  <r>
    <x v="186"/>
    <x v="2"/>
    <d v="2014-12-31T00:00:00"/>
    <n v="18614000000"/>
    <x v="720"/>
  </r>
  <r>
    <x v="186"/>
    <x v="3"/>
    <d v="2015-12-31T00:00:00"/>
    <n v="18377000000"/>
    <x v="721"/>
  </r>
  <r>
    <x v="187"/>
    <x v="0"/>
    <d v="2012-12-31T00:00:00"/>
    <n v="5580506000"/>
    <x v="722"/>
  </r>
  <r>
    <x v="187"/>
    <x v="1"/>
    <d v="2013-12-31T00:00:00"/>
    <n v="5899872000"/>
    <x v="723"/>
  </r>
  <r>
    <x v="187"/>
    <x v="2"/>
    <d v="2014-12-31T00:00:00"/>
    <n v="6228508000"/>
    <x v="724"/>
  </r>
  <r>
    <x v="187"/>
    <x v="3"/>
    <d v="2015-12-31T00:00:00"/>
    <n v="5995402000"/>
    <x v="725"/>
  </r>
  <r>
    <x v="188"/>
    <x v="0"/>
    <d v="2013-09-28T00:00:00"/>
    <n v="2492300000"/>
    <x v="726"/>
  </r>
  <r>
    <x v="188"/>
    <x v="1"/>
    <d v="2014-09-27T00:00:00"/>
    <n v="2530700000"/>
    <x v="727"/>
  </r>
  <r>
    <x v="188"/>
    <x v="2"/>
    <d v="2015-09-26T00:00:00"/>
    <n v="2705000000"/>
    <x v="728"/>
  </r>
  <r>
    <x v="188"/>
    <x v="3"/>
    <d v="2016-09-24T00:00:00"/>
    <n v="2832700000"/>
    <x v="729"/>
  </r>
  <r>
    <x v="189"/>
    <x v="0"/>
    <d v="2013-12-31T00:00:00"/>
    <n v="39055000000"/>
    <x v="436"/>
  </r>
  <r>
    <x v="189"/>
    <x v="1"/>
    <d v="2014-12-31T00:00:00"/>
    <n v="40306000000"/>
    <x v="730"/>
  </r>
  <r>
    <x v="189"/>
    <x v="2"/>
    <d v="2015-12-31T00:00:00"/>
    <n v="38581000000"/>
    <x v="731"/>
  </r>
  <r>
    <x v="189"/>
    <x v="3"/>
    <d v="2016-12-31T00:00:00"/>
    <n v="39302000000"/>
    <x v="732"/>
  </r>
  <r>
    <x v="190"/>
    <x v="0"/>
    <d v="2013-09-30T00:00:00"/>
    <n v="3387614000"/>
    <x v="733"/>
  </r>
  <r>
    <x v="190"/>
    <x v="1"/>
    <d v="2014-09-30T00:00:00"/>
    <n v="3715968000"/>
    <x v="734"/>
  </r>
  <r>
    <x v="190"/>
    <x v="2"/>
    <d v="2015-09-30T00:00:00"/>
    <n v="3161702000"/>
    <x v="735"/>
  </r>
  <r>
    <x v="190"/>
    <x v="3"/>
    <d v="2016-09-30T00:00:00"/>
    <n v="1624232000"/>
    <x v="736"/>
  </r>
  <r>
    <x v="191"/>
    <x v="0"/>
    <d v="2014-10-31T00:00:00"/>
    <n v="55123000000"/>
    <x v="737"/>
  </r>
  <r>
    <x v="191"/>
    <x v="1"/>
    <d v="2015-10-31T00:00:00"/>
    <n v="52107000000"/>
    <x v="738"/>
  </r>
  <r>
    <x v="191"/>
    <x v="2"/>
    <d v="2016-10-31T00:00:00"/>
    <n v="50123000000"/>
    <x v="739"/>
  </r>
  <r>
    <x v="192"/>
    <x v="0"/>
    <d v="2013-10-31T00:00:00"/>
    <n v="112298000000"/>
    <x v="740"/>
  </r>
  <r>
    <x v="192"/>
    <x v="1"/>
    <d v="2014-10-31T00:00:00"/>
    <n v="56651000000"/>
    <x v="741"/>
  </r>
  <r>
    <x v="192"/>
    <x v="2"/>
    <d v="2015-10-31T00:00:00"/>
    <n v="51463000000"/>
    <x v="742"/>
  </r>
  <r>
    <x v="192"/>
    <x v="3"/>
    <d v="2016-10-31T00:00:00"/>
    <n v="48238000000"/>
    <x v="743"/>
  </r>
  <r>
    <x v="193"/>
    <x v="0"/>
    <d v="2013-04-30T00:00:00"/>
    <n v="2807114000"/>
    <x v="744"/>
  </r>
  <r>
    <x v="193"/>
    <x v="1"/>
    <d v="2014-04-30T00:00:00"/>
    <n v="3024295000"/>
    <x v="745"/>
  </r>
  <r>
    <x v="193"/>
    <x v="2"/>
    <d v="2015-04-30T00:00:00"/>
    <n v="3078658000"/>
    <x v="746"/>
  </r>
  <r>
    <x v="193"/>
    <x v="3"/>
    <d v="2016-04-30T00:00:00"/>
    <n v="3038153000"/>
    <x v="747"/>
  </r>
  <r>
    <x v="194"/>
    <x v="0"/>
    <d v="2013-10-27T00:00:00"/>
    <n v="8751654000"/>
    <x v="748"/>
  </r>
  <r>
    <x v="194"/>
    <x v="1"/>
    <d v="2014-10-26T00:00:00"/>
    <n v="9316256000"/>
    <x v="749"/>
  </r>
  <r>
    <x v="194"/>
    <x v="2"/>
    <d v="2015-10-31T00:00:00"/>
    <n v="9263863000"/>
    <x v="750"/>
  </r>
  <r>
    <x v="194"/>
    <x v="3"/>
    <d v="2016-10-30T00:00:00"/>
    <n v="9523224000"/>
    <x v="751"/>
  </r>
  <r>
    <x v="195"/>
    <x v="0"/>
    <d v="2013-06-28T00:00:00"/>
    <n v="5112000000"/>
    <x v="752"/>
  </r>
  <r>
    <x v="195"/>
    <x v="1"/>
    <d v="2014-06-27T00:00:00"/>
    <n v="5012000000"/>
    <x v="753"/>
  </r>
  <r>
    <x v="195"/>
    <x v="2"/>
    <d v="2015-07-03T00:00:00"/>
    <n v="5083000000"/>
    <x v="754"/>
  </r>
  <r>
    <x v="195"/>
    <x v="3"/>
    <d v="2016-07-01T00:00:00"/>
    <n v="7467000000"/>
    <x v="755"/>
  </r>
  <r>
    <x v="196"/>
    <x v="0"/>
    <d v="2012-12-29T00:00:00"/>
    <n v="8939967000"/>
    <x v="756"/>
  </r>
  <r>
    <x v="196"/>
    <x v="1"/>
    <d v="2013-12-28T00:00:00"/>
    <n v="9560647000"/>
    <x v="757"/>
  </r>
  <r>
    <x v="196"/>
    <x v="2"/>
    <d v="2014-12-27T00:00:00"/>
    <n v="10371390000"/>
    <x v="758"/>
  </r>
  <r>
    <x v="196"/>
    <x v="3"/>
    <d v="2015-12-26T00:00:00"/>
    <n v="10629719000"/>
    <x v="759"/>
  </r>
  <r>
    <x v="197"/>
    <x v="0"/>
    <d v="2012-12-31T00:00:00"/>
    <n v="5059000000"/>
    <x v="760"/>
  </r>
  <r>
    <x v="197"/>
    <x v="1"/>
    <d v="2013-12-31T00:00:00"/>
    <n v="5166000000"/>
    <x v="761"/>
  </r>
  <r>
    <x v="197"/>
    <x v="2"/>
    <d v="2014-12-31T00:00:00"/>
    <n v="5354000000"/>
    <x v="762"/>
  </r>
  <r>
    <x v="197"/>
    <x v="3"/>
    <d v="2015-12-31T00:00:00"/>
    <n v="5387000000"/>
    <x v="763"/>
  </r>
  <r>
    <x v="198"/>
    <x v="0"/>
    <d v="2012-12-31T00:00:00"/>
    <n v="6644252000"/>
    <x v="764"/>
  </r>
  <r>
    <x v="198"/>
    <x v="1"/>
    <d v="2013-12-31T00:00:00"/>
    <n v="7146079000"/>
    <x v="765"/>
  </r>
  <r>
    <x v="198"/>
    <x v="2"/>
    <d v="2014-12-31T00:00:00"/>
    <n v="7421768000"/>
    <x v="766"/>
  </r>
  <r>
    <x v="198"/>
    <x v="3"/>
    <d v="2015-12-31T00:00:00"/>
    <n v="7386626000"/>
    <x v="767"/>
  </r>
  <r>
    <x v="199"/>
    <x v="0"/>
    <d v="2013-12-31T00:00:00"/>
    <n v="41313000000"/>
    <x v="768"/>
  </r>
  <r>
    <x v="199"/>
    <x v="1"/>
    <d v="2014-12-31T00:00:00"/>
    <n v="48500000000"/>
    <x v="769"/>
  </r>
  <r>
    <x v="199"/>
    <x v="2"/>
    <d v="2015-12-31T00:00:00"/>
    <n v="54289000000"/>
    <x v="770"/>
  </r>
  <r>
    <x v="199"/>
    <x v="3"/>
    <d v="2016-12-31T00:00:00"/>
    <n v="54379000000"/>
    <x v="771"/>
  </r>
  <r>
    <x v="200"/>
    <x v="0"/>
    <d v="2012-12-31T00:00:00"/>
    <n v="102874000000"/>
    <x v="772"/>
  </r>
  <r>
    <x v="200"/>
    <x v="1"/>
    <d v="2013-12-31T00:00:00"/>
    <n v="98367000000"/>
    <x v="773"/>
  </r>
  <r>
    <x v="200"/>
    <x v="2"/>
    <d v="2014-12-31T00:00:00"/>
    <n v="92793000000"/>
    <x v="774"/>
  </r>
  <r>
    <x v="200"/>
    <x v="3"/>
    <d v="2015-12-31T00:00:00"/>
    <n v="81741000000"/>
    <x v="775"/>
  </r>
  <r>
    <x v="201"/>
    <x v="0"/>
    <d v="2012-12-31T00:00:00"/>
    <n v="1293338000"/>
    <x v="776"/>
  </r>
  <r>
    <x v="201"/>
    <x v="1"/>
    <d v="2013-12-31T00:00:00"/>
    <n v="1377058000"/>
    <x v="777"/>
  </r>
  <r>
    <x v="201"/>
    <x v="2"/>
    <d v="2014-12-31T00:00:00"/>
    <n v="1485807000"/>
    <x v="778"/>
  </r>
  <r>
    <x v="201"/>
    <x v="3"/>
    <d v="2015-12-31T00:00:00"/>
    <n v="1601892000"/>
    <x v="779"/>
  </r>
  <r>
    <x v="202"/>
    <x v="0"/>
    <d v="2012-12-31T00:00:00"/>
    <n v="2821446000"/>
    <x v="780"/>
  </r>
  <r>
    <x v="202"/>
    <x v="1"/>
    <d v="2013-12-31T00:00:00"/>
    <n v="2952896000"/>
    <x v="781"/>
  </r>
  <r>
    <x v="202"/>
    <x v="2"/>
    <d v="2014-12-31T00:00:00"/>
    <n v="3088533000"/>
    <x v="782"/>
  </r>
  <r>
    <x v="202"/>
    <x v="3"/>
    <d v="2015-12-31T00:00:00"/>
    <n v="3023189000"/>
    <x v="783"/>
  </r>
  <r>
    <x v="203"/>
    <x v="0"/>
    <d v="2013-12-29T00:00:00"/>
    <n v="1421178000"/>
    <x v="784"/>
  </r>
  <r>
    <x v="203"/>
    <x v="1"/>
    <d v="2014-12-28T00:00:00"/>
    <n v="1861358000"/>
    <x v="785"/>
  </r>
  <r>
    <x v="203"/>
    <x v="2"/>
    <d v="2016-01-03T00:00:00"/>
    <n v="2219762000"/>
    <x v="786"/>
  </r>
  <r>
    <x v="203"/>
    <x v="3"/>
    <d v="2017-01-01T00:00:00"/>
    <n v="2398373000"/>
    <x v="787"/>
  </r>
  <r>
    <x v="204"/>
    <x v="0"/>
    <d v="2013-12-28T00:00:00"/>
    <n v="52708000000"/>
    <x v="788"/>
  </r>
  <r>
    <x v="204"/>
    <x v="1"/>
    <d v="2014-12-27T00:00:00"/>
    <n v="55870000000"/>
    <x v="789"/>
  </r>
  <r>
    <x v="204"/>
    <x v="2"/>
    <d v="2015-12-26T00:00:00"/>
    <n v="55355000000"/>
    <x v="790"/>
  </r>
  <r>
    <x v="204"/>
    <x v="3"/>
    <d v="2016-12-31T00:00:00"/>
    <n v="59387000000"/>
    <x v="791"/>
  </r>
  <r>
    <x v="205"/>
    <x v="0"/>
    <d v="2013-07-31T00:00:00"/>
    <n v="3946000000"/>
    <x v="792"/>
  </r>
  <r>
    <x v="205"/>
    <x v="1"/>
    <d v="2014-07-31T00:00:00"/>
    <n v="4243000000"/>
    <x v="793"/>
  </r>
  <r>
    <x v="205"/>
    <x v="2"/>
    <d v="2015-07-31T00:00:00"/>
    <n v="4192000000"/>
    <x v="794"/>
  </r>
  <r>
    <x v="205"/>
    <x v="3"/>
    <d v="2016-07-31T00:00:00"/>
    <n v="4694000000"/>
    <x v="795"/>
  </r>
  <r>
    <x v="206"/>
    <x v="0"/>
    <d v="2012-12-31T00:00:00"/>
    <n v="21852000000"/>
    <x v="796"/>
  </r>
  <r>
    <x v="206"/>
    <x v="1"/>
    <d v="2013-12-31T00:00:00"/>
    <n v="23483000000"/>
    <x v="797"/>
  </r>
  <r>
    <x v="206"/>
    <x v="2"/>
    <d v="2014-12-31T00:00:00"/>
    <n v="23617000000"/>
    <x v="798"/>
  </r>
  <r>
    <x v="206"/>
    <x v="3"/>
    <d v="2015-12-31T00:00:00"/>
    <n v="22365000000"/>
    <x v="799"/>
  </r>
  <r>
    <x v="207"/>
    <x v="0"/>
    <d v="2012-12-31T00:00:00"/>
    <n v="6956200000"/>
    <x v="454"/>
  </r>
  <r>
    <x v="207"/>
    <x v="1"/>
    <d v="2013-12-31T00:00:00"/>
    <n v="7122300000"/>
    <x v="454"/>
  </r>
  <r>
    <x v="207"/>
    <x v="2"/>
    <d v="2014-12-31T00:00:00"/>
    <n v="7537100000"/>
    <x v="454"/>
  </r>
  <r>
    <x v="207"/>
    <x v="3"/>
    <d v="2015-12-31T00:00:00"/>
    <n v="7613800000"/>
    <x v="454"/>
  </r>
  <r>
    <x v="208"/>
    <x v="0"/>
    <d v="2012-12-31T00:00:00"/>
    <n v="3003955000"/>
    <x v="800"/>
  </r>
  <r>
    <x v="208"/>
    <x v="1"/>
    <d v="2013-12-31T00:00:00"/>
    <n v="3024623000"/>
    <x v="801"/>
  </r>
  <r>
    <x v="208"/>
    <x v="2"/>
    <d v="2014-12-31T00:00:00"/>
    <n v="3117693000"/>
    <x v="802"/>
  </r>
  <r>
    <x v="208"/>
    <x v="3"/>
    <d v="2015-12-31T00:00:00"/>
    <n v="3007976000"/>
    <x v="803"/>
  </r>
  <r>
    <x v="209"/>
    <x v="0"/>
    <d v="2013-12-31T00:00:00"/>
    <n v="2265100000"/>
    <x v="804"/>
  </r>
  <r>
    <x v="209"/>
    <x v="1"/>
    <d v="2014-12-31T00:00:00"/>
    <n v="2131700000"/>
    <x v="805"/>
  </r>
  <r>
    <x v="209"/>
    <x v="2"/>
    <d v="2015-12-31T00:00:00"/>
    <n v="2384400000"/>
    <x v="806"/>
  </r>
  <r>
    <x v="209"/>
    <x v="3"/>
    <d v="2016-12-31T00:00:00"/>
    <n v="2704400000"/>
    <x v="807"/>
  </r>
  <r>
    <x v="210"/>
    <x v="0"/>
    <d v="2013-12-31T00:00:00"/>
    <n v="14135000000"/>
    <x v="808"/>
  </r>
  <r>
    <x v="210"/>
    <x v="1"/>
    <d v="2014-12-31T00:00:00"/>
    <n v="14484000000"/>
    <x v="809"/>
  </r>
  <r>
    <x v="210"/>
    <x v="2"/>
    <d v="2015-12-31T00:00:00"/>
    <n v="13405000000"/>
    <x v="810"/>
  </r>
  <r>
    <x v="210"/>
    <x v="3"/>
    <d v="2016-12-31T00:00:00"/>
    <n v="13599000000"/>
    <x v="811"/>
  </r>
  <r>
    <x v="211"/>
    <x v="0"/>
    <d v="2012-12-31T00:00:00"/>
    <n v="4050400000"/>
    <x v="454"/>
  </r>
  <r>
    <x v="211"/>
    <x v="1"/>
    <d v="2013-12-31T00:00:00"/>
    <n v="4644600000"/>
    <x v="454"/>
  </r>
  <r>
    <x v="211"/>
    <x v="2"/>
    <d v="2014-12-31T00:00:00"/>
    <n v="5147100000"/>
    <x v="454"/>
  </r>
  <r>
    <x v="211"/>
    <x v="3"/>
    <d v="2015-12-31T00:00:00"/>
    <n v="5122900000"/>
    <x v="454"/>
  </r>
  <r>
    <x v="212"/>
    <x v="0"/>
    <d v="2012-12-31T00:00:00"/>
    <n v="5054980000"/>
    <x v="812"/>
  </r>
  <r>
    <x v="212"/>
    <x v="1"/>
    <d v="2013-12-31T00:00:00"/>
    <n v="5584571000"/>
    <x v="813"/>
  </r>
  <r>
    <x v="212"/>
    <x v="2"/>
    <d v="2014-12-31T00:00:00"/>
    <n v="6165441000"/>
    <x v="814"/>
  </r>
  <r>
    <x v="212"/>
    <x v="3"/>
    <d v="2015-12-31T00:00:00"/>
    <n v="6187646000"/>
    <x v="815"/>
  </r>
  <r>
    <x v="213"/>
    <x v="0"/>
    <d v="2013-09-27T00:00:00"/>
    <n v="11818376000"/>
    <x v="816"/>
  </r>
  <r>
    <x v="213"/>
    <x v="1"/>
    <d v="2014-09-26T00:00:00"/>
    <n v="12695157000"/>
    <x v="817"/>
  </r>
  <r>
    <x v="213"/>
    <x v="2"/>
    <d v="2015-10-02T00:00:00"/>
    <n v="12114832000"/>
    <x v="818"/>
  </r>
  <r>
    <x v="213"/>
    <x v="3"/>
    <d v="2016-09-30T00:00:00"/>
    <n v="10964157000"/>
    <x v="819"/>
  </r>
  <r>
    <x v="214"/>
    <x v="0"/>
    <d v="2012-12-31T00:00:00"/>
    <n v="4365400000"/>
    <x v="820"/>
  </r>
  <r>
    <x v="214"/>
    <x v="1"/>
    <d v="2013-12-31T00:00:00"/>
    <n v="4669100000"/>
    <x v="821"/>
  </r>
  <r>
    <x v="214"/>
    <x v="2"/>
    <d v="2014-12-31T00:00:00"/>
    <n v="4627100000"/>
    <x v="822"/>
  </r>
  <r>
    <x v="214"/>
    <x v="3"/>
    <d v="2015-12-31T00:00:00"/>
    <n v="4857800000"/>
    <x v="823"/>
  </r>
  <r>
    <x v="215"/>
    <x v="0"/>
    <d v="2012-12-31T00:00:00"/>
    <n v="93646000000"/>
    <x v="454"/>
  </r>
  <r>
    <x v="215"/>
    <x v="1"/>
    <d v="2013-12-31T00:00:00"/>
    <n v="97142000000"/>
    <x v="454"/>
  </r>
  <r>
    <x v="215"/>
    <x v="2"/>
    <d v="2014-12-31T00:00:00"/>
    <n v="91973000000"/>
    <x v="454"/>
  </r>
  <r>
    <x v="215"/>
    <x v="3"/>
    <d v="2015-12-31T00:00:00"/>
    <n v="89716000000"/>
    <x v="454"/>
  </r>
  <r>
    <x v="216"/>
    <x v="0"/>
    <d v="2013-02-02T00:00:00"/>
    <n v="12134000000"/>
    <x v="824"/>
  </r>
  <r>
    <x v="216"/>
    <x v="1"/>
    <d v="2014-02-01T00:00:00"/>
    <n v="12540000000"/>
    <x v="825"/>
  </r>
  <r>
    <x v="216"/>
    <x v="2"/>
    <d v="2015-01-31T00:00:00"/>
    <n v="13506000000"/>
    <x v="826"/>
  </r>
  <r>
    <x v="216"/>
    <x v="3"/>
    <d v="2016-01-30T00:00:00"/>
    <n v="14437000000"/>
    <x v="827"/>
  </r>
  <r>
    <x v="217"/>
    <x v="0"/>
    <d v="2012-12-29T00:00:00"/>
    <n v="14197000000"/>
    <x v="828"/>
  </r>
  <r>
    <x v="217"/>
    <x v="1"/>
    <d v="2013-12-28T00:00:00"/>
    <n v="14792000000"/>
    <x v="829"/>
  </r>
  <r>
    <x v="217"/>
    <x v="2"/>
    <d v="2015-01-03T00:00:00"/>
    <n v="14580000000"/>
    <x v="830"/>
  </r>
  <r>
    <x v="217"/>
    <x v="3"/>
    <d v="2016-01-02T00:00:00"/>
    <n v="13525000000"/>
    <x v="831"/>
  </r>
  <r>
    <x v="218"/>
    <x v="0"/>
    <d v="2013-09-30T00:00:00"/>
    <n v="1287577000"/>
    <x v="832"/>
  </r>
  <r>
    <x v="218"/>
    <x v="1"/>
    <d v="2014-09-30T00:00:00"/>
    <n v="1463767000"/>
    <x v="833"/>
  </r>
  <r>
    <x v="218"/>
    <x v="2"/>
    <d v="2015-09-30T00:00:00"/>
    <n v="1627413000"/>
    <x v="834"/>
  </r>
  <r>
    <x v="218"/>
    <x v="3"/>
    <d v="2016-09-30T00:00:00"/>
    <n v="1822114000"/>
    <x v="835"/>
  </r>
  <r>
    <x v="219"/>
    <x v="0"/>
    <d v="2012-12-31T00:00:00"/>
    <n v="793373000"/>
    <x v="836"/>
  </r>
  <r>
    <x v="219"/>
    <x v="1"/>
    <d v="2013-12-31T00:00:00"/>
    <n v="861527000"/>
    <x v="837"/>
  </r>
  <r>
    <x v="219"/>
    <x v="2"/>
    <d v="2014-12-31T00:00:00"/>
    <n v="993897000"/>
    <x v="838"/>
  </r>
  <r>
    <x v="219"/>
    <x v="3"/>
    <d v="2015-12-31T00:00:00"/>
    <n v="1166769000"/>
    <x v="839"/>
  </r>
  <r>
    <x v="220"/>
    <x v="0"/>
    <d v="2013-06-30T00:00:00"/>
    <n v="2842781000"/>
    <x v="840"/>
  </r>
  <r>
    <x v="220"/>
    <x v="1"/>
    <d v="2014-06-30T00:00:00"/>
    <n v="2929408000"/>
    <x v="841"/>
  </r>
  <r>
    <x v="220"/>
    <x v="2"/>
    <d v="2015-06-30T00:00:00"/>
    <n v="2814049000"/>
    <x v="842"/>
  </r>
  <r>
    <x v="220"/>
    <x v="3"/>
    <d v="2016-06-30T00:00:00"/>
    <n v="2984493000"/>
    <x v="843"/>
  </r>
  <r>
    <x v="221"/>
    <x v="0"/>
    <d v="2013-12-31T00:00:00"/>
    <n v="19561000000"/>
    <x v="844"/>
  </r>
  <r>
    <x v="221"/>
    <x v="1"/>
    <d v="2014-12-31T00:00:00"/>
    <n v="19724000000"/>
    <x v="845"/>
  </r>
  <r>
    <x v="221"/>
    <x v="2"/>
    <d v="2015-12-31T00:00:00"/>
    <n v="18591000000"/>
    <x v="846"/>
  </r>
  <r>
    <x v="221"/>
    <x v="3"/>
    <d v="2016-12-31T00:00:00"/>
    <n v="18202000000"/>
    <x v="847"/>
  </r>
  <r>
    <x v="222"/>
    <x v="0"/>
    <d v="2013-12-31T00:00:00"/>
    <n v="14070000000"/>
    <x v="848"/>
  </r>
  <r>
    <x v="222"/>
    <x v="1"/>
    <d v="2014-12-31T00:00:00"/>
    <n v="16226000000"/>
    <x v="849"/>
  </r>
  <r>
    <x v="222"/>
    <x v="2"/>
    <d v="2015-12-31T00:00:00"/>
    <n v="14403000000"/>
    <x v="850"/>
  </r>
  <r>
    <x v="222"/>
    <x v="3"/>
    <d v="2016-12-31T00:00:00"/>
    <n v="13058000000"/>
    <x v="851"/>
  </r>
  <r>
    <x v="223"/>
    <x v="0"/>
    <d v="2013-02-28T00:00:00"/>
    <n v="10962818000"/>
    <x v="852"/>
  </r>
  <r>
    <x v="223"/>
    <x v="1"/>
    <d v="2014-02-28T00:00:00"/>
    <n v="12574299000"/>
    <x v="853"/>
  </r>
  <r>
    <x v="223"/>
    <x v="2"/>
    <d v="2015-02-28T00:00:00"/>
    <n v="14268716000"/>
    <x v="854"/>
  </r>
  <r>
    <x v="223"/>
    <x v="3"/>
    <d v="2016-02-29T00:00:00"/>
    <n v="15149675000"/>
    <x v="855"/>
  </r>
  <r>
    <x v="224"/>
    <x v="0"/>
    <d v="2012-12-31T00:00:00"/>
    <n v="48017000000"/>
    <x v="856"/>
  </r>
  <r>
    <x v="224"/>
    <x v="1"/>
    <d v="2013-12-31T00:00:00"/>
    <n v="46854000000"/>
    <x v="857"/>
  </r>
  <r>
    <x v="224"/>
    <x v="2"/>
    <d v="2014-12-31T00:00:00"/>
    <n v="45998000000"/>
    <x v="858"/>
  </r>
  <r>
    <x v="224"/>
    <x v="3"/>
    <d v="2015-12-31T00:00:00"/>
    <n v="44294000000"/>
    <x v="859"/>
  </r>
  <r>
    <x v="225"/>
    <x v="0"/>
    <d v="2013-03-30T00:00:00"/>
    <n v="2181732000"/>
    <x v="860"/>
  </r>
  <r>
    <x v="225"/>
    <x v="1"/>
    <d v="2014-03-29T00:00:00"/>
    <n v="3310800000"/>
    <x v="861"/>
  </r>
  <r>
    <x v="225"/>
    <x v="2"/>
    <d v="2015-03-28T00:00:00"/>
    <n v="4371500000"/>
    <x v="862"/>
  </r>
  <r>
    <x v="225"/>
    <x v="3"/>
    <d v="2016-04-02T00:00:00"/>
    <n v="4712100000"/>
    <x v="863"/>
  </r>
  <r>
    <x v="226"/>
    <x v="0"/>
    <d v="2013-02-02T00:00:00"/>
    <n v="96619000000"/>
    <x v="864"/>
  </r>
  <r>
    <x v="226"/>
    <x v="1"/>
    <d v="2014-02-01T00:00:00"/>
    <n v="98375000000"/>
    <x v="865"/>
  </r>
  <r>
    <x v="226"/>
    <x v="2"/>
    <d v="2015-01-31T00:00:00"/>
    <n v="108465000000"/>
    <x v="866"/>
  </r>
  <r>
    <x v="226"/>
    <x v="3"/>
    <d v="2016-01-30T00:00:00"/>
    <n v="109830000000"/>
    <x v="867"/>
  </r>
  <r>
    <x v="227"/>
    <x v="0"/>
    <d v="2013-02-02T00:00:00"/>
    <n v="19279000000"/>
    <x v="868"/>
  </r>
  <r>
    <x v="227"/>
    <x v="1"/>
    <d v="2014-02-01T00:00:00"/>
    <n v="19031000000"/>
    <x v="869"/>
  </r>
  <r>
    <x v="227"/>
    <x v="2"/>
    <d v="2015-01-31T00:00:00"/>
    <n v="19023000000"/>
    <x v="870"/>
  </r>
  <r>
    <x v="227"/>
    <x v="3"/>
    <d v="2016-01-30T00:00:00"/>
    <n v="19204000000"/>
    <x v="871"/>
  </r>
  <r>
    <x v="228"/>
    <x v="0"/>
    <d v="2013-12-31T00:00:00"/>
    <n v="2369300000"/>
    <x v="872"/>
  </r>
  <r>
    <x v="228"/>
    <x v="1"/>
    <d v="2014-12-31T00:00:00"/>
    <n v="2577100000"/>
    <x v="873"/>
  </r>
  <r>
    <x v="228"/>
    <x v="2"/>
    <d v="2015-12-31T00:00:00"/>
    <n v="2418800000"/>
    <x v="874"/>
  </r>
  <r>
    <x v="228"/>
    <x v="3"/>
    <d v="2016-12-31T00:00:00"/>
    <n v="2334200000"/>
    <x v="875"/>
  </r>
  <r>
    <x v="229"/>
    <x v="0"/>
    <d v="2013-02-02T00:00:00"/>
    <n v="10459000000"/>
    <x v="876"/>
  </r>
  <r>
    <x v="229"/>
    <x v="1"/>
    <d v="2014-02-01T00:00:00"/>
    <n v="10773000000"/>
    <x v="877"/>
  </r>
  <r>
    <x v="229"/>
    <x v="2"/>
    <d v="2015-01-31T00:00:00"/>
    <n v="11454000000"/>
    <x v="878"/>
  </r>
  <r>
    <x v="229"/>
    <x v="3"/>
    <d v="2016-01-30T00:00:00"/>
    <n v="12154000000"/>
    <x v="879"/>
  </r>
  <r>
    <x v="230"/>
    <x v="0"/>
    <d v="2012-12-31T00:00:00"/>
    <n v="3414500000"/>
    <x v="880"/>
  </r>
  <r>
    <x v="230"/>
    <x v="1"/>
    <d v="2013-12-31T00:00:00"/>
    <n v="3477200000"/>
    <x v="881"/>
  </r>
  <r>
    <x v="230"/>
    <x v="2"/>
    <d v="2014-12-31T00:00:00"/>
    <n v="3782300000"/>
    <x v="882"/>
  </r>
  <r>
    <x v="230"/>
    <x v="3"/>
    <d v="2015-12-31T00:00:00"/>
    <n v="3917200000"/>
    <x v="883"/>
  </r>
  <r>
    <x v="231"/>
    <x v="0"/>
    <d v="2013-11-30T00:00:00"/>
    <n v="5935095000"/>
    <x v="884"/>
  </r>
  <r>
    <x v="231"/>
    <x v="1"/>
    <d v="2014-11-30T00:00:00"/>
    <n v="7779812000"/>
    <x v="885"/>
  </r>
  <r>
    <x v="231"/>
    <x v="2"/>
    <d v="2015-11-30T00:00:00"/>
    <n v="9474008000"/>
    <x v="886"/>
  </r>
  <r>
    <x v="231"/>
    <x v="3"/>
    <d v="2016-11-30T00:00:00"/>
    <n v="10949999000"/>
    <x v="887"/>
  </r>
  <r>
    <x v="232"/>
    <x v="0"/>
    <d v="2012-12-31T00:00:00"/>
    <n v="5671400000"/>
    <x v="888"/>
  </r>
  <r>
    <x v="232"/>
    <x v="1"/>
    <d v="2013-12-31T00:00:00"/>
    <n v="5808300000"/>
    <x v="889"/>
  </r>
  <r>
    <x v="232"/>
    <x v="2"/>
    <d v="2014-12-31T00:00:00"/>
    <n v="6011600000"/>
    <x v="890"/>
  </r>
  <r>
    <x v="232"/>
    <x v="3"/>
    <d v="2015-12-31T00:00:00"/>
    <n v="8680100000"/>
    <x v="891"/>
  </r>
  <r>
    <x v="233"/>
    <x v="0"/>
    <d v="2012-12-31T00:00:00"/>
    <n v="4122930000"/>
    <x v="892"/>
  </r>
  <r>
    <x v="233"/>
    <x v="1"/>
    <d v="2013-12-31T00:00:00"/>
    <n v="5062528000"/>
    <x v="893"/>
  </r>
  <r>
    <x v="233"/>
    <x v="2"/>
    <d v="2014-12-31T00:00:00"/>
    <n v="6740064000"/>
    <x v="894"/>
  </r>
  <r>
    <x v="233"/>
    <x v="3"/>
    <d v="2015-12-31T00:00:00"/>
    <n v="7192633000"/>
    <x v="895"/>
  </r>
  <r>
    <x v="234"/>
    <x v="0"/>
    <d v="2012-12-31T00:00:00"/>
    <n v="13107000000"/>
    <x v="896"/>
  </r>
  <r>
    <x v="234"/>
    <x v="1"/>
    <d v="2013-12-31T00:00:00"/>
    <n v="11420000000"/>
    <x v="897"/>
  </r>
  <r>
    <x v="234"/>
    <x v="2"/>
    <d v="2014-12-31T00:00:00"/>
    <n v="10986000000"/>
    <x v="898"/>
  </r>
  <r>
    <x v="234"/>
    <x v="3"/>
    <d v="2015-12-31T00:00:00"/>
    <n v="10466000000"/>
    <x v="899"/>
  </r>
  <r>
    <x v="235"/>
    <x v="0"/>
    <d v="2013-06-30T00:00:00"/>
    <n v="1282236000"/>
    <x v="900"/>
  </r>
  <r>
    <x v="235"/>
    <x v="1"/>
    <d v="2014-06-29T00:00:00"/>
    <n v="1388386000"/>
    <x v="901"/>
  </r>
  <r>
    <x v="235"/>
    <x v="2"/>
    <d v="2015-06-28T00:00:00"/>
    <n v="1475139000"/>
    <x v="902"/>
  </r>
  <r>
    <x v="235"/>
    <x v="3"/>
    <d v="2016-07-03T00:00:00"/>
    <n v="1423936000"/>
    <x v="903"/>
  </r>
  <r>
    <x v="236"/>
    <x v="0"/>
    <d v="2012-12-31T00:00:00"/>
    <n v="22603400000"/>
    <x v="904"/>
  </r>
  <r>
    <x v="236"/>
    <x v="1"/>
    <d v="2013-12-31T00:00:00"/>
    <n v="23113100000"/>
    <x v="905"/>
  </r>
  <r>
    <x v="236"/>
    <x v="2"/>
    <d v="2014-12-31T00:00:00"/>
    <n v="19615600000"/>
    <x v="906"/>
  </r>
  <r>
    <x v="236"/>
    <x v="3"/>
    <d v="2015-12-31T00:00:00"/>
    <n v="19958700000"/>
    <x v="907"/>
  </r>
  <r>
    <x v="237"/>
    <x v="0"/>
    <d v="2013-12-31T00:00:00"/>
    <n v="45358000000"/>
    <x v="908"/>
  </r>
  <r>
    <x v="237"/>
    <x v="1"/>
    <d v="2014-12-31T00:00:00"/>
    <n v="39946000000"/>
    <x v="909"/>
  </r>
  <r>
    <x v="237"/>
    <x v="2"/>
    <d v="2015-12-31T00:00:00"/>
    <n v="40536000000"/>
    <x v="910"/>
  </r>
  <r>
    <x v="237"/>
    <x v="3"/>
    <d v="2016-12-31T00:00:00"/>
    <n v="47248000000"/>
    <x v="911"/>
  </r>
  <r>
    <x v="238"/>
    <x v="0"/>
    <d v="2012-12-31T00:00:00"/>
    <n v="3094500000"/>
    <x v="912"/>
  </r>
  <r>
    <x v="238"/>
    <x v="1"/>
    <d v="2013-12-31T00:00:00"/>
    <n v="3276800000"/>
    <x v="913"/>
  </r>
  <r>
    <x v="238"/>
    <x v="2"/>
    <d v="2014-12-31T00:00:00"/>
    <n v="3350300000"/>
    <x v="914"/>
  </r>
  <r>
    <x v="238"/>
    <x v="3"/>
    <d v="2015-12-31T00:00:00"/>
    <n v="3253600000"/>
    <x v="915"/>
  </r>
  <r>
    <x v="239"/>
    <x v="0"/>
    <d v="2013-02-01T00:00:00"/>
    <n v="50521000000"/>
    <x v="916"/>
  </r>
  <r>
    <x v="239"/>
    <x v="1"/>
    <d v="2014-01-31T00:00:00"/>
    <n v="53417000000"/>
    <x v="917"/>
  </r>
  <r>
    <x v="239"/>
    <x v="2"/>
    <d v="2015-01-30T00:00:00"/>
    <n v="56223000000"/>
    <x v="918"/>
  </r>
  <r>
    <x v="239"/>
    <x v="3"/>
    <d v="2016-01-29T00:00:00"/>
    <n v="59074000000"/>
    <x v="919"/>
  </r>
  <r>
    <x v="240"/>
    <x v="0"/>
    <d v="2013-06-30T00:00:00"/>
    <n v="3598916000"/>
    <x v="920"/>
  </r>
  <r>
    <x v="240"/>
    <x v="1"/>
    <d v="2014-06-29T00:00:00"/>
    <n v="4607309000"/>
    <x v="921"/>
  </r>
  <r>
    <x v="240"/>
    <x v="2"/>
    <d v="2015-06-28T00:00:00"/>
    <n v="5259312000"/>
    <x v="922"/>
  </r>
  <r>
    <x v="240"/>
    <x v="3"/>
    <d v="2016-06-26T00:00:00"/>
    <n v="5885893000"/>
    <x v="923"/>
  </r>
  <r>
    <x v="241"/>
    <x v="0"/>
    <d v="2012-12-31T00:00:00"/>
    <n v="7810610000"/>
    <x v="924"/>
  </r>
  <r>
    <x v="241"/>
    <x v="1"/>
    <d v="2013-12-31T00:00:00"/>
    <n v="9531778000"/>
    <x v="925"/>
  </r>
  <r>
    <x v="241"/>
    <x v="2"/>
    <d v="2014-12-31T00:00:00"/>
    <n v="10681897000"/>
    <x v="926"/>
  </r>
  <r>
    <x v="241"/>
    <x v="3"/>
    <d v="2015-12-31T00:00:00"/>
    <n v="10116502000"/>
    <x v="927"/>
  </r>
  <r>
    <x v="242"/>
    <x v="0"/>
    <d v="2013-12-31T00:00:00"/>
    <n v="17699000000"/>
    <x v="928"/>
  </r>
  <r>
    <x v="242"/>
    <x v="1"/>
    <d v="2014-12-31T00:00:00"/>
    <n v="18605000000"/>
    <x v="929"/>
  </r>
  <r>
    <x v="242"/>
    <x v="2"/>
    <d v="2015-12-31T00:00:00"/>
    <n v="19820000000"/>
    <x v="930"/>
  </r>
  <r>
    <x v="242"/>
    <x v="3"/>
    <d v="2016-12-31T00:00:00"/>
    <n v="20425000000"/>
    <x v="931"/>
  </r>
  <r>
    <x v="243"/>
    <x v="0"/>
    <d v="2012-12-31T00:00:00"/>
    <n v="6376000000"/>
    <x v="932"/>
  </r>
  <r>
    <x v="243"/>
    <x v="1"/>
    <d v="2013-12-31T00:00:00"/>
    <n v="6313000000"/>
    <x v="933"/>
  </r>
  <r>
    <x v="243"/>
    <x v="2"/>
    <d v="2014-12-31T00:00:00"/>
    <n v="6777000000"/>
    <x v="934"/>
  </r>
  <r>
    <x v="243"/>
    <x v="3"/>
    <d v="2015-12-31T00:00:00"/>
    <n v="8229000000"/>
    <x v="935"/>
  </r>
  <r>
    <x v="244"/>
    <x v="0"/>
    <d v="2012-12-31T00:00:00"/>
    <n v="45352000000"/>
    <x v="936"/>
  </r>
  <r>
    <x v="244"/>
    <x v="1"/>
    <d v="2013-12-31T00:00:00"/>
    <n v="44062000000"/>
    <x v="937"/>
  </r>
  <r>
    <x v="244"/>
    <x v="2"/>
    <d v="2014-12-31T00:00:00"/>
    <n v="45608000000"/>
    <x v="938"/>
  </r>
  <r>
    <x v="244"/>
    <x v="3"/>
    <d v="2015-12-31T00:00:00"/>
    <n v="32735000000"/>
    <x v="939"/>
  </r>
  <r>
    <x v="245"/>
    <x v="0"/>
    <d v="2013-02-02T00:00:00"/>
    <n v="27686000000"/>
    <x v="940"/>
  </r>
  <r>
    <x v="245"/>
    <x v="1"/>
    <d v="2014-02-01T00:00:00"/>
    <n v="27931000000"/>
    <x v="941"/>
  </r>
  <r>
    <x v="245"/>
    <x v="2"/>
    <d v="2015-01-31T00:00:00"/>
    <n v="28105000000"/>
    <x v="942"/>
  </r>
  <r>
    <x v="245"/>
    <x v="3"/>
    <d v="2016-01-30T00:00:00"/>
    <n v="27079000000"/>
    <x v="943"/>
  </r>
  <r>
    <x v="246"/>
    <x v="0"/>
    <d v="2013-12-31T00:00:00"/>
    <n v="8312000000"/>
    <x v="454"/>
  </r>
  <r>
    <x v="246"/>
    <x v="1"/>
    <d v="2014-12-31T00:00:00"/>
    <n v="9441000000"/>
    <x v="454"/>
  </r>
  <r>
    <x v="246"/>
    <x v="2"/>
    <d v="2015-12-31T00:00:00"/>
    <n v="9667000000"/>
    <x v="454"/>
  </r>
  <r>
    <x v="246"/>
    <x v="3"/>
    <d v="2016-12-31T00:00:00"/>
    <n v="10776000000"/>
    <x v="454"/>
  </r>
  <r>
    <x v="247"/>
    <x v="0"/>
    <d v="2012-12-31T00:00:00"/>
    <n v="475888000"/>
    <x v="944"/>
  </r>
  <r>
    <x v="247"/>
    <x v="1"/>
    <d v="2013-12-31T00:00:00"/>
    <n v="635490000"/>
    <x v="945"/>
  </r>
  <r>
    <x v="247"/>
    <x v="2"/>
    <d v="2014-12-31T00:00:00"/>
    <n v="992332000"/>
    <x v="946"/>
  </r>
  <r>
    <x v="247"/>
    <x v="3"/>
    <d v="2015-12-31T00:00:00"/>
    <n v="1042779000"/>
    <x v="947"/>
  </r>
  <r>
    <x v="248"/>
    <x v="0"/>
    <d v="2012-12-31T00:00:00"/>
    <n v="797517000"/>
    <x v="948"/>
  </r>
  <r>
    <x v="248"/>
    <x v="1"/>
    <d v="2013-12-31T00:00:00"/>
    <n v="1029475000"/>
    <x v="949"/>
  </r>
  <r>
    <x v="248"/>
    <x v="2"/>
    <d v="2014-12-31T00:00:00"/>
    <n v="1105247000"/>
    <x v="950"/>
  </r>
  <r>
    <x v="248"/>
    <x v="3"/>
    <d v="2015-12-31T00:00:00"/>
    <n v="1288149000"/>
    <x v="951"/>
  </r>
  <r>
    <x v="249"/>
    <x v="0"/>
    <d v="2012-12-31T00:00:00"/>
    <n v="11814000000"/>
    <x v="952"/>
  </r>
  <r>
    <x v="249"/>
    <x v="1"/>
    <d v="2013-12-31T00:00:00"/>
    <n v="12784000000"/>
    <x v="953"/>
  </r>
  <r>
    <x v="249"/>
    <x v="2"/>
    <d v="2014-12-31T00:00:00"/>
    <n v="13796000000"/>
    <x v="954"/>
  </r>
  <r>
    <x v="249"/>
    <x v="3"/>
    <d v="2015-12-31T00:00:00"/>
    <n v="14486000000"/>
    <x v="955"/>
  </r>
  <r>
    <x v="250"/>
    <x v="0"/>
    <d v="2013-12-31T00:00:00"/>
    <n v="6761000000"/>
    <x v="956"/>
  </r>
  <r>
    <x v="250"/>
    <x v="1"/>
    <d v="2014-12-31T00:00:00"/>
    <n v="7006000000"/>
    <x v="957"/>
  </r>
  <r>
    <x v="250"/>
    <x v="2"/>
    <d v="2015-12-31T00:00:00"/>
    <n v="7142000000"/>
    <x v="958"/>
  </r>
  <r>
    <x v="250"/>
    <x v="3"/>
    <d v="2016-12-31T00:00:00"/>
    <n v="7357000000"/>
    <x v="959"/>
  </r>
  <r>
    <x v="251"/>
    <x v="0"/>
    <d v="2012-12-31T00:00:00"/>
    <n v="6420881000"/>
    <x v="960"/>
  </r>
  <r>
    <x v="251"/>
    <x v="1"/>
    <d v="2013-12-31T00:00:00"/>
    <n v="6484892000"/>
    <x v="961"/>
  </r>
  <r>
    <x v="251"/>
    <x v="2"/>
    <d v="2014-12-31T00:00:00"/>
    <n v="6023819000"/>
    <x v="962"/>
  </r>
  <r>
    <x v="251"/>
    <x v="3"/>
    <d v="2015-12-31T00:00:00"/>
    <n v="5702613000"/>
    <x v="963"/>
  </r>
  <r>
    <x v="252"/>
    <x v="0"/>
    <d v="2012-12-31T00:00:00"/>
    <n v="27567000000"/>
    <x v="964"/>
  </r>
  <r>
    <x v="252"/>
    <x v="1"/>
    <d v="2013-12-31T00:00:00"/>
    <n v="28105700000"/>
    <x v="965"/>
  </r>
  <r>
    <x v="252"/>
    <x v="2"/>
    <d v="2014-12-31T00:00:00"/>
    <n v="27441300000"/>
    <x v="966"/>
  </r>
  <r>
    <x v="252"/>
    <x v="3"/>
    <d v="2015-12-31T00:00:00"/>
    <n v="25413000000"/>
    <x v="967"/>
  </r>
  <r>
    <x v="253"/>
    <x v="0"/>
    <d v="2013-03-31T00:00:00"/>
    <n v="1581623000"/>
    <x v="968"/>
  </r>
  <r>
    <x v="253"/>
    <x v="1"/>
    <d v="2014-03-31T00:00:00"/>
    <n v="1931217000"/>
    <x v="969"/>
  </r>
  <r>
    <x v="253"/>
    <x v="2"/>
    <d v="2015-03-31T00:00:00"/>
    <n v="2147036000"/>
    <x v="970"/>
  </r>
  <r>
    <x v="253"/>
    <x v="3"/>
    <d v="2016-03-31T00:00:00"/>
    <n v="2173334000"/>
    <x v="971"/>
  </r>
  <r>
    <x v="254"/>
    <x v="0"/>
    <d v="2013-03-31T00:00:00"/>
    <n v="122196000000"/>
    <x v="972"/>
  </r>
  <r>
    <x v="254"/>
    <x v="1"/>
    <d v="2014-03-31T00:00:00"/>
    <n v="137392000000"/>
    <x v="973"/>
  </r>
  <r>
    <x v="254"/>
    <x v="2"/>
    <d v="2015-03-31T00:00:00"/>
    <n v="179045000000"/>
    <x v="974"/>
  </r>
  <r>
    <x v="254"/>
    <x v="3"/>
    <d v="2016-03-31T00:00:00"/>
    <n v="190884000000"/>
    <x v="975"/>
  </r>
  <r>
    <x v="255"/>
    <x v="0"/>
    <d v="2012-12-31T00:00:00"/>
    <n v="2730300000"/>
    <x v="976"/>
  </r>
  <r>
    <x v="255"/>
    <x v="1"/>
    <d v="2013-12-31T00:00:00"/>
    <n v="2972500000"/>
    <x v="977"/>
  </r>
  <r>
    <x v="255"/>
    <x v="2"/>
    <d v="2014-12-31T00:00:00"/>
    <n v="3334300000"/>
    <x v="978"/>
  </r>
  <r>
    <x v="255"/>
    <x v="3"/>
    <d v="2015-12-31T00:00:00"/>
    <n v="3484500000"/>
    <x v="979"/>
  </r>
  <r>
    <x v="256"/>
    <x v="0"/>
    <d v="2012-12-31T00:00:00"/>
    <n v="35015000000"/>
    <x v="980"/>
  </r>
  <r>
    <x v="256"/>
    <x v="1"/>
    <d v="2013-12-31T00:00:00"/>
    <n v="35299000000"/>
    <x v="981"/>
  </r>
  <r>
    <x v="256"/>
    <x v="2"/>
    <d v="2014-12-31T00:00:00"/>
    <n v="34244000000"/>
    <x v="982"/>
  </r>
  <r>
    <x v="256"/>
    <x v="3"/>
    <d v="2015-12-31T00:00:00"/>
    <n v="29636000000"/>
    <x v="983"/>
  </r>
  <r>
    <x v="257"/>
    <x v="0"/>
    <d v="2012-12-31T00:00:00"/>
    <n v="68150000000"/>
    <x v="984"/>
  </r>
  <r>
    <x v="257"/>
    <x v="1"/>
    <d v="2013-12-31T00:00:00"/>
    <n v="68199000000"/>
    <x v="985"/>
  </r>
  <r>
    <x v="257"/>
    <x v="2"/>
    <d v="2014-12-31T00:00:00"/>
    <n v="73316000000"/>
    <x v="986"/>
  </r>
  <r>
    <x v="257"/>
    <x v="3"/>
    <d v="2015-12-31T00:00:00"/>
    <n v="69951000000"/>
    <x v="987"/>
  </r>
  <r>
    <x v="258"/>
    <x v="0"/>
    <d v="2012-12-31T00:00:00"/>
    <n v="5787980000"/>
    <x v="988"/>
  </r>
  <r>
    <x v="258"/>
    <x v="1"/>
    <d v="2013-12-31T00:00:00"/>
    <n v="7348754000"/>
    <x v="989"/>
  </r>
  <r>
    <x v="258"/>
    <x v="2"/>
    <d v="2014-12-31T00:00:00"/>
    <n v="7803446000"/>
    <x v="990"/>
  </r>
  <r>
    <x v="258"/>
    <x v="3"/>
    <d v="2015-12-31T00:00:00"/>
    <n v="8071563000"/>
    <x v="991"/>
  </r>
  <r>
    <x v="259"/>
    <x v="0"/>
    <d v="2012-12-31T00:00:00"/>
    <n v="3901300000"/>
    <x v="992"/>
  </r>
  <r>
    <x v="259"/>
    <x v="1"/>
    <d v="2013-12-31T00:00:00"/>
    <n v="4200700000"/>
    <x v="993"/>
  </r>
  <r>
    <x v="259"/>
    <x v="2"/>
    <d v="2014-12-31T00:00:00"/>
    <n v="4409300000"/>
    <x v="994"/>
  </r>
  <r>
    <x v="259"/>
    <x v="3"/>
    <d v="2015-12-31T00:00:00"/>
    <n v="4071300000"/>
    <x v="995"/>
  </r>
  <r>
    <x v="260"/>
    <x v="0"/>
    <d v="2013-11-30T00:00:00"/>
    <n v="4123400000"/>
    <x v="996"/>
  </r>
  <r>
    <x v="260"/>
    <x v="1"/>
    <d v="2014-11-30T00:00:00"/>
    <n v="4243200000"/>
    <x v="997"/>
  </r>
  <r>
    <x v="260"/>
    <x v="2"/>
    <d v="2015-11-30T00:00:00"/>
    <n v="4296300000"/>
    <x v="461"/>
  </r>
  <r>
    <x v="260"/>
    <x v="3"/>
    <d v="2016-11-30T00:00:00"/>
    <n v="4411500000"/>
    <x v="998"/>
  </r>
  <r>
    <x v="261"/>
    <x v="0"/>
    <d v="2012-12-31T00:00:00"/>
    <n v="2031901000"/>
    <x v="999"/>
  </r>
  <r>
    <x v="261"/>
    <x v="1"/>
    <d v="2013-12-31T00:00:00"/>
    <n v="2155551000"/>
    <x v="1000"/>
  </r>
  <r>
    <x v="261"/>
    <x v="2"/>
    <d v="2014-12-31T00:00:00"/>
    <n v="2957951000"/>
    <x v="1001"/>
  </r>
  <r>
    <x v="261"/>
    <x v="3"/>
    <d v="2015-12-31T00:00:00"/>
    <n v="3539570000"/>
    <x v="1002"/>
  </r>
  <r>
    <x v="262"/>
    <x v="0"/>
    <d v="2012-12-31T00:00:00"/>
    <n v="11924000000"/>
    <x v="454"/>
  </r>
  <r>
    <x v="262"/>
    <x v="1"/>
    <d v="2013-12-31T00:00:00"/>
    <n v="12261000000"/>
    <x v="454"/>
  </r>
  <r>
    <x v="262"/>
    <x v="2"/>
    <d v="2014-12-31T00:00:00"/>
    <n v="12951000000"/>
    <x v="454"/>
  </r>
  <r>
    <x v="262"/>
    <x v="3"/>
    <d v="2015-12-31T00:00:00"/>
    <n v="12893000000"/>
    <x v="454"/>
  </r>
  <r>
    <x v="263"/>
    <x v="0"/>
    <d v="2013-12-31T00:00:00"/>
    <n v="30871000000"/>
    <x v="1003"/>
  </r>
  <r>
    <x v="263"/>
    <x v="1"/>
    <d v="2014-12-31T00:00:00"/>
    <n v="31821000000"/>
    <x v="1004"/>
  </r>
  <r>
    <x v="263"/>
    <x v="2"/>
    <d v="2015-12-31T00:00:00"/>
    <n v="30274000000"/>
    <x v="1005"/>
  </r>
  <r>
    <x v="263"/>
    <x v="3"/>
    <d v="2016-12-31T00:00:00"/>
    <n v="30109000000"/>
    <x v="1006"/>
  </r>
  <r>
    <x v="264"/>
    <x v="0"/>
    <d v="2012-12-31T00:00:00"/>
    <n v="2060702000"/>
    <x v="1007"/>
  </r>
  <r>
    <x v="264"/>
    <x v="1"/>
    <d v="2013-12-31T00:00:00"/>
    <n v="2246428000"/>
    <x v="1008"/>
  </r>
  <r>
    <x v="264"/>
    <x v="2"/>
    <d v="2014-12-31T00:00:00"/>
    <n v="2464867000"/>
    <x v="1009"/>
  </r>
  <r>
    <x v="264"/>
    <x v="3"/>
    <d v="2015-12-31T00:00:00"/>
    <n v="2722564000"/>
    <x v="1010"/>
  </r>
  <r>
    <x v="265"/>
    <x v="0"/>
    <d v="2012-12-31T00:00:00"/>
    <n v="24618000000"/>
    <x v="1011"/>
  </r>
  <r>
    <x v="265"/>
    <x v="1"/>
    <d v="2013-12-31T00:00:00"/>
    <n v="24466000000"/>
    <x v="1012"/>
  </r>
  <r>
    <x v="265"/>
    <x v="2"/>
    <d v="2014-12-31T00:00:00"/>
    <n v="24522000000"/>
    <x v="1013"/>
  </r>
  <r>
    <x v="265"/>
    <x v="3"/>
    <d v="2015-12-31T00:00:00"/>
    <n v="25434000000"/>
    <x v="1014"/>
  </r>
  <r>
    <x v="266"/>
    <x v="0"/>
    <d v="2013-08-31T00:00:00"/>
    <n v="14861000000"/>
    <x v="1015"/>
  </r>
  <r>
    <x v="266"/>
    <x v="1"/>
    <d v="2014-08-31T00:00:00"/>
    <n v="15855000000"/>
    <x v="1016"/>
  </r>
  <r>
    <x v="266"/>
    <x v="2"/>
    <d v="2015-08-31T00:00:00"/>
    <n v="15001000000"/>
    <x v="1017"/>
  </r>
  <r>
    <x v="266"/>
    <x v="3"/>
    <d v="2016-08-31T00:00:00"/>
    <n v="13502000000"/>
    <x v="1018"/>
  </r>
  <r>
    <x v="267"/>
    <x v="0"/>
    <d v="2013-05-31T00:00:00"/>
    <n v="9974100000"/>
    <x v="1019"/>
  </r>
  <r>
    <x v="267"/>
    <x v="1"/>
    <d v="2014-12-31T00:00:00"/>
    <n v="9055800000"/>
    <x v="1020"/>
  </r>
  <r>
    <x v="267"/>
    <x v="2"/>
    <d v="2015-12-31T00:00:00"/>
    <n v="8895300000"/>
    <x v="1021"/>
  </r>
  <r>
    <x v="267"/>
    <x v="3"/>
    <d v="2016-12-31T00:00:00"/>
    <n v="7162800000"/>
    <x v="1022"/>
  </r>
  <r>
    <x v="268"/>
    <x v="0"/>
    <d v="2012-12-31T00:00:00"/>
    <n v="82243000000"/>
    <x v="1023"/>
  </r>
  <r>
    <x v="268"/>
    <x v="1"/>
    <d v="2013-12-31T00:00:00"/>
    <n v="100160000000"/>
    <x v="1024"/>
  </r>
  <r>
    <x v="268"/>
    <x v="2"/>
    <d v="2014-12-31T00:00:00"/>
    <n v="97817000000"/>
    <x v="1025"/>
  </r>
  <r>
    <x v="268"/>
    <x v="3"/>
    <d v="2015-12-31T00:00:00"/>
    <n v="72051000000"/>
    <x v="1026"/>
  </r>
  <r>
    <x v="269"/>
    <x v="0"/>
    <d v="2012-12-31T00:00:00"/>
    <n v="47267000000"/>
    <x v="1027"/>
  </r>
  <r>
    <x v="269"/>
    <x v="1"/>
    <d v="2013-12-31T00:00:00"/>
    <n v="44033000000"/>
    <x v="1028"/>
  </r>
  <r>
    <x v="269"/>
    <x v="2"/>
    <d v="2014-12-31T00:00:00"/>
    <n v="42237000000"/>
    <x v="1029"/>
  </r>
  <r>
    <x v="269"/>
    <x v="3"/>
    <d v="2015-12-31T00:00:00"/>
    <n v="39498000000"/>
    <x v="1030"/>
  </r>
  <r>
    <x v="270"/>
    <x v="0"/>
    <d v="2012-12-31T00:00:00"/>
    <n v="11966000000"/>
    <x v="1031"/>
  </r>
  <r>
    <x v="270"/>
    <x v="1"/>
    <d v="2013-12-31T00:00:00"/>
    <n v="11325000000"/>
    <x v="1032"/>
  </r>
  <r>
    <x v="270"/>
    <x v="2"/>
    <d v="2014-12-31T00:00:00"/>
    <n v="10846000000"/>
    <x v="1033"/>
  </r>
  <r>
    <x v="270"/>
    <x v="3"/>
    <d v="2015-12-31T00:00:00"/>
    <n v="5522000000"/>
    <x v="1034"/>
  </r>
  <r>
    <x v="271"/>
    <x v="0"/>
    <d v="2013-06-30T00:00:00"/>
    <n v="77849000000"/>
    <x v="1035"/>
  </r>
  <r>
    <x v="271"/>
    <x v="1"/>
    <d v="2014-06-30T00:00:00"/>
    <n v="86833000000"/>
    <x v="1036"/>
  </r>
  <r>
    <x v="271"/>
    <x v="2"/>
    <d v="2015-06-30T00:00:00"/>
    <n v="93580000000"/>
    <x v="1037"/>
  </r>
  <r>
    <x v="271"/>
    <x v="3"/>
    <d v="2016-06-30T00:00:00"/>
    <n v="85320000000"/>
    <x v="1038"/>
  </r>
  <r>
    <x v="272"/>
    <x v="0"/>
    <d v="2012-12-31T00:00:00"/>
    <n v="4608955000"/>
    <x v="1039"/>
  </r>
  <r>
    <x v="272"/>
    <x v="1"/>
    <d v="2013-12-31T00:00:00"/>
    <n v="4822539000"/>
    <x v="1040"/>
  </r>
  <r>
    <x v="272"/>
    <x v="2"/>
    <d v="2014-12-31T00:00:00"/>
    <n v="4736150000"/>
    <x v="1041"/>
  </r>
  <r>
    <x v="272"/>
    <x v="3"/>
    <d v="2015-12-31T00:00:00"/>
    <n v="4995881000"/>
    <x v="1042"/>
  </r>
  <r>
    <x v="273"/>
    <x v="0"/>
    <d v="2013-12-31T00:00:00"/>
    <n v="2378972000"/>
    <x v="1043"/>
  </r>
  <r>
    <x v="273"/>
    <x v="1"/>
    <d v="2014-12-31T00:00:00"/>
    <n v="2485983000"/>
    <x v="1044"/>
  </r>
  <r>
    <x v="273"/>
    <x v="2"/>
    <d v="2015-12-31T00:00:00"/>
    <n v="2395447000"/>
    <x v="1045"/>
  </r>
  <r>
    <x v="273"/>
    <x v="3"/>
    <d v="2016-12-31T00:00:00"/>
    <n v="2508257000"/>
    <x v="1046"/>
  </r>
  <r>
    <x v="274"/>
    <x v="0"/>
    <d v="2013-08-29T00:00:00"/>
    <n v="9073000000"/>
    <x v="1047"/>
  </r>
  <r>
    <x v="274"/>
    <x v="1"/>
    <d v="2014-08-28T00:00:00"/>
    <n v="16358000000"/>
    <x v="1048"/>
  </r>
  <r>
    <x v="274"/>
    <x v="2"/>
    <d v="2015-09-03T00:00:00"/>
    <n v="16192000000"/>
    <x v="1049"/>
  </r>
  <r>
    <x v="274"/>
    <x v="3"/>
    <d v="2016-09-01T00:00:00"/>
    <n v="12399000000"/>
    <x v="1050"/>
  </r>
  <r>
    <x v="275"/>
    <x v="0"/>
    <d v="2012-12-31T00:00:00"/>
    <n v="4608563000"/>
    <x v="1051"/>
  </r>
  <r>
    <x v="275"/>
    <x v="1"/>
    <d v="2013-12-31T00:00:00"/>
    <n v="5312686000"/>
    <x v="1052"/>
  </r>
  <r>
    <x v="275"/>
    <x v="2"/>
    <d v="2014-12-31T00:00:00"/>
    <n v="5288933000"/>
    <x v="1053"/>
  </r>
  <r>
    <x v="275"/>
    <x v="3"/>
    <d v="2015-12-31T00:00:00"/>
    <n v="2787116000"/>
    <x v="1054"/>
  </r>
  <r>
    <x v="276"/>
    <x v="0"/>
    <d v="2014-12-31T00:00:00"/>
    <n v="7719600000"/>
    <x v="1055"/>
  </r>
  <r>
    <x v="276"/>
    <x v="1"/>
    <d v="2015-12-31T00:00:00"/>
    <n v="9429300000"/>
    <x v="1056"/>
  </r>
  <r>
    <x v="277"/>
    <x v="0"/>
    <d v="2013-12-31T00:00:00"/>
    <n v="5015000000"/>
    <x v="1057"/>
  </r>
  <r>
    <x v="277"/>
    <x v="1"/>
    <d v="2014-12-31T00:00:00"/>
    <n v="5115000000"/>
    <x v="1058"/>
  </r>
  <r>
    <x v="277"/>
    <x v="2"/>
    <d v="2015-12-31T00:00:00"/>
    <n v="3183000000"/>
    <x v="1059"/>
  </r>
  <r>
    <x v="277"/>
    <x v="3"/>
    <d v="2016-12-31T00:00:00"/>
    <n v="3491000000"/>
    <x v="1060"/>
  </r>
  <r>
    <x v="278"/>
    <x v="0"/>
    <d v="2012-12-31T00:00:00"/>
    <n v="3023000000"/>
    <x v="1061"/>
  </r>
  <r>
    <x v="278"/>
    <x v="1"/>
    <d v="2013-12-31T00:00:00"/>
    <n v="3100000000"/>
    <x v="1062"/>
  </r>
  <r>
    <x v="278"/>
    <x v="2"/>
    <d v="2014-12-31T00:00:00"/>
    <n v="3383000000"/>
    <x v="1063"/>
  </r>
  <r>
    <x v="278"/>
    <x v="3"/>
    <d v="2015-12-31T00:00:00"/>
    <n v="3292000000"/>
    <x v="1064"/>
  </r>
  <r>
    <x v="279"/>
    <x v="0"/>
    <d v="2012-12-31T00:00:00"/>
    <n v="14256000000"/>
    <x v="1065"/>
  </r>
  <r>
    <x v="279"/>
    <x v="1"/>
    <d v="2013-12-31T00:00:00"/>
    <n v="15136000000"/>
    <x v="1066"/>
  </r>
  <r>
    <x v="279"/>
    <x v="2"/>
    <d v="2014-12-31T00:00:00"/>
    <n v="17021000000"/>
    <x v="1067"/>
  </r>
  <r>
    <x v="279"/>
    <x v="3"/>
    <d v="2015-12-31T00:00:00"/>
    <n v="17486000000"/>
    <x v="1068"/>
  </r>
  <r>
    <x v="280"/>
    <x v="0"/>
    <d v="2012-12-31T00:00:00"/>
    <n v="9964000000"/>
    <x v="1069"/>
  </r>
  <r>
    <x v="280"/>
    <x v="1"/>
    <d v="2013-12-31T00:00:00"/>
    <n v="8414000000"/>
    <x v="1070"/>
  </r>
  <r>
    <x v="280"/>
    <x v="2"/>
    <d v="2014-12-31T00:00:00"/>
    <n v="7292000000"/>
    <x v="1071"/>
  </r>
  <r>
    <x v="280"/>
    <x v="3"/>
    <d v="2015-12-31T00:00:00"/>
    <n v="7729000000"/>
    <x v="1072"/>
  </r>
  <r>
    <x v="281"/>
    <x v="0"/>
    <d v="2013-12-31T00:00:00"/>
    <n v="4374562000"/>
    <x v="1073"/>
  </r>
  <r>
    <x v="281"/>
    <x v="1"/>
    <d v="2014-12-31T00:00:00"/>
    <n v="5504656000"/>
    <x v="1074"/>
  </r>
  <r>
    <x v="281"/>
    <x v="2"/>
    <d v="2015-12-31T00:00:00"/>
    <n v="6779511000"/>
    <x v="1075"/>
  </r>
  <r>
    <x v="281"/>
    <x v="3"/>
    <d v="2016-12-31T00:00:00"/>
    <n v="8830669000"/>
    <x v="1076"/>
  </r>
  <r>
    <x v="282"/>
    <x v="0"/>
    <d v="2012-12-31T00:00:00"/>
    <n v="1562000000"/>
    <x v="1077"/>
  </r>
  <r>
    <x v="282"/>
    <x v="1"/>
    <d v="2013-12-31T00:00:00"/>
    <n v="1857000000"/>
    <x v="1078"/>
  </r>
  <r>
    <x v="282"/>
    <x v="2"/>
    <d v="2014-12-31T00:00:00"/>
    <n v="2288000000"/>
    <x v="1079"/>
  </r>
  <r>
    <x v="282"/>
    <x v="3"/>
    <d v="2015-12-31T00:00:00"/>
    <n v="1557000000"/>
    <x v="1080"/>
  </r>
  <r>
    <x v="283"/>
    <x v="0"/>
    <d v="2013-05-31T00:00:00"/>
    <n v="25313000000"/>
    <x v="1081"/>
  </r>
  <r>
    <x v="283"/>
    <x v="1"/>
    <d v="2014-05-31T00:00:00"/>
    <n v="27799000000"/>
    <x v="1082"/>
  </r>
  <r>
    <x v="283"/>
    <x v="2"/>
    <d v="2015-05-31T00:00:00"/>
    <n v="30601000000"/>
    <x v="1083"/>
  </r>
  <r>
    <x v="283"/>
    <x v="3"/>
    <d v="2016-05-31T00:00:00"/>
    <n v="32376000000"/>
    <x v="1084"/>
  </r>
  <r>
    <x v="284"/>
    <x v="0"/>
    <d v="2013-12-31T00:00:00"/>
    <n v="5703000000"/>
    <x v="1085"/>
  </r>
  <r>
    <x v="284"/>
    <x v="1"/>
    <d v="2014-12-31T00:00:00"/>
    <n v="6288000000"/>
    <x v="1086"/>
  </r>
  <r>
    <x v="284"/>
    <x v="2"/>
    <d v="2015-12-31T00:00:00"/>
    <n v="6172000000"/>
    <x v="1087"/>
  </r>
  <r>
    <x v="284"/>
    <x v="3"/>
    <d v="2016-12-31T00:00:00"/>
    <n v="6309000000"/>
    <x v="1088"/>
  </r>
  <r>
    <x v="285"/>
    <x v="0"/>
    <d v="2012-12-31T00:00:00"/>
    <n v="17194000000"/>
    <x v="1089"/>
  </r>
  <r>
    <x v="285"/>
    <x v="1"/>
    <d v="2013-12-31T00:00:00"/>
    <n v="19221000000"/>
    <x v="1090"/>
  </r>
  <r>
    <x v="285"/>
    <x v="2"/>
    <d v="2014-12-31T00:00:00"/>
    <n v="21440000000"/>
    <x v="1091"/>
  </r>
  <r>
    <x v="285"/>
    <x v="3"/>
    <d v="2015-12-31T00:00:00"/>
    <n v="14757000000"/>
    <x v="1092"/>
  </r>
  <r>
    <x v="286"/>
    <x v="0"/>
    <d v="2013-12-31T00:00:00"/>
    <n v="11245000000"/>
    <x v="1093"/>
  </r>
  <r>
    <x v="286"/>
    <x v="1"/>
    <d v="2014-12-31T00:00:00"/>
    <n v="11624000000"/>
    <x v="1094"/>
  </r>
  <r>
    <x v="286"/>
    <x v="2"/>
    <d v="2015-12-31T00:00:00"/>
    <n v="10511000000"/>
    <x v="1095"/>
  </r>
  <r>
    <x v="286"/>
    <x v="3"/>
    <d v="2016-12-31T00:00:00"/>
    <n v="9888000000"/>
    <x v="1096"/>
  </r>
  <r>
    <x v="287"/>
    <x v="0"/>
    <d v="2013-04-26T00:00:00"/>
    <n v="6332400000"/>
    <x v="1097"/>
  </r>
  <r>
    <x v="287"/>
    <x v="1"/>
    <d v="2014-04-25T00:00:00"/>
    <n v="6325000000"/>
    <x v="1098"/>
  </r>
  <r>
    <x v="287"/>
    <x v="2"/>
    <d v="2015-04-24T00:00:00"/>
    <n v="6123000000"/>
    <x v="1099"/>
  </r>
  <r>
    <x v="287"/>
    <x v="3"/>
    <d v="2016-04-29T00:00:00"/>
    <n v="5546000000"/>
    <x v="220"/>
  </r>
  <r>
    <x v="288"/>
    <x v="0"/>
    <d v="2012-12-31T00:00:00"/>
    <n v="19429273000"/>
    <x v="1100"/>
  </r>
  <r>
    <x v="288"/>
    <x v="1"/>
    <d v="2013-12-31T00:00:00"/>
    <n v="19052046000"/>
    <x v="1101"/>
  </r>
  <r>
    <x v="288"/>
    <x v="2"/>
    <d v="2014-12-31T00:00:00"/>
    <n v="21105141000"/>
    <x v="1102"/>
  </r>
  <r>
    <x v="288"/>
    <x v="3"/>
    <d v="2015-12-31T00:00:00"/>
    <n v="16439276000"/>
    <x v="1103"/>
  </r>
  <r>
    <x v="289"/>
    <x v="0"/>
    <d v="2013-01-27T00:00:00"/>
    <n v="4280159000"/>
    <x v="1104"/>
  </r>
  <r>
    <x v="289"/>
    <x v="1"/>
    <d v="2014-01-26T00:00:00"/>
    <n v="4130000000"/>
    <x v="1105"/>
  </r>
  <r>
    <x v="289"/>
    <x v="2"/>
    <d v="2015-01-25T00:00:00"/>
    <n v="4682000000"/>
    <x v="1106"/>
  </r>
  <r>
    <x v="289"/>
    <x v="3"/>
    <d v="2016-01-31T00:00:00"/>
    <n v="5010000000"/>
    <x v="1107"/>
  </r>
  <r>
    <x v="290"/>
    <x v="0"/>
    <d v="2012-12-31T00:00:00"/>
    <n v="5508500000"/>
    <x v="1108"/>
  </r>
  <r>
    <x v="290"/>
    <x v="1"/>
    <d v="2013-12-31T00:00:00"/>
    <n v="5607000000"/>
    <x v="1109"/>
  </r>
  <r>
    <x v="290"/>
    <x v="2"/>
    <d v="2014-12-31T00:00:00"/>
    <n v="5727000000"/>
    <x v="1110"/>
  </r>
  <r>
    <x v="290"/>
    <x v="3"/>
    <d v="2015-12-31T00:00:00"/>
    <n v="5915700000"/>
    <x v="1111"/>
  </r>
  <r>
    <x v="291"/>
    <x v="0"/>
    <d v="2012-12-31T00:00:00"/>
    <n v="484581000"/>
    <x v="1112"/>
  </r>
  <r>
    <x v="291"/>
    <x v="1"/>
    <d v="2013-12-31T00:00:00"/>
    <n v="780209000"/>
    <x v="1113"/>
  </r>
  <r>
    <x v="291"/>
    <x v="2"/>
    <d v="2014-12-31T00:00:00"/>
    <n v="933505000"/>
    <x v="1114"/>
  </r>
  <r>
    <x v="291"/>
    <x v="3"/>
    <d v="2015-12-31T00:00:00"/>
    <n v="1023285000"/>
    <x v="1115"/>
  </r>
  <r>
    <x v="292"/>
    <x v="0"/>
    <d v="2012-12-31T00:00:00"/>
    <n v="10184121000"/>
    <x v="1116"/>
  </r>
  <r>
    <x v="292"/>
    <x v="1"/>
    <d v="2013-12-31T00:00:00"/>
    <n v="11871879000"/>
    <x v="1117"/>
  </r>
  <r>
    <x v="292"/>
    <x v="2"/>
    <d v="2014-12-31T00:00:00"/>
    <n v="12195091000"/>
    <x v="1118"/>
  </r>
  <r>
    <x v="292"/>
    <x v="3"/>
    <d v="2015-12-31T00:00:00"/>
    <n v="7763206000"/>
    <x v="1119"/>
  </r>
  <r>
    <x v="293"/>
    <x v="0"/>
    <d v="2014-12-31T00:00:00"/>
    <n v="15317800000"/>
    <x v="1120"/>
  </r>
  <r>
    <x v="293"/>
    <x v="1"/>
    <d v="2015-12-31T00:00:00"/>
    <n v="15134400000"/>
    <x v="1121"/>
  </r>
  <r>
    <x v="293"/>
    <x v="2"/>
    <d v="2016-12-31T00:00:00"/>
    <n v="15416900000"/>
    <x v="1122"/>
  </r>
  <r>
    <x v="294"/>
    <x v="0"/>
    <d v="2012-12-31T00:00:00"/>
    <n v="6182184000"/>
    <x v="1123"/>
  </r>
  <r>
    <x v="294"/>
    <x v="1"/>
    <d v="2013-12-31T00:00:00"/>
    <n v="6649237000"/>
    <x v="1124"/>
  </r>
  <r>
    <x v="294"/>
    <x v="2"/>
    <d v="2014-12-31T00:00:00"/>
    <n v="7216081000"/>
    <x v="1125"/>
  </r>
  <r>
    <x v="294"/>
    <x v="3"/>
    <d v="2015-12-31T00:00:00"/>
    <n v="7966674000"/>
    <x v="1126"/>
  </r>
  <r>
    <x v="295"/>
    <x v="0"/>
    <d v="2012-12-31T00:00:00"/>
    <n v="20100000000"/>
    <x v="1127"/>
  </r>
  <r>
    <x v="295"/>
    <x v="1"/>
    <d v="2013-12-31T00:00:00"/>
    <n v="20170000000"/>
    <x v="1128"/>
  </r>
  <r>
    <x v="295"/>
    <x v="2"/>
    <d v="2014-12-31T00:00:00"/>
    <n v="19312000000"/>
    <x v="1129"/>
  </r>
  <r>
    <x v="295"/>
    <x v="3"/>
    <d v="2015-12-31T00:00:00"/>
    <n v="12480000000"/>
    <x v="1130"/>
  </r>
  <r>
    <x v="296"/>
    <x v="0"/>
    <d v="2012-12-31T00:00:00"/>
    <n v="1355300000"/>
    <x v="1131"/>
  </r>
  <r>
    <x v="296"/>
    <x v="1"/>
    <d v="2013-12-31T00:00:00"/>
    <n v="1346100000"/>
    <x v="1132"/>
  </r>
  <r>
    <x v="296"/>
    <x v="2"/>
    <d v="2014-12-31T00:00:00"/>
    <n v="1381400000"/>
    <x v="1133"/>
  </r>
  <r>
    <x v="296"/>
    <x v="3"/>
    <d v="2015-12-31T00:00:00"/>
    <n v="1421300000"/>
    <x v="1134"/>
  </r>
  <r>
    <x v="297"/>
    <x v="0"/>
    <d v="2012-12-31T00:00:00"/>
    <n v="3823713000"/>
    <x v="1135"/>
  </r>
  <r>
    <x v="297"/>
    <x v="1"/>
    <d v="2013-12-31T00:00:00"/>
    <n v="3791335000"/>
    <x v="1136"/>
  </r>
  <r>
    <x v="297"/>
    <x v="2"/>
    <d v="2014-12-31T00:00:00"/>
    <n v="3821504000"/>
    <x v="1137"/>
  </r>
  <r>
    <x v="297"/>
    <x v="3"/>
    <d v="2015-12-31T00:00:00"/>
    <n v="3578060000"/>
    <x v="1138"/>
  </r>
  <r>
    <x v="298"/>
    <x v="0"/>
    <d v="2012-12-31T00:00:00"/>
    <n v="16596800000"/>
    <x v="1139"/>
  </r>
  <r>
    <x v="298"/>
    <x v="1"/>
    <d v="2013-12-31T00:00:00"/>
    <n v="16661000000"/>
    <x v="1140"/>
  </r>
  <r>
    <x v="298"/>
    <x v="2"/>
    <d v="2014-12-31T00:00:00"/>
    <n v="18534400000"/>
    <x v="1141"/>
  </r>
  <r>
    <x v="298"/>
    <x v="3"/>
    <d v="2015-12-31T00:00:00"/>
    <n v="18671300000"/>
    <x v="1142"/>
  </r>
  <r>
    <x v="299"/>
    <x v="0"/>
    <d v="2013-12-31T00:00:00"/>
    <n v="15598000000"/>
    <x v="1143"/>
  </r>
  <r>
    <x v="299"/>
    <x v="1"/>
    <d v="2014-12-31T00:00:00"/>
    <n v="17090000000"/>
    <x v="1144"/>
  </r>
  <r>
    <x v="299"/>
    <x v="2"/>
    <d v="2015-12-31T00:00:00"/>
    <n v="16833000000"/>
    <x v="1145"/>
  </r>
  <r>
    <x v="299"/>
    <x v="3"/>
    <d v="2016-12-31T00:00:00"/>
    <n v="17666000000"/>
    <x v="1146"/>
  </r>
  <r>
    <x v="300"/>
    <x v="0"/>
    <d v="2012-12-31T00:00:00"/>
    <n v="5260956000"/>
    <x v="1147"/>
  </r>
  <r>
    <x v="300"/>
    <x v="1"/>
    <d v="2013-12-31T00:00:00"/>
    <n v="6793306000"/>
    <x v="1148"/>
  </r>
  <r>
    <x v="300"/>
    <x v="2"/>
    <d v="2014-12-31T00:00:00"/>
    <n v="8441971000"/>
    <x v="1149"/>
  </r>
  <r>
    <x v="300"/>
    <x v="3"/>
    <d v="2015-12-31T00:00:00"/>
    <n v="9223987000"/>
    <x v="1150"/>
  </r>
  <r>
    <x v="301"/>
    <x v="0"/>
    <d v="2013-04-27T00:00:00"/>
    <n v="3637212000"/>
    <x v="1151"/>
  </r>
  <r>
    <x v="301"/>
    <x v="1"/>
    <d v="2014-04-26T00:00:00"/>
    <n v="3585141000"/>
    <x v="1152"/>
  </r>
  <r>
    <x v="301"/>
    <x v="2"/>
    <d v="2015-04-25T00:00:00"/>
    <n v="3910865000"/>
    <x v="1153"/>
  </r>
  <r>
    <x v="301"/>
    <x v="3"/>
    <d v="2016-04-30T00:00:00"/>
    <n v="5386703000"/>
    <x v="1154"/>
  </r>
  <r>
    <x v="302"/>
    <x v="0"/>
    <d v="2012-12-31T00:00:00"/>
    <n v="9781000000"/>
    <x v="1155"/>
  </r>
  <r>
    <x v="302"/>
    <x v="1"/>
    <d v="2013-12-31T00:00:00"/>
    <n v="9968000000"/>
    <x v="1156"/>
  </r>
  <r>
    <x v="302"/>
    <x v="2"/>
    <d v="2014-12-31T00:00:00"/>
    <n v="10886000000"/>
    <x v="1157"/>
  </r>
  <r>
    <x v="302"/>
    <x v="3"/>
    <d v="2015-12-31T00:00:00"/>
    <n v="10415000000"/>
    <x v="1158"/>
  </r>
  <r>
    <x v="303"/>
    <x v="0"/>
    <d v="2013-12-28T00:00:00"/>
    <n v="66415000000"/>
    <x v="1159"/>
  </r>
  <r>
    <x v="303"/>
    <x v="1"/>
    <d v="2014-12-27T00:00:00"/>
    <n v="66683000000"/>
    <x v="1160"/>
  </r>
  <r>
    <x v="303"/>
    <x v="2"/>
    <d v="2015-12-26T00:00:00"/>
    <n v="63056000000"/>
    <x v="1161"/>
  </r>
  <r>
    <x v="303"/>
    <x v="3"/>
    <d v="2016-12-31T00:00:00"/>
    <n v="62799000000"/>
    <x v="1162"/>
  </r>
  <r>
    <x v="304"/>
    <x v="0"/>
    <d v="2012-12-31T00:00:00"/>
    <n v="54657000000"/>
    <x v="1163"/>
  </r>
  <r>
    <x v="304"/>
    <x v="1"/>
    <d v="2013-12-31T00:00:00"/>
    <n v="51584000000"/>
    <x v="1164"/>
  </r>
  <r>
    <x v="304"/>
    <x v="2"/>
    <d v="2014-12-31T00:00:00"/>
    <n v="49605000000"/>
    <x v="1165"/>
  </r>
  <r>
    <x v="304"/>
    <x v="3"/>
    <d v="2015-12-31T00:00:00"/>
    <n v="48851000000"/>
    <x v="1166"/>
  </r>
  <r>
    <x v="305"/>
    <x v="0"/>
    <d v="2013-12-31T00:00:00"/>
    <n v="9289500000"/>
    <x v="1167"/>
  </r>
  <r>
    <x v="305"/>
    <x v="1"/>
    <d v="2014-12-31T00:00:00"/>
    <n v="10477600000"/>
    <x v="1168"/>
  </r>
  <r>
    <x v="305"/>
    <x v="2"/>
    <d v="2015-12-31T00:00:00"/>
    <n v="11964400000"/>
    <x v="1169"/>
  </r>
  <r>
    <x v="305"/>
    <x v="3"/>
    <d v="2016-12-31T00:00:00"/>
    <n v="12394100000"/>
    <x v="1170"/>
  </r>
  <r>
    <x v="306"/>
    <x v="0"/>
    <d v="2013-12-31T00:00:00"/>
    <n v="2104745000"/>
    <x v="1171"/>
  </r>
  <r>
    <x v="306"/>
    <x v="1"/>
    <d v="2014-12-31T00:00:00"/>
    <n v="2819557000"/>
    <x v="1172"/>
  </r>
  <r>
    <x v="306"/>
    <x v="2"/>
    <d v="2015-12-31T00:00:00"/>
    <n v="4103728000"/>
    <x v="1173"/>
  </r>
  <r>
    <x v="306"/>
    <x v="3"/>
    <d v="2016-12-31T00:00:00"/>
    <n v="4860427000"/>
    <x v="1174"/>
  </r>
  <r>
    <x v="307"/>
    <x v="0"/>
    <d v="2012-12-31T00:00:00"/>
    <n v="17083900000"/>
    <x v="1175"/>
  </r>
  <r>
    <x v="307"/>
    <x v="1"/>
    <d v="2013-12-31T00:00:00"/>
    <n v="18170900000"/>
    <x v="1176"/>
  </r>
  <r>
    <x v="307"/>
    <x v="2"/>
    <d v="2014-12-31T00:00:00"/>
    <n v="19391400000"/>
    <x v="1177"/>
  </r>
  <r>
    <x v="307"/>
    <x v="3"/>
    <d v="2015-12-31T00:00:00"/>
    <n v="20853800000"/>
    <x v="1178"/>
  </r>
  <r>
    <x v="308"/>
    <x v="0"/>
    <d v="2013-06-30T00:00:00"/>
    <n v="13015704000"/>
    <x v="1179"/>
  </r>
  <r>
    <x v="308"/>
    <x v="1"/>
    <d v="2014-06-30T00:00:00"/>
    <n v="13215971000"/>
    <x v="1180"/>
  </r>
  <r>
    <x v="308"/>
    <x v="2"/>
    <d v="2015-06-30T00:00:00"/>
    <n v="12711744000"/>
    <x v="1181"/>
  </r>
  <r>
    <x v="308"/>
    <x v="3"/>
    <d v="2016-06-30T00:00:00"/>
    <n v="11360753000"/>
    <x v="1182"/>
  </r>
  <r>
    <x v="309"/>
    <x v="0"/>
    <d v="2013-12-31T00:00:00"/>
    <n v="5679595000"/>
    <x v="1183"/>
  </r>
  <r>
    <x v="309"/>
    <x v="1"/>
    <d v="2014-12-31T00:00:00"/>
    <n v="5822363000"/>
    <x v="1184"/>
  </r>
  <r>
    <x v="309"/>
    <x v="2"/>
    <d v="2015-12-31T00:00:00"/>
    <n v="5981964000"/>
    <x v="1185"/>
  </r>
  <r>
    <x v="309"/>
    <x v="3"/>
    <d v="2016-12-31T00:00:00"/>
    <n v="7668476000"/>
    <x v="1186"/>
  </r>
  <r>
    <x v="310"/>
    <x v="0"/>
    <d v="2012-12-30T00:00:00"/>
    <n v="2105188000"/>
    <x v="1187"/>
  </r>
  <r>
    <x v="310"/>
    <x v="1"/>
    <d v="2013-12-29T00:00:00"/>
    <n v="2157586000"/>
    <x v="1188"/>
  </r>
  <r>
    <x v="310"/>
    <x v="2"/>
    <d v="2014-12-28T00:00:00"/>
    <n v="2237219000"/>
    <x v="1189"/>
  </r>
  <r>
    <x v="310"/>
    <x v="3"/>
    <d v="2016-01-03T00:00:00"/>
    <n v="2262359000"/>
    <x v="1190"/>
  </r>
  <r>
    <x v="311"/>
    <x v="0"/>
    <d v="2013-12-31T00:00:00"/>
    <n v="80029000000"/>
    <x v="1191"/>
  </r>
  <r>
    <x v="311"/>
    <x v="1"/>
    <d v="2014-12-31T00:00:00"/>
    <n v="80106000000"/>
    <x v="1192"/>
  </r>
  <r>
    <x v="311"/>
    <x v="2"/>
    <d v="2015-12-31T00:00:00"/>
    <n v="73908000000"/>
    <x v="1193"/>
  </r>
  <r>
    <x v="311"/>
    <x v="3"/>
    <d v="2016-12-31T00:00:00"/>
    <n v="74953000000"/>
    <x v="1194"/>
  </r>
  <r>
    <x v="312"/>
    <x v="0"/>
    <d v="2012-12-31T00:00:00"/>
    <n v="16606000000"/>
    <x v="1195"/>
  </r>
  <r>
    <x v="312"/>
    <x v="1"/>
    <d v="2013-12-31T00:00:00"/>
    <n v="16872000000"/>
    <x v="1196"/>
  </r>
  <r>
    <x v="312"/>
    <x v="2"/>
    <d v="2014-12-31T00:00:00"/>
    <n v="16281000000"/>
    <x v="1197"/>
  </r>
  <r>
    <x v="312"/>
    <x v="3"/>
    <d v="2015-12-31T00:00:00"/>
    <n v="16270000000"/>
    <x v="1198"/>
  </r>
  <r>
    <x v="313"/>
    <x v="0"/>
    <d v="2012-12-31T00:00:00"/>
    <n v="4306800000"/>
    <x v="1199"/>
  </r>
  <r>
    <x v="313"/>
    <x v="1"/>
    <d v="2013-12-31T00:00:00"/>
    <n v="6999700000"/>
    <x v="1200"/>
  </r>
  <r>
    <x v="313"/>
    <x v="2"/>
    <d v="2014-12-31T00:00:00"/>
    <n v="7039000000"/>
    <x v="1201"/>
  </r>
  <r>
    <x v="313"/>
    <x v="3"/>
    <d v="2015-12-31T00:00:00"/>
    <n v="6449000000"/>
    <x v="1202"/>
  </r>
  <r>
    <x v="314"/>
    <x v="0"/>
    <d v="2012-12-31T00:00:00"/>
    <n v="3301804000"/>
    <x v="1203"/>
  </r>
  <r>
    <x v="314"/>
    <x v="1"/>
    <d v="2013-12-31T00:00:00"/>
    <n v="3454628000"/>
    <x v="1204"/>
  </r>
  <r>
    <x v="314"/>
    <x v="2"/>
    <d v="2014-12-31T00:00:00"/>
    <n v="3491632000"/>
    <x v="1205"/>
  </r>
  <r>
    <x v="314"/>
    <x v="3"/>
    <d v="2015-12-31T00:00:00"/>
    <n v="3495443000"/>
    <x v="1206"/>
  </r>
  <r>
    <x v="315"/>
    <x v="0"/>
    <d v="2013-12-31T00:00:00"/>
    <n v="14265000000"/>
    <x v="1207"/>
  </r>
  <r>
    <x v="315"/>
    <x v="1"/>
    <d v="2014-12-31T00:00:00"/>
    <n v="14791000000"/>
    <x v="1208"/>
  </r>
  <r>
    <x v="315"/>
    <x v="2"/>
    <d v="2015-12-31T00:00:00"/>
    <n v="14766000000"/>
    <x v="1209"/>
  </r>
  <r>
    <x v="315"/>
    <x v="3"/>
    <d v="2016-12-31T00:00:00"/>
    <n v="14751000000"/>
    <x v="1210"/>
  </r>
  <r>
    <x v="316"/>
    <x v="0"/>
    <d v="2012-12-31T00:00:00"/>
    <n v="12132000000"/>
    <x v="1211"/>
  </r>
  <r>
    <x v="316"/>
    <x v="1"/>
    <d v="2013-12-31T00:00:00"/>
    <n v="7263000000"/>
    <x v="1212"/>
  </r>
  <r>
    <x v="316"/>
    <x v="2"/>
    <d v="2014-12-31T00:00:00"/>
    <n v="7852000000"/>
    <x v="1213"/>
  </r>
  <r>
    <x v="316"/>
    <x v="3"/>
    <d v="2015-12-31T00:00:00"/>
    <n v="7669000000"/>
    <x v="1214"/>
  </r>
  <r>
    <x v="317"/>
    <x v="0"/>
    <d v="2012-12-31T00:00:00"/>
    <n v="84847000000"/>
    <x v="1215"/>
  </r>
  <r>
    <x v="317"/>
    <x v="1"/>
    <d v="2013-12-31T00:00:00"/>
    <n v="41461000000"/>
    <x v="1216"/>
  </r>
  <r>
    <x v="317"/>
    <x v="2"/>
    <d v="2014-12-31T00:00:00"/>
    <n v="54105000000"/>
    <x v="1217"/>
  </r>
  <r>
    <x v="317"/>
    <x v="3"/>
    <d v="2015-12-31T00:00:00"/>
    <n v="57119000000"/>
    <x v="1218"/>
  </r>
  <r>
    <x v="318"/>
    <x v="0"/>
    <d v="2012-12-31T00:00:00"/>
    <n v="179290000000"/>
    <x v="1219"/>
  </r>
  <r>
    <x v="318"/>
    <x v="1"/>
    <d v="2013-12-31T00:00:00"/>
    <n v="171596000000"/>
    <x v="1220"/>
  </r>
  <r>
    <x v="318"/>
    <x v="2"/>
    <d v="2014-12-31T00:00:00"/>
    <n v="161212000000"/>
    <x v="1221"/>
  </r>
  <r>
    <x v="318"/>
    <x v="3"/>
    <d v="2015-12-31T00:00:00"/>
    <n v="98975000000"/>
    <x v="1222"/>
  </r>
  <r>
    <x v="319"/>
    <x v="0"/>
    <d v="2013-02-03T00:00:00"/>
    <n v="6043000000"/>
    <x v="1223"/>
  </r>
  <r>
    <x v="319"/>
    <x v="1"/>
    <d v="2014-02-02T00:00:00"/>
    <n v="8186400000"/>
    <x v="1224"/>
  </r>
  <r>
    <x v="319"/>
    <x v="2"/>
    <d v="2015-02-01T00:00:00"/>
    <n v="8241200000"/>
    <x v="1225"/>
  </r>
  <r>
    <x v="319"/>
    <x v="3"/>
    <d v="2016-01-31T00:00:00"/>
    <n v="8020300000"/>
    <x v="1226"/>
  </r>
  <r>
    <x v="320"/>
    <x v="0"/>
    <d v="2012-12-31T00:00:00"/>
    <n v="5920269000"/>
    <x v="1227"/>
  </r>
  <r>
    <x v="320"/>
    <x v="1"/>
    <d v="2013-12-31T00:00:00"/>
    <n v="6411577000"/>
    <x v="1228"/>
  </r>
  <r>
    <x v="320"/>
    <x v="2"/>
    <d v="2014-12-31T00:00:00"/>
    <n v="7747229000"/>
    <x v="1229"/>
  </r>
  <r>
    <x v="320"/>
    <x v="3"/>
    <d v="2015-12-31T00:00:00"/>
    <n v="7572436000"/>
    <x v="1230"/>
  </r>
  <r>
    <x v="321"/>
    <x v="0"/>
    <d v="2012-12-31T00:00:00"/>
    <n v="11224000000"/>
    <x v="1231"/>
  </r>
  <r>
    <x v="321"/>
    <x v="1"/>
    <d v="2013-12-31T00:00:00"/>
    <n v="11925000000"/>
    <x v="1232"/>
  </r>
  <r>
    <x v="321"/>
    <x v="2"/>
    <d v="2014-12-31T00:00:00"/>
    <n v="12273000000"/>
    <x v="1233"/>
  </r>
  <r>
    <x v="321"/>
    <x v="3"/>
    <d v="2015-12-31T00:00:00"/>
    <n v="10776000000"/>
    <x v="1234"/>
  </r>
  <r>
    <x v="322"/>
    <x v="0"/>
    <d v="2013-09-29T00:00:00"/>
    <n v="24866000000"/>
    <x v="1235"/>
  </r>
  <r>
    <x v="322"/>
    <x v="1"/>
    <d v="2014-09-28T00:00:00"/>
    <n v="26487000000"/>
    <x v="1236"/>
  </r>
  <r>
    <x v="322"/>
    <x v="2"/>
    <d v="2015-09-27T00:00:00"/>
    <n v="25281000000"/>
    <x v="1237"/>
  </r>
  <r>
    <x v="322"/>
    <x v="3"/>
    <d v="2016-09-25T00:00:00"/>
    <n v="23554000000"/>
    <x v="1238"/>
  </r>
  <r>
    <x v="323"/>
    <x v="0"/>
    <d v="2014-03-29T00:00:00"/>
    <n v="1148231000"/>
    <x v="1239"/>
  </r>
  <r>
    <x v="323"/>
    <x v="1"/>
    <d v="2015-03-28T00:00:00"/>
    <n v="1710966000"/>
    <x v="1240"/>
  </r>
  <r>
    <x v="323"/>
    <x v="2"/>
    <d v="2016-04-02T00:00:00"/>
    <n v="2610726000"/>
    <x v="1241"/>
  </r>
  <r>
    <x v="324"/>
    <x v="0"/>
    <d v="2013-12-31T00:00:00"/>
    <n v="6419285000"/>
    <x v="1242"/>
  </r>
  <r>
    <x v="324"/>
    <x v="1"/>
    <d v="2014-12-31T00:00:00"/>
    <n v="6638774000"/>
    <x v="1243"/>
  </r>
  <r>
    <x v="324"/>
    <x v="2"/>
    <d v="2015-12-31T00:00:00"/>
    <n v="6571893000"/>
    <x v="1244"/>
  </r>
  <r>
    <x v="324"/>
    <x v="3"/>
    <d v="2016-12-31T00:00:00"/>
    <n v="6786984000"/>
    <x v="1245"/>
  </r>
  <r>
    <x v="325"/>
    <x v="0"/>
    <d v="2012-12-31T00:00:00"/>
    <n v="7688024000"/>
    <x v="1246"/>
  </r>
  <r>
    <x v="325"/>
    <x v="1"/>
    <d v="2013-12-31T00:00:00"/>
    <n v="7959894000"/>
    <x v="1247"/>
  </r>
  <r>
    <x v="325"/>
    <x v="2"/>
    <d v="2014-12-31T00:00:00"/>
    <n v="8073855000"/>
    <x v="1248"/>
  </r>
  <r>
    <x v="325"/>
    <x v="3"/>
    <d v="2015-12-31T00:00:00"/>
    <n v="8299074000"/>
    <x v="1249"/>
  </r>
  <r>
    <x v="326"/>
    <x v="0"/>
    <d v="2013-12-31T00:00:00"/>
    <n v="2104745000"/>
    <x v="1171"/>
  </r>
  <r>
    <x v="326"/>
    <x v="1"/>
    <d v="2014-12-31T00:00:00"/>
    <n v="2819557000"/>
    <x v="1172"/>
  </r>
  <r>
    <x v="326"/>
    <x v="2"/>
    <d v="2015-12-31T00:00:00"/>
    <n v="4103728000"/>
    <x v="1173"/>
  </r>
  <r>
    <x v="326"/>
    <x v="3"/>
    <d v="2016-12-31T00:00:00"/>
    <n v="4860427000"/>
    <x v="1174"/>
  </r>
  <r>
    <x v="327"/>
    <x v="0"/>
    <d v="2013-12-31T00:00:00"/>
    <n v="4245895000"/>
    <x v="1250"/>
  </r>
  <r>
    <x v="327"/>
    <x v="1"/>
    <d v="2014-12-31T00:00:00"/>
    <n v="4695014000"/>
    <x v="1251"/>
  </r>
  <r>
    <x v="327"/>
    <x v="2"/>
    <d v="2015-12-31T00:00:00"/>
    <n v="5094933000"/>
    <x v="1252"/>
  </r>
  <r>
    <x v="327"/>
    <x v="3"/>
    <d v="2016-12-31T00:00:00"/>
    <n v="5250399000"/>
    <x v="1253"/>
  </r>
  <r>
    <x v="328"/>
    <x v="0"/>
    <d v="2013-02-28T00:00:00"/>
    <n v="1328817000"/>
    <x v="1254"/>
  </r>
  <r>
    <x v="328"/>
    <x v="1"/>
    <d v="2014-02-28T00:00:00"/>
    <n v="1534615000"/>
    <x v="1255"/>
  </r>
  <r>
    <x v="328"/>
    <x v="2"/>
    <d v="2015-02-28T00:00:00"/>
    <n v="1789489000"/>
    <x v="1256"/>
  </r>
  <r>
    <x v="328"/>
    <x v="3"/>
    <d v="2016-02-29T00:00:00"/>
    <n v="2052230000"/>
    <x v="1257"/>
  </r>
  <r>
    <x v="329"/>
    <x v="0"/>
    <d v="2013-03-30T00:00:00"/>
    <n v="6945000000"/>
    <x v="1258"/>
  </r>
  <r>
    <x v="329"/>
    <x v="1"/>
    <d v="2014-03-29T00:00:00"/>
    <n v="7450000000"/>
    <x v="1259"/>
  </r>
  <r>
    <x v="329"/>
    <x v="2"/>
    <d v="2015-03-28T00:00:00"/>
    <n v="7620000000"/>
    <x v="1260"/>
  </r>
  <r>
    <x v="329"/>
    <x v="3"/>
    <d v="2016-04-02T00:00:00"/>
    <n v="7405000000"/>
    <x v="1261"/>
  </r>
  <r>
    <x v="330"/>
    <x v="0"/>
    <d v="2013-09-30T00:00:00"/>
    <n v="6351900000"/>
    <x v="1262"/>
  </r>
  <r>
    <x v="330"/>
    <x v="1"/>
    <d v="2014-09-30T00:00:00"/>
    <n v="6623500000"/>
    <x v="1263"/>
  </r>
  <r>
    <x v="330"/>
    <x v="2"/>
    <d v="2015-09-30T00:00:00"/>
    <n v="6307900000"/>
    <x v="1264"/>
  </r>
  <r>
    <x v="330"/>
    <x v="3"/>
    <d v="2016-09-30T00:00:00"/>
    <n v="5879500000"/>
    <x v="1265"/>
  </r>
  <r>
    <x v="331"/>
    <x v="0"/>
    <d v="2012-12-31T00:00:00"/>
    <n v="2993489000"/>
    <x v="1266"/>
  </r>
  <r>
    <x v="331"/>
    <x v="1"/>
    <d v="2013-12-31T00:00:00"/>
    <n v="3238128000"/>
    <x v="1267"/>
  </r>
  <r>
    <x v="331"/>
    <x v="2"/>
    <d v="2014-12-31T00:00:00"/>
    <n v="3549494000"/>
    <x v="1268"/>
  </r>
  <r>
    <x v="331"/>
    <x v="3"/>
    <d v="2015-12-31T00:00:00"/>
    <n v="3582395000"/>
    <x v="1269"/>
  </r>
  <r>
    <x v="332"/>
    <x v="0"/>
    <d v="2013-02-02T00:00:00"/>
    <n v="9721065000"/>
    <x v="1270"/>
  </r>
  <r>
    <x v="332"/>
    <x v="1"/>
    <d v="2014-02-01T00:00:00"/>
    <n v="10230353000"/>
    <x v="1271"/>
  </r>
  <r>
    <x v="332"/>
    <x v="2"/>
    <d v="2015-01-31T00:00:00"/>
    <n v="11041677000"/>
    <x v="1272"/>
  </r>
  <r>
    <x v="332"/>
    <x v="3"/>
    <d v="2016-01-30T00:00:00"/>
    <n v="11939999000"/>
    <x v="1273"/>
  </r>
  <r>
    <x v="333"/>
    <x v="0"/>
    <d v="2012-12-31T00:00:00"/>
    <n v="1367135000"/>
    <x v="1274"/>
  </r>
  <r>
    <x v="333"/>
    <x v="1"/>
    <d v="2013-12-31T00:00:00"/>
    <n v="1832253000"/>
    <x v="1275"/>
  </r>
  <r>
    <x v="333"/>
    <x v="2"/>
    <d v="2014-12-31T00:00:00"/>
    <n v="2042537000"/>
    <x v="1276"/>
  </r>
  <r>
    <x v="333"/>
    <x v="3"/>
    <d v="2015-12-31T00:00:00"/>
    <n v="1181704000"/>
    <x v="1277"/>
  </r>
  <r>
    <x v="334"/>
    <x v="0"/>
    <d v="2013-12-31T00:00:00"/>
    <n v="8417200000"/>
    <x v="1278"/>
  </r>
  <r>
    <x v="334"/>
    <x v="1"/>
    <d v="2014-12-31T00:00:00"/>
    <n v="8803300000"/>
    <x v="1279"/>
  </r>
  <r>
    <x v="334"/>
    <x v="2"/>
    <d v="2015-12-31T00:00:00"/>
    <n v="9115000000"/>
    <x v="1280"/>
  </r>
  <r>
    <x v="334"/>
    <x v="3"/>
    <d v="2016-12-31T00:00:00"/>
    <n v="9387700000"/>
    <x v="1281"/>
  </r>
  <r>
    <x v="335"/>
    <x v="0"/>
    <d v="2013-09-29T00:00:00"/>
    <n v="14866800000"/>
    <x v="1282"/>
  </r>
  <r>
    <x v="335"/>
    <x v="1"/>
    <d v="2014-09-28T00:00:00"/>
    <n v="16447800000"/>
    <x v="1283"/>
  </r>
  <r>
    <x v="335"/>
    <x v="2"/>
    <d v="2015-09-27T00:00:00"/>
    <n v="19162700000"/>
    <x v="1284"/>
  </r>
  <r>
    <x v="335"/>
    <x v="3"/>
    <d v="2016-10-02T00:00:00"/>
    <n v="21315900000"/>
    <x v="1285"/>
  </r>
  <r>
    <x v="336"/>
    <x v="0"/>
    <d v="2012-12-31T00:00:00"/>
    <n v="4176000000"/>
    <x v="1286"/>
  </r>
  <r>
    <x v="336"/>
    <x v="1"/>
    <d v="2013-12-31T00:00:00"/>
    <n v="4495000000"/>
    <x v="1287"/>
  </r>
  <r>
    <x v="336"/>
    <x v="2"/>
    <d v="2014-12-31T00:00:00"/>
    <n v="4951000000"/>
    <x v="1288"/>
  </r>
  <r>
    <x v="336"/>
    <x v="3"/>
    <d v="2015-12-31T00:00:00"/>
    <n v="4380000000"/>
    <x v="1289"/>
  </r>
  <r>
    <x v="337"/>
    <x v="0"/>
    <d v="2012-12-31T00:00:00"/>
    <n v="5075000000"/>
    <x v="1290"/>
  </r>
  <r>
    <x v="337"/>
    <x v="1"/>
    <d v="2013-12-31T00:00:00"/>
    <n v="5518000000"/>
    <x v="1291"/>
  </r>
  <r>
    <x v="337"/>
    <x v="2"/>
    <d v="2014-12-31T00:00:00"/>
    <n v="5903000000"/>
    <x v="1292"/>
  </r>
  <r>
    <x v="337"/>
    <x v="3"/>
    <d v="2015-12-31T00:00:00"/>
    <n v="5234000000"/>
    <x v="1293"/>
  </r>
  <r>
    <x v="338"/>
    <x v="0"/>
    <d v="2013-12-31T00:00:00"/>
    <n v="7690800000"/>
    <x v="1294"/>
  </r>
  <r>
    <x v="338"/>
    <x v="1"/>
    <d v="2014-12-31T00:00:00"/>
    <n v="7750500000"/>
    <x v="1295"/>
  </r>
  <r>
    <x v="338"/>
    <x v="2"/>
    <d v="2015-12-31T00:00:00"/>
    <n v="7031500000"/>
    <x v="1296"/>
  </r>
  <r>
    <x v="338"/>
    <x v="3"/>
    <d v="2016-12-31T00:00:00"/>
    <n v="6778300000"/>
    <x v="1297"/>
  </r>
  <r>
    <x v="339"/>
    <x v="0"/>
    <d v="2012-12-31T00:00:00"/>
    <n v="9534462000"/>
    <x v="1298"/>
  </r>
  <r>
    <x v="339"/>
    <x v="1"/>
    <d v="2013-12-31T00:00:00"/>
    <n v="10185532000"/>
    <x v="1299"/>
  </r>
  <r>
    <x v="339"/>
    <x v="2"/>
    <d v="2014-12-31T00:00:00"/>
    <n v="11129533000"/>
    <x v="1300"/>
  </r>
  <r>
    <x v="339"/>
    <x v="3"/>
    <d v="2015-12-31T00:00:00"/>
    <n v="11339304000"/>
    <x v="1301"/>
  </r>
  <r>
    <x v="340"/>
    <x v="0"/>
    <d v="2013-02-02T00:00:00"/>
    <n v="3983400000"/>
    <x v="1302"/>
  </r>
  <r>
    <x v="340"/>
    <x v="1"/>
    <d v="2014-02-01T00:00:00"/>
    <n v="4209200000"/>
    <x v="1303"/>
  </r>
  <r>
    <x v="340"/>
    <x v="2"/>
    <d v="2015-02-02T00:00:00"/>
    <n v="5736300000"/>
    <x v="1304"/>
  </r>
  <r>
    <x v="340"/>
    <x v="3"/>
    <d v="2016-01-30T00:00:00"/>
    <n v="6550200000"/>
    <x v="1305"/>
  </r>
  <r>
    <x v="341"/>
    <x v="0"/>
    <d v="2013-04-30T00:00:00"/>
    <n v="5897700000"/>
    <x v="1306"/>
  </r>
  <r>
    <x v="341"/>
    <x v="1"/>
    <d v="2014-04-30T00:00:00"/>
    <n v="5610600000"/>
    <x v="1307"/>
  </r>
  <r>
    <x v="341"/>
    <x v="2"/>
    <d v="2015-04-30T00:00:00"/>
    <n v="5692700000"/>
    <x v="1308"/>
  </r>
  <r>
    <x v="341"/>
    <x v="3"/>
    <d v="2016-04-30T00:00:00"/>
    <n v="7811200000"/>
    <x v="1309"/>
  </r>
  <r>
    <x v="342"/>
    <x v="0"/>
    <d v="2012-12-31T00:00:00"/>
    <n v="1290052000"/>
    <x v="1310"/>
  </r>
  <r>
    <x v="342"/>
    <x v="1"/>
    <d v="2013-12-31T00:00:00"/>
    <n v="1371065000"/>
    <x v="1311"/>
  </r>
  <r>
    <x v="342"/>
    <x v="2"/>
    <d v="2014-12-31T00:00:00"/>
    <n v="1519978000"/>
    <x v="1312"/>
  </r>
  <r>
    <x v="342"/>
    <x v="3"/>
    <d v="2015-12-31T00:00:00"/>
    <n v="1662829000"/>
    <x v="1313"/>
  </r>
  <r>
    <x v="343"/>
    <x v="0"/>
    <d v="2013-12-31T00:00:00"/>
    <n v="3237500000"/>
    <x v="1314"/>
  </r>
  <r>
    <x v="343"/>
    <x v="1"/>
    <d v="2015-01-03T00:00:00"/>
    <n v="3492600000"/>
    <x v="1315"/>
  </r>
  <r>
    <x v="343"/>
    <x v="2"/>
    <d v="2016-01-02T00:00:00"/>
    <n v="3593100000"/>
    <x v="1316"/>
  </r>
  <r>
    <x v="343"/>
    <x v="3"/>
    <d v="2016-12-31T00:00:00"/>
    <n v="3711800000"/>
    <x v="1317"/>
  </r>
  <r>
    <x v="344"/>
    <x v="0"/>
    <d v="2012-12-31T00:00:00"/>
    <n v="2307182000"/>
    <x v="1318"/>
  </r>
  <r>
    <x v="344"/>
    <x v="1"/>
    <d v="2013-12-31T00:00:00"/>
    <n v="2530809000"/>
    <x v="1319"/>
  </r>
  <r>
    <x v="344"/>
    <x v="2"/>
    <d v="2014-12-31T00:00:00"/>
    <n v="2665456000"/>
    <x v="1320"/>
  </r>
  <r>
    <x v="344"/>
    <x v="3"/>
    <d v="2015-12-31T00:00:00"/>
    <n v="3018227000"/>
    <x v="1321"/>
  </r>
  <r>
    <x v="345"/>
    <x v="0"/>
    <d v="2012-12-31T00:00:00"/>
    <n v="16537000000"/>
    <x v="1322"/>
  </r>
  <r>
    <x v="345"/>
    <x v="1"/>
    <d v="2013-12-31T00:00:00"/>
    <n v="17087000000"/>
    <x v="1323"/>
  </r>
  <r>
    <x v="345"/>
    <x v="2"/>
    <d v="2014-12-31T00:00:00"/>
    <n v="18467000000"/>
    <x v="1324"/>
  </r>
  <r>
    <x v="345"/>
    <x v="3"/>
    <d v="2015-12-31T00:00:00"/>
    <n v="17489000000"/>
    <x v="1325"/>
  </r>
  <r>
    <x v="346"/>
    <x v="0"/>
    <d v="2012-12-31T00:00:00"/>
    <n v="4256157000"/>
    <x v="1326"/>
  </r>
  <r>
    <x v="346"/>
    <x v="1"/>
    <d v="2013-12-31T00:00:00"/>
    <n v="4543849000"/>
    <x v="1327"/>
  </r>
  <r>
    <x v="346"/>
    <x v="2"/>
    <d v="2014-12-31T00:00:00"/>
    <n v="4870818000"/>
    <x v="1328"/>
  </r>
  <r>
    <x v="346"/>
    <x v="3"/>
    <d v="2015-12-31T00:00:00"/>
    <n v="5266103000"/>
    <x v="1329"/>
  </r>
  <r>
    <x v="347"/>
    <x v="0"/>
    <d v="2013-02-02T00:00:00"/>
    <n v="24380510000"/>
    <x v="1330"/>
  </r>
  <r>
    <x v="347"/>
    <x v="1"/>
    <d v="2014-02-01T00:00:00"/>
    <n v="23114000000"/>
    <x v="1331"/>
  </r>
  <r>
    <x v="347"/>
    <x v="2"/>
    <d v="2015-01-31T00:00:00"/>
    <n v="22492000000"/>
    <x v="1332"/>
  </r>
  <r>
    <x v="347"/>
    <x v="3"/>
    <d v="2016-01-30T00:00:00"/>
    <n v="21059000000"/>
    <x v="1333"/>
  </r>
  <r>
    <x v="348"/>
    <x v="0"/>
    <d v="2012-12-31T00:00:00"/>
    <n v="1913149000"/>
    <x v="1334"/>
  </r>
  <r>
    <x v="348"/>
    <x v="1"/>
    <d v="2013-12-31T00:00:00"/>
    <n v="2142807000"/>
    <x v="1335"/>
  </r>
  <r>
    <x v="348"/>
    <x v="2"/>
    <d v="2014-12-31T00:00:00"/>
    <n v="2555601000"/>
    <x v="1336"/>
  </r>
  <r>
    <x v="348"/>
    <x v="3"/>
    <d v="2015-12-31T00:00:00"/>
    <n v="2985908000"/>
    <x v="1337"/>
  </r>
  <r>
    <x v="349"/>
    <x v="0"/>
    <d v="2012-12-31T00:00:00"/>
    <n v="9647000000"/>
    <x v="878"/>
  </r>
  <r>
    <x v="349"/>
    <x v="1"/>
    <d v="2013-12-31T00:00:00"/>
    <n v="10557000000"/>
    <x v="1338"/>
  </r>
  <r>
    <x v="349"/>
    <x v="2"/>
    <d v="2014-12-31T00:00:00"/>
    <n v="11035000000"/>
    <x v="1339"/>
  </r>
  <r>
    <x v="349"/>
    <x v="3"/>
    <d v="2015-12-31T00:00:00"/>
    <n v="10231000000"/>
    <x v="1340"/>
  </r>
  <r>
    <x v="350"/>
    <x v="0"/>
    <d v="2012-12-31T00:00:00"/>
    <n v="11240000000"/>
    <x v="186"/>
  </r>
  <r>
    <x v="350"/>
    <x v="1"/>
    <d v="2013-12-31T00:00:00"/>
    <n v="8602000000"/>
    <x v="1341"/>
  </r>
  <r>
    <x v="350"/>
    <x v="2"/>
    <d v="2014-12-31T00:00:00"/>
    <n v="8707000000"/>
    <x v="1342"/>
  </r>
  <r>
    <x v="350"/>
    <x v="3"/>
    <d v="2015-12-31T00:00:00"/>
    <n v="8533000000"/>
    <x v="1343"/>
  </r>
  <r>
    <x v="351"/>
    <x v="0"/>
    <d v="2013-06-28T00:00:00"/>
    <n v="14351000000"/>
    <x v="1344"/>
  </r>
  <r>
    <x v="351"/>
    <x v="1"/>
    <d v="2014-06-27T00:00:00"/>
    <n v="13724000000"/>
    <x v="1345"/>
  </r>
  <r>
    <x v="351"/>
    <x v="2"/>
    <d v="2015-07-03T00:00:00"/>
    <n v="13739000000"/>
    <x v="1346"/>
  </r>
  <r>
    <x v="351"/>
    <x v="3"/>
    <d v="2016-07-01T00:00:00"/>
    <n v="11160000000"/>
    <x v="1347"/>
  </r>
  <r>
    <x v="352"/>
    <x v="0"/>
    <d v="2013-02-28T00:00:00"/>
    <n v="2796100000"/>
    <x v="1348"/>
  </r>
  <r>
    <x v="352"/>
    <x v="1"/>
    <d v="2014-02-28T00:00:00"/>
    <n v="4867700000"/>
    <x v="1349"/>
  </r>
  <r>
    <x v="352"/>
    <x v="2"/>
    <d v="2015-02-28T00:00:00"/>
    <n v="6028000000"/>
    <x v="1350"/>
  </r>
  <r>
    <x v="352"/>
    <x v="3"/>
    <d v="2016-02-29T00:00:00"/>
    <n v="6548400000"/>
    <x v="1351"/>
  </r>
  <r>
    <x v="353"/>
    <x v="0"/>
    <d v="2013-12-28T00:00:00"/>
    <n v="10889500000"/>
    <x v="1352"/>
  </r>
  <r>
    <x v="353"/>
    <x v="1"/>
    <d v="2015-01-03T00:00:00"/>
    <n v="11338600000"/>
    <x v="1353"/>
  </r>
  <r>
    <x v="353"/>
    <x v="2"/>
    <d v="2016-01-02T00:00:00"/>
    <n v="11171800000"/>
    <x v="1354"/>
  </r>
  <r>
    <x v="353"/>
    <x v="3"/>
    <d v="2016-12-31T00:00:00"/>
    <n v="11406900000"/>
    <x v="1355"/>
  </r>
  <r>
    <x v="354"/>
    <x v="0"/>
    <d v="2013-09-27T00:00:00"/>
    <n v="1792000000"/>
    <x v="1356"/>
  </r>
  <r>
    <x v="354"/>
    <x v="1"/>
    <d v="2014-10-03T00:00:00"/>
    <n v="2291500000"/>
    <x v="1357"/>
  </r>
  <r>
    <x v="354"/>
    <x v="2"/>
    <d v="2015-10-02T00:00:00"/>
    <n v="3258400000"/>
    <x v="1358"/>
  </r>
  <r>
    <x v="354"/>
    <x v="3"/>
    <d v="2016-09-30T00:00:00"/>
    <n v="3289000000"/>
    <x v="1359"/>
  </r>
  <r>
    <x v="355"/>
    <x v="0"/>
    <d v="2012-12-31T00:00:00"/>
    <n v="2730000000"/>
    <x v="1360"/>
  </r>
  <r>
    <x v="355"/>
    <x v="1"/>
    <d v="2013-12-31T00:00:00"/>
    <n v="3371000000"/>
    <x v="1361"/>
  </r>
  <r>
    <x v="355"/>
    <x v="2"/>
    <d v="2014-12-31T00:00:00"/>
    <n v="4038000000"/>
    <x v="1362"/>
  </r>
  <r>
    <x v="355"/>
    <x v="3"/>
    <d v="2015-12-31T00:00:00"/>
    <n v="3133000000"/>
    <x v="1363"/>
  </r>
  <r>
    <x v="356"/>
    <x v="0"/>
    <d v="2012-12-31T00:00:00"/>
    <n v="10793000000"/>
    <x v="1364"/>
  </r>
  <r>
    <x v="356"/>
    <x v="1"/>
    <d v="2013-12-31T00:00:00"/>
    <n v="11813000000"/>
    <x v="1365"/>
  </r>
  <r>
    <x v="356"/>
    <x v="2"/>
    <d v="2014-12-31T00:00:00"/>
    <n v="12727000000"/>
    <x v="1366"/>
  </r>
  <r>
    <x v="356"/>
    <x v="3"/>
    <d v="2015-12-31T00:00:00"/>
    <n v="13620000000"/>
    <x v="1367"/>
  </r>
  <r>
    <x v="357"/>
    <x v="0"/>
    <d v="2013-12-31T00:00:00"/>
    <n v="9021000000"/>
    <x v="1368"/>
  </r>
  <r>
    <x v="357"/>
    <x v="1"/>
    <d v="2014-12-31T00:00:00"/>
    <n v="9675000000"/>
    <x v="1369"/>
  </r>
  <r>
    <x v="357"/>
    <x v="2"/>
    <d v="2015-12-31T00:00:00"/>
    <n v="9946000000"/>
    <x v="1370"/>
  </r>
  <r>
    <x v="357"/>
    <x v="3"/>
    <d v="2016-12-31T00:00:00"/>
    <n v="11325000000"/>
    <x v="1371"/>
  </r>
  <r>
    <x v="358"/>
    <x v="0"/>
    <d v="2013-03-29T00:00:00"/>
    <n v="6906000000"/>
    <x v="1372"/>
  </r>
  <r>
    <x v="358"/>
    <x v="1"/>
    <d v="2014-03-28T00:00:00"/>
    <n v="4183000000"/>
    <x v="1373"/>
  </r>
  <r>
    <x v="358"/>
    <x v="2"/>
    <d v="2015-04-03T00:00:00"/>
    <n v="3956000000"/>
    <x v="1374"/>
  </r>
  <r>
    <x v="358"/>
    <x v="3"/>
    <d v="2016-04-01T00:00:00"/>
    <n v="3600000000"/>
    <x v="1375"/>
  </r>
  <r>
    <x v="359"/>
    <x v="0"/>
    <d v="2013-06-29T00:00:00"/>
    <n v="44411233000"/>
    <x v="1376"/>
  </r>
  <r>
    <x v="359"/>
    <x v="1"/>
    <d v="2014-06-28T00:00:00"/>
    <n v="46516712000"/>
    <x v="1377"/>
  </r>
  <r>
    <x v="359"/>
    <x v="2"/>
    <d v="2015-06-27T00:00:00"/>
    <n v="48680752000"/>
    <x v="1378"/>
  </r>
  <r>
    <x v="359"/>
    <x v="3"/>
    <d v="2016-07-02T00:00:00"/>
    <n v="50366919000"/>
    <x v="1379"/>
  </r>
  <r>
    <x v="360"/>
    <x v="0"/>
    <d v="2012-12-31T00:00:00"/>
    <n v="127434000000"/>
    <x v="1380"/>
  </r>
  <r>
    <x v="360"/>
    <x v="1"/>
    <d v="2013-12-31T00:00:00"/>
    <n v="128752000000"/>
    <x v="1381"/>
  </r>
  <r>
    <x v="360"/>
    <x v="2"/>
    <d v="2014-12-31T00:00:00"/>
    <n v="132447000000"/>
    <x v="1382"/>
  </r>
  <r>
    <x v="360"/>
    <x v="3"/>
    <d v="2015-12-31T00:00:00"/>
    <n v="146801000000"/>
    <x v="1383"/>
  </r>
  <r>
    <x v="361"/>
    <x v="0"/>
    <d v="2013-12-31T00:00:00"/>
    <n v="4206100000"/>
    <x v="1384"/>
  </r>
  <r>
    <x v="361"/>
    <x v="1"/>
    <d v="2014-12-31T00:00:00"/>
    <n v="4146300000"/>
    <x v="1385"/>
  </r>
  <r>
    <x v="361"/>
    <x v="2"/>
    <d v="2015-12-31T00:00:00"/>
    <n v="3567500000"/>
    <x v="1386"/>
  </r>
  <r>
    <x v="361"/>
    <x v="3"/>
    <d v="2016-12-31T00:00:00"/>
    <n v="4885000000"/>
    <x v="1387"/>
  </r>
  <r>
    <x v="362"/>
    <x v="0"/>
    <d v="2012-12-31T00:00:00"/>
    <n v="2665000000"/>
    <x v="1388"/>
  </r>
  <r>
    <x v="362"/>
    <x v="1"/>
    <d v="2013-12-31T00:00:00"/>
    <n v="2692000000"/>
    <x v="1389"/>
  </r>
  <r>
    <x v="362"/>
    <x v="2"/>
    <d v="2014-12-31T00:00:00"/>
    <n v="2732000000"/>
    <x v="1390"/>
  </r>
  <r>
    <x v="362"/>
    <x v="3"/>
    <d v="2015-12-31T00:00:00"/>
    <n v="2530000000"/>
    <x v="1391"/>
  </r>
  <r>
    <x v="363"/>
    <x v="0"/>
    <d v="2013-09-30T00:00:00"/>
    <n v="1924400000"/>
    <x v="1392"/>
  </r>
  <r>
    <x v="363"/>
    <x v="1"/>
    <d v="2014-09-30T00:00:00"/>
    <n v="2372906000"/>
    <x v="1393"/>
  </r>
  <r>
    <x v="363"/>
    <x v="2"/>
    <d v="2015-09-30T00:00:00"/>
    <n v="2707115000"/>
    <x v="1394"/>
  </r>
  <r>
    <x v="363"/>
    <x v="3"/>
    <d v="2016-09-30T00:00:00"/>
    <n v="3171411000"/>
    <x v="1395"/>
  </r>
  <r>
    <x v="364"/>
    <x v="0"/>
    <d v="2013-09-27T00:00:00"/>
    <n v="11390000000"/>
    <x v="1396"/>
  </r>
  <r>
    <x v="364"/>
    <x v="1"/>
    <d v="2014-09-26T00:00:00"/>
    <n v="11973000000"/>
    <x v="1397"/>
  </r>
  <r>
    <x v="364"/>
    <x v="2"/>
    <d v="2015-09-25T00:00:00"/>
    <n v="12233000000"/>
    <x v="1398"/>
  </r>
  <r>
    <x v="364"/>
    <x v="3"/>
    <d v="2016-09-30T00:00:00"/>
    <n v="12238000000"/>
    <x v="1399"/>
  </r>
  <r>
    <x v="365"/>
    <x v="0"/>
    <d v="2012-12-30T00:00:00"/>
    <n v="5353197000"/>
    <x v="1400"/>
  </r>
  <r>
    <x v="365"/>
    <x v="1"/>
    <d v="2013-12-29T00:00:00"/>
    <n v="1603123000"/>
    <x v="1401"/>
  </r>
  <r>
    <x v="365"/>
    <x v="2"/>
    <d v="2014-12-31T00:00:00"/>
    <n v="2626141000"/>
    <x v="1402"/>
  </r>
  <r>
    <x v="365"/>
    <x v="3"/>
    <d v="2015-12-31T00:00:00"/>
    <n v="3050945000"/>
    <x v="1403"/>
  </r>
  <r>
    <x v="366"/>
    <x v="0"/>
    <d v="2013-02-02T00:00:00"/>
    <n v="73301000000"/>
    <x v="1404"/>
  </r>
  <r>
    <x v="366"/>
    <x v="1"/>
    <d v="2014-02-01T00:00:00"/>
    <n v="71279000000"/>
    <x v="1405"/>
  </r>
  <r>
    <x v="366"/>
    <x v="2"/>
    <d v="2015-01-31T00:00:00"/>
    <n v="72618000000"/>
    <x v="1406"/>
  </r>
  <r>
    <x v="366"/>
    <x v="3"/>
    <d v="2016-01-30T00:00:00"/>
    <n v="73785000000"/>
    <x v="1407"/>
  </r>
  <r>
    <x v="367"/>
    <x v="0"/>
    <d v="2013-01-31T00:00:00"/>
    <n v="3794249000"/>
    <x v="1408"/>
  </r>
  <r>
    <x v="367"/>
    <x v="1"/>
    <d v="2014-01-31T00:00:00"/>
    <n v="4031100000"/>
    <x v="1409"/>
  </r>
  <r>
    <x v="367"/>
    <x v="2"/>
    <d v="2015-01-31T00:00:00"/>
    <n v="4249900000"/>
    <x v="1410"/>
  </r>
  <r>
    <x v="367"/>
    <x v="3"/>
    <d v="2016-01-31T00:00:00"/>
    <n v="4104900000"/>
    <x v="1411"/>
  </r>
  <r>
    <x v="368"/>
    <x v="0"/>
    <d v="2013-02-02T00:00:00"/>
    <n v="25878372000"/>
    <x v="1412"/>
  </r>
  <r>
    <x v="368"/>
    <x v="1"/>
    <d v="2014-02-01T00:00:00"/>
    <n v="27422696000"/>
    <x v="1413"/>
  </r>
  <r>
    <x v="368"/>
    <x v="2"/>
    <d v="2015-01-31T00:00:00"/>
    <n v="29078407000"/>
    <x v="1414"/>
  </r>
  <r>
    <x v="368"/>
    <x v="3"/>
    <d v="2016-01-30T00:00:00"/>
    <n v="30944938000"/>
    <x v="1415"/>
  </r>
  <r>
    <x v="369"/>
    <x v="0"/>
    <d v="2012-12-31T00:00:00"/>
    <n v="3589516000"/>
    <x v="1416"/>
  </r>
  <r>
    <x v="369"/>
    <x v="1"/>
    <d v="2013-12-31T00:00:00"/>
    <n v="3494253000"/>
    <x v="1417"/>
  </r>
  <r>
    <x v="369"/>
    <x v="2"/>
    <d v="2014-12-31T00:00:00"/>
    <n v="3620095000"/>
    <x v="1418"/>
  </r>
  <r>
    <x v="369"/>
    <x v="3"/>
    <d v="2015-12-31T00:00:00"/>
    <n v="3766065000"/>
    <x v="1419"/>
  </r>
  <r>
    <x v="370"/>
    <x v="0"/>
    <d v="2012-12-31T00:00:00"/>
    <n v="12509900000"/>
    <x v="1420"/>
  </r>
  <r>
    <x v="370"/>
    <x v="1"/>
    <d v="2013-12-31T00:00:00"/>
    <n v="13090300000"/>
    <x v="1421"/>
  </r>
  <r>
    <x v="370"/>
    <x v="2"/>
    <d v="2014-12-31T00:00:00"/>
    <n v="16889600000"/>
    <x v="1422"/>
  </r>
  <r>
    <x v="370"/>
    <x v="3"/>
    <d v="2015-12-31T00:00:00"/>
    <n v="16965400000"/>
    <x v="1423"/>
  </r>
  <r>
    <x v="371"/>
    <x v="0"/>
    <d v="2012-12-31T00:00:00"/>
    <n v="763000000"/>
    <x v="1424"/>
  </r>
  <r>
    <x v="371"/>
    <x v="1"/>
    <d v="2013-12-31T00:00:00"/>
    <n v="945000000"/>
    <x v="1425"/>
  </r>
  <r>
    <x v="371"/>
    <x v="2"/>
    <d v="2014-12-31T00:00:00"/>
    <n v="1246000000"/>
    <x v="307"/>
  </r>
  <r>
    <x v="371"/>
    <x v="3"/>
    <d v="2015-12-31T00:00:00"/>
    <n v="1492000000"/>
    <x v="1426"/>
  </r>
  <r>
    <x v="372"/>
    <x v="0"/>
    <d v="2013-12-31T00:00:00"/>
    <n v="26191000000"/>
    <x v="1427"/>
  </r>
  <r>
    <x v="372"/>
    <x v="1"/>
    <d v="2014-12-31T00:00:00"/>
    <n v="27174000000"/>
    <x v="1428"/>
  </r>
  <r>
    <x v="372"/>
    <x v="2"/>
    <d v="2015-12-31T00:00:00"/>
    <n v="26815000000"/>
    <x v="1429"/>
  </r>
  <r>
    <x v="372"/>
    <x v="3"/>
    <d v="2016-12-31T00:00:00"/>
    <n v="27625000000"/>
    <x v="1430"/>
  </r>
  <r>
    <x v="373"/>
    <x v="0"/>
    <d v="2012-12-29T00:00:00"/>
    <n v="4664120000"/>
    <x v="1431"/>
  </r>
  <r>
    <x v="373"/>
    <x v="1"/>
    <d v="2013-12-28T00:00:00"/>
    <n v="5164784000"/>
    <x v="1432"/>
  </r>
  <r>
    <x v="373"/>
    <x v="2"/>
    <d v="2014-12-27T00:00:00"/>
    <n v="5711715000"/>
    <x v="1433"/>
  </r>
  <r>
    <x v="373"/>
    <x v="3"/>
    <d v="2015-12-26T00:00:00"/>
    <n v="6226507000"/>
    <x v="1434"/>
  </r>
  <r>
    <x v="374"/>
    <x v="0"/>
    <d v="2013-10-03T00:00:00"/>
    <n v="34374000000"/>
    <x v="1435"/>
  </r>
  <r>
    <x v="374"/>
    <x v="1"/>
    <d v="2014-10-03T00:00:00"/>
    <n v="37580000000"/>
    <x v="1436"/>
  </r>
  <r>
    <x v="374"/>
    <x v="2"/>
    <d v="2015-10-03T00:00:00"/>
    <n v="41373000000"/>
    <x v="1437"/>
  </r>
  <r>
    <x v="374"/>
    <x v="3"/>
    <d v="2016-10-01T00:00:00"/>
    <n v="36881000000"/>
    <x v="1438"/>
  </r>
  <r>
    <x v="375"/>
    <x v="0"/>
    <d v="2012-12-31T00:00:00"/>
    <n v="29809000000"/>
    <x v="1439"/>
  </r>
  <r>
    <x v="375"/>
    <x v="1"/>
    <d v="2013-12-31T00:00:00"/>
    <n v="37601000000"/>
    <x v="1440"/>
  </r>
  <r>
    <x v="375"/>
    <x v="2"/>
    <d v="2014-12-31T00:00:00"/>
    <n v="40633000000"/>
    <x v="1441"/>
  </r>
  <r>
    <x v="375"/>
    <x v="3"/>
    <d v="2015-12-31T00:00:00"/>
    <n v="28711000000"/>
    <x v="1442"/>
  </r>
  <r>
    <x v="376"/>
    <x v="0"/>
    <d v="2012-12-31T00:00:00"/>
    <n v="1793557000"/>
    <x v="1443"/>
  </r>
  <r>
    <x v="376"/>
    <x v="1"/>
    <d v="2013-12-31T00:00:00"/>
    <n v="2064305000"/>
    <x v="1444"/>
  </r>
  <r>
    <x v="376"/>
    <x v="2"/>
    <d v="2014-12-31T00:00:00"/>
    <n v="2446877000"/>
    <x v="1445"/>
  </r>
  <r>
    <x v="376"/>
    <x v="3"/>
    <d v="2015-12-31T00:00:00"/>
    <n v="2779541000"/>
    <x v="1446"/>
  </r>
  <r>
    <x v="377"/>
    <x v="0"/>
    <d v="2012-12-31T00:00:00"/>
    <n v="12825000000"/>
    <x v="1447"/>
  </r>
  <r>
    <x v="377"/>
    <x v="1"/>
    <d v="2013-12-31T00:00:00"/>
    <n v="12205000000"/>
    <x v="1448"/>
  </r>
  <r>
    <x v="377"/>
    <x v="2"/>
    <d v="2014-12-31T00:00:00"/>
    <n v="13045000000"/>
    <x v="1449"/>
  </r>
  <r>
    <x v="377"/>
    <x v="3"/>
    <d v="2015-12-31T00:00:00"/>
    <n v="13000000000"/>
    <x v="1450"/>
  </r>
  <r>
    <x v="378"/>
    <x v="0"/>
    <d v="2012-12-29T00:00:00"/>
    <n v="12237000000"/>
    <x v="1451"/>
  </r>
  <r>
    <x v="378"/>
    <x v="1"/>
    <d v="2013-12-28T00:00:00"/>
    <n v="12104000000"/>
    <x v="1452"/>
  </r>
  <r>
    <x v="378"/>
    <x v="2"/>
    <d v="2015-01-03T00:00:00"/>
    <n v="13878000000"/>
    <x v="1453"/>
  </r>
  <r>
    <x v="378"/>
    <x v="3"/>
    <d v="2016-01-02T00:00:00"/>
    <n v="13423000000"/>
    <x v="1454"/>
  </r>
  <r>
    <x v="379"/>
    <x v="0"/>
    <d v="2012-12-31T00:00:00"/>
    <n v="1834921000"/>
    <x v="1455"/>
  </r>
  <r>
    <x v="379"/>
    <x v="1"/>
    <d v="2013-12-31T00:00:00"/>
    <n v="2332051000"/>
    <x v="1456"/>
  </r>
  <r>
    <x v="379"/>
    <x v="2"/>
    <d v="2014-12-31T00:00:00"/>
    <n v="3084370000"/>
    <x v="1457"/>
  </r>
  <r>
    <x v="379"/>
    <x v="3"/>
    <d v="2015-12-31T00:00:00"/>
    <n v="3963313000"/>
    <x v="1458"/>
  </r>
  <r>
    <x v="380"/>
    <x v="0"/>
    <d v="2012-12-31T00:00:00"/>
    <n v="1834921000"/>
    <x v="1455"/>
  </r>
  <r>
    <x v="380"/>
    <x v="1"/>
    <d v="2013-12-31T00:00:00"/>
    <n v="2332051000"/>
    <x v="1456"/>
  </r>
  <r>
    <x v="380"/>
    <x v="2"/>
    <d v="2014-12-31T00:00:00"/>
    <n v="3084370000"/>
    <x v="1457"/>
  </r>
  <r>
    <x v="380"/>
    <x v="3"/>
    <d v="2015-12-31T00:00:00"/>
    <n v="3963313000"/>
    <x v="1458"/>
  </r>
  <r>
    <x v="381"/>
    <x v="0"/>
    <d v="2012-12-31T00:00:00"/>
    <n v="37152000000"/>
    <x v="1459"/>
  </r>
  <r>
    <x v="381"/>
    <x v="1"/>
    <d v="2013-12-31T00:00:00"/>
    <n v="38279000000"/>
    <x v="1460"/>
  </r>
  <r>
    <x v="381"/>
    <x v="2"/>
    <d v="2014-12-31T00:00:00"/>
    <n v="38901000000"/>
    <x v="1461"/>
  </r>
  <r>
    <x v="381"/>
    <x v="3"/>
    <d v="2015-12-31T00:00:00"/>
    <n v="37864000000"/>
    <x v="1462"/>
  </r>
  <r>
    <x v="382"/>
    <x v="0"/>
    <d v="2012-12-31T00:00:00"/>
    <n v="716612000"/>
    <x v="1463"/>
  </r>
  <r>
    <x v="382"/>
    <x v="1"/>
    <d v="2013-12-31T00:00:00"/>
    <n v="758926000"/>
    <x v="1464"/>
  </r>
  <r>
    <x v="382"/>
    <x v="2"/>
    <d v="2014-12-31T00:00:00"/>
    <n v="818046000"/>
    <x v="1465"/>
  </r>
  <r>
    <x v="382"/>
    <x v="3"/>
    <d v="2015-12-31T00:00:00"/>
    <n v="894638000"/>
    <x v="1466"/>
  </r>
  <r>
    <x v="383"/>
    <x v="0"/>
    <d v="2013-02-02T00:00:00"/>
    <n v="2220256000"/>
    <x v="1467"/>
  </r>
  <r>
    <x v="383"/>
    <x v="1"/>
    <d v="2014-02-02T00:00:00"/>
    <n v="2670573000"/>
    <x v="1468"/>
  </r>
  <r>
    <x v="383"/>
    <x v="2"/>
    <d v="2015-01-31T00:00:00"/>
    <n v="3241369000"/>
    <x v="1469"/>
  </r>
  <r>
    <x v="383"/>
    <x v="3"/>
    <d v="2016-01-31T00:00:00"/>
    <n v="3924116000"/>
    <x v="1470"/>
  </r>
  <r>
    <x v="384"/>
    <x v="0"/>
    <d v="2013-12-31T00:00:00"/>
    <n v="122489000000"/>
    <x v="1471"/>
  </r>
  <r>
    <x v="384"/>
    <x v="1"/>
    <d v="2014-12-31T00:00:00"/>
    <n v="130474000000"/>
    <x v="1472"/>
  </r>
  <r>
    <x v="384"/>
    <x v="2"/>
    <d v="2015-12-31T00:00:00"/>
    <n v="157107000000"/>
    <x v="1473"/>
  </r>
  <r>
    <x v="384"/>
    <x v="3"/>
    <d v="2016-12-31T00:00:00"/>
    <n v="184840000000"/>
    <x v="1474"/>
  </r>
  <r>
    <x v="385"/>
    <x v="0"/>
    <d v="2012-12-31T00:00:00"/>
    <n v="10515400000"/>
    <x v="1475"/>
  </r>
  <r>
    <x v="385"/>
    <x v="1"/>
    <d v="2013-12-31T00:00:00"/>
    <n v="10368600000"/>
    <x v="1476"/>
  </r>
  <r>
    <x v="385"/>
    <x v="2"/>
    <d v="2014-12-31T00:00:00"/>
    <n v="10524500000"/>
    <x v="1477"/>
  </r>
  <r>
    <x v="385"/>
    <x v="3"/>
    <d v="2015-12-31T00:00:00"/>
    <n v="10731300000"/>
    <x v="1478"/>
  </r>
  <r>
    <x v="386"/>
    <x v="0"/>
    <d v="2013-12-31T00:00:00"/>
    <n v="21963000000"/>
    <x v="1479"/>
  </r>
  <r>
    <x v="386"/>
    <x v="1"/>
    <d v="2014-12-31T00:00:00"/>
    <n v="23988000000"/>
    <x v="1480"/>
  </r>
  <r>
    <x v="386"/>
    <x v="2"/>
    <d v="2015-12-31T00:00:00"/>
    <n v="21813000000"/>
    <x v="1481"/>
  </r>
  <r>
    <x v="386"/>
    <x v="3"/>
    <d v="2016-12-31T00:00:00"/>
    <n v="19941000000"/>
    <x v="1482"/>
  </r>
  <r>
    <x v="387"/>
    <x v="0"/>
    <d v="2012-12-31T00:00:00"/>
    <n v="54127000000"/>
    <x v="1483"/>
  </r>
  <r>
    <x v="387"/>
    <x v="1"/>
    <d v="2013-12-31T00:00:00"/>
    <n v="55438000000"/>
    <x v="1484"/>
  </r>
  <r>
    <x v="387"/>
    <x v="2"/>
    <d v="2014-12-31T00:00:00"/>
    <n v="58232000000"/>
    <x v="1485"/>
  </r>
  <r>
    <x v="387"/>
    <x v="3"/>
    <d v="2015-12-31T00:00:00"/>
    <n v="58363000000"/>
    <x v="1486"/>
  </r>
  <r>
    <x v="388"/>
    <x v="0"/>
    <d v="2013-01-31T00:00:00"/>
    <n v="2794925000"/>
    <x v="1487"/>
  </r>
  <r>
    <x v="388"/>
    <x v="1"/>
    <d v="2014-01-31T00:00:00"/>
    <n v="3086608000"/>
    <x v="1488"/>
  </r>
  <r>
    <x v="388"/>
    <x v="2"/>
    <d v="2015-01-31T00:00:00"/>
    <n v="3323077000"/>
    <x v="1489"/>
  </r>
  <r>
    <x v="388"/>
    <x v="3"/>
    <d v="2016-01-31T00:00:00"/>
    <n v="3445134000"/>
    <x v="1490"/>
  </r>
  <r>
    <x v="389"/>
    <x v="0"/>
    <d v="2013-07-31T00:00:00"/>
    <n v="2436948000"/>
    <x v="1491"/>
  </r>
  <r>
    <x v="389"/>
    <x v="1"/>
    <d v="2014-07-31T00:00:00"/>
    <n v="2473500000"/>
    <x v="1492"/>
  </r>
  <r>
    <x v="389"/>
    <x v="2"/>
    <d v="2015-07-31T00:00:00"/>
    <n v="2371200000"/>
    <x v="1493"/>
  </r>
  <r>
    <x v="389"/>
    <x v="3"/>
    <d v="2016-07-31T00:00:00"/>
    <n v="2220300000"/>
    <x v="1494"/>
  </r>
  <r>
    <x v="390"/>
    <x v="0"/>
    <d v="2013-12-31T00:00:00"/>
    <n v="56600000000"/>
    <x v="1495"/>
  </r>
  <r>
    <x v="390"/>
    <x v="1"/>
    <d v="2014-12-31T00:00:00"/>
    <n v="57900000000"/>
    <x v="1496"/>
  </r>
  <r>
    <x v="390"/>
    <x v="2"/>
    <d v="2015-12-31T00:00:00"/>
    <n v="56098000000"/>
    <x v="1497"/>
  </r>
  <r>
    <x v="390"/>
    <x v="3"/>
    <d v="2016-12-31T00:00:00"/>
    <n v="57244000000"/>
    <x v="1498"/>
  </r>
  <r>
    <x v="391"/>
    <x v="0"/>
    <d v="2013-09-30T00:00:00"/>
    <n v="11778000000"/>
    <x v="1499"/>
  </r>
  <r>
    <x v="391"/>
    <x v="1"/>
    <d v="2014-09-30T00:00:00"/>
    <n v="12702000000"/>
    <x v="575"/>
  </r>
  <r>
    <x v="391"/>
    <x v="2"/>
    <d v="2015-09-30T00:00:00"/>
    <n v="13880000000"/>
    <x v="1031"/>
  </r>
  <r>
    <x v="391"/>
    <x v="3"/>
    <d v="2016-09-30T00:00:00"/>
    <n v="15082000000"/>
    <x v="1500"/>
  </r>
  <r>
    <x v="392"/>
    <x v="0"/>
    <d v="2013-09-27T00:00:00"/>
    <n v="2942897000"/>
    <x v="1501"/>
  </r>
  <r>
    <x v="392"/>
    <x v="1"/>
    <d v="2014-09-26T00:00:00"/>
    <n v="3049800000"/>
    <x v="1502"/>
  </r>
  <r>
    <x v="392"/>
    <x v="2"/>
    <d v="2015-10-02T00:00:00"/>
    <n v="3099100000"/>
    <x v="1503"/>
  </r>
  <r>
    <x v="392"/>
    <x v="3"/>
    <d v="2016-09-30T00:00:00"/>
    <n v="3217800000"/>
    <x v="1504"/>
  </r>
  <r>
    <x v="393"/>
    <x v="0"/>
    <d v="2012-12-31T00:00:00"/>
    <n v="10879855000"/>
    <x v="1505"/>
  </r>
  <r>
    <x v="393"/>
    <x v="1"/>
    <d v="2013-12-31T00:00:00"/>
    <n v="11419648000"/>
    <x v="1506"/>
  </r>
  <r>
    <x v="393"/>
    <x v="2"/>
    <d v="2015-01-03T00:00:00"/>
    <n v="12282161000"/>
    <x v="1507"/>
  </r>
  <r>
    <x v="393"/>
    <x v="3"/>
    <d v="2016-01-02T00:00:00"/>
    <n v="12376744000"/>
    <x v="1508"/>
  </r>
  <r>
    <x v="394"/>
    <x v="0"/>
    <d v="2013-09-30T00:00:00"/>
    <n v="13794000000"/>
    <x v="1509"/>
  </r>
  <r>
    <x v="394"/>
    <x v="1"/>
    <d v="2014-09-30T00:00:00"/>
    <n v="13783000000"/>
    <x v="1510"/>
  </r>
  <r>
    <x v="394"/>
    <x v="2"/>
    <d v="2015-09-30T00:00:00"/>
    <n v="13268000000"/>
    <x v="1511"/>
  </r>
  <r>
    <x v="394"/>
    <x v="3"/>
    <d v="2016-09-30T00:00:00"/>
    <n v="12488000000"/>
    <x v="1512"/>
  </r>
  <r>
    <x v="395"/>
    <x v="0"/>
    <d v="2012-12-31T00:00:00"/>
    <n v="138393000000"/>
    <x v="1513"/>
  </r>
  <r>
    <x v="395"/>
    <x v="1"/>
    <d v="2013-12-31T00:00:00"/>
    <n v="138074000000"/>
    <x v="1514"/>
  </r>
  <r>
    <x v="395"/>
    <x v="2"/>
    <d v="2014-12-31T00:00:00"/>
    <n v="130844000000"/>
    <x v="1515"/>
  </r>
  <r>
    <x v="395"/>
    <x v="3"/>
    <d v="2015-12-31T00:00:00"/>
    <n v="87804000000"/>
    <x v="1516"/>
  </r>
  <r>
    <x v="396"/>
    <x v="0"/>
    <d v="2012-12-31T00:00:00"/>
    <n v="2567310000"/>
    <x v="1517"/>
  </r>
  <r>
    <x v="396"/>
    <x v="1"/>
    <d v="2013-12-31T00:00:00"/>
    <n v="2770709000"/>
    <x v="1518"/>
  </r>
  <r>
    <x v="396"/>
    <x v="2"/>
    <d v="2014-12-31T00:00:00"/>
    <n v="2994169000"/>
    <x v="1519"/>
  </r>
  <r>
    <x v="396"/>
    <x v="3"/>
    <d v="2015-12-31T00:00:00"/>
    <n v="3422181000"/>
    <x v="1520"/>
  </r>
  <r>
    <x v="397"/>
    <x v="0"/>
    <d v="2013-12-31T00:00:00"/>
    <n v="2299176000"/>
    <x v="1521"/>
  </r>
  <r>
    <x v="397"/>
    <x v="1"/>
    <d v="2014-12-31T00:00:00"/>
    <n v="2312512000"/>
    <x v="1522"/>
  </r>
  <r>
    <x v="397"/>
    <x v="2"/>
    <d v="2015-12-31T00:00:00"/>
    <n v="2502267000"/>
    <x v="1523"/>
  </r>
  <r>
    <x v="397"/>
    <x v="3"/>
    <d v="2016-12-31T00:00:00"/>
    <n v="2506202000"/>
    <x v="1524"/>
  </r>
  <r>
    <x v="398"/>
    <x v="0"/>
    <d v="2012-12-31T00:00:00"/>
    <n v="1407848000"/>
    <x v="1525"/>
  </r>
  <r>
    <x v="398"/>
    <x v="1"/>
    <d v="2013-12-31T00:00:00"/>
    <n v="1595703000"/>
    <x v="1526"/>
  </r>
  <r>
    <x v="398"/>
    <x v="2"/>
    <d v="2014-12-31T00:00:00"/>
    <n v="1746726000"/>
    <x v="1527"/>
  </r>
  <r>
    <x v="398"/>
    <x v="3"/>
    <d v="2015-12-31T00:00:00"/>
    <n v="2068010000"/>
    <x v="1528"/>
  </r>
  <r>
    <x v="399"/>
    <x v="0"/>
    <d v="2012-12-31T00:00:00"/>
    <n v="873592000"/>
    <x v="1529"/>
  </r>
  <r>
    <x v="399"/>
    <x v="1"/>
    <d v="2013-12-31T00:00:00"/>
    <n v="965087000"/>
    <x v="1530"/>
  </r>
  <r>
    <x v="399"/>
    <x v="2"/>
    <d v="2014-12-31T00:00:00"/>
    <n v="1010117000"/>
    <x v="1531"/>
  </r>
  <r>
    <x v="399"/>
    <x v="3"/>
    <d v="2015-12-31T00:00:00"/>
    <n v="1059366000"/>
    <x v="1532"/>
  </r>
  <r>
    <x v="400"/>
    <x v="0"/>
    <d v="2012-12-31T00:00:00"/>
    <n v="1527042000"/>
    <x v="1533"/>
  </r>
  <r>
    <x v="400"/>
    <x v="1"/>
    <d v="2013-12-31T00:00:00"/>
    <n v="1211975000"/>
    <x v="1534"/>
  </r>
  <r>
    <x v="400"/>
    <x v="2"/>
    <d v="2014-12-31T00:00:00"/>
    <n v="580415000"/>
    <x v="1535"/>
  </r>
  <r>
    <x v="400"/>
    <x v="3"/>
    <d v="2015-12-31T00:00:00"/>
    <n v="1032336000"/>
    <x v="1536"/>
  </r>
  <r>
    <x v="401"/>
    <x v="0"/>
    <d v="2013-12-31T00:00:00"/>
    <n v="2514595000"/>
    <x v="1537"/>
  </r>
  <r>
    <x v="401"/>
    <x v="1"/>
    <d v="2014-12-31T00:00:00"/>
    <n v="2772550000"/>
    <x v="1538"/>
  </r>
  <r>
    <x v="401"/>
    <x v="2"/>
    <d v="2015-12-31T00:00:00"/>
    <n v="3285346000"/>
    <x v="1539"/>
  </r>
  <r>
    <x v="401"/>
    <x v="3"/>
    <d v="2016-12-31T00:00:00"/>
    <n v="3442646000"/>
    <x v="1540"/>
  </r>
  <r>
    <x v="402"/>
    <x v="0"/>
    <d v="2012-12-31T00:00:00"/>
    <n v="115846000000"/>
    <x v="1541"/>
  </r>
  <r>
    <x v="402"/>
    <x v="1"/>
    <d v="2013-12-31T00:00:00"/>
    <n v="120550000000"/>
    <x v="1542"/>
  </r>
  <r>
    <x v="402"/>
    <x v="2"/>
    <d v="2014-12-31T00:00:00"/>
    <n v="127079000000"/>
    <x v="1543"/>
  </r>
  <r>
    <x v="402"/>
    <x v="3"/>
    <d v="2015-12-31T00:00:00"/>
    <n v="131620000000"/>
    <x v="1544"/>
  </r>
  <r>
    <x v="403"/>
    <x v="0"/>
    <d v="2012-12-31T00:00:00"/>
    <n v="1843641000"/>
    <x v="1545"/>
  </r>
  <r>
    <x v="403"/>
    <x v="1"/>
    <d v="2013-12-31T00:00:00"/>
    <n v="1904218000"/>
    <x v="1546"/>
  </r>
  <r>
    <x v="403"/>
    <x v="2"/>
    <d v="2014-12-31T00:00:00"/>
    <n v="1989344000"/>
    <x v="1547"/>
  </r>
  <r>
    <x v="403"/>
    <x v="3"/>
    <d v="2015-12-31T00:00:00"/>
    <n v="2042332000"/>
    <x v="1548"/>
  </r>
  <r>
    <x v="404"/>
    <x v="0"/>
    <d v="2013-06-28T00:00:00"/>
    <n v="15351000000"/>
    <x v="1549"/>
  </r>
  <r>
    <x v="404"/>
    <x v="1"/>
    <d v="2014-06-27T00:00:00"/>
    <n v="15130000000"/>
    <x v="1550"/>
  </r>
  <r>
    <x v="404"/>
    <x v="2"/>
    <d v="2015-07-03T00:00:00"/>
    <n v="14572000000"/>
    <x v="1551"/>
  </r>
  <r>
    <x v="404"/>
    <x v="3"/>
    <d v="2016-07-01T00:00:00"/>
    <n v="12994000000"/>
    <x v="1552"/>
  </r>
  <r>
    <x v="405"/>
    <x v="0"/>
    <d v="2012-12-31T00:00:00"/>
    <n v="4246400000"/>
    <x v="1553"/>
  </r>
  <r>
    <x v="405"/>
    <x v="1"/>
    <d v="2013-12-31T00:00:00"/>
    <n v="4519000000"/>
    <x v="1554"/>
  </r>
  <r>
    <x v="405"/>
    <x v="2"/>
    <d v="2014-12-31T00:00:00"/>
    <n v="4997100000"/>
    <x v="1555"/>
  </r>
  <r>
    <x v="405"/>
    <x v="3"/>
    <d v="2015-12-31T00:00:00"/>
    <n v="5926100000"/>
    <x v="1556"/>
  </r>
  <r>
    <x v="406"/>
    <x v="0"/>
    <d v="2012-12-31T00:00:00"/>
    <n v="91247000000"/>
    <x v="1557"/>
  </r>
  <r>
    <x v="406"/>
    <x v="1"/>
    <d v="2013-12-31T00:00:00"/>
    <n v="88069000000"/>
    <x v="1558"/>
  </r>
  <r>
    <x v="406"/>
    <x v="2"/>
    <d v="2014-12-31T00:00:00"/>
    <n v="88372000000"/>
    <x v="1559"/>
  </r>
  <r>
    <x v="406"/>
    <x v="3"/>
    <d v="2015-12-31T00:00:00"/>
    <n v="90033000000"/>
    <x v="1560"/>
  </r>
  <r>
    <x v="407"/>
    <x v="0"/>
    <d v="2013-09-29T00:00:00"/>
    <n v="12917000000"/>
    <x v="1561"/>
  </r>
  <r>
    <x v="407"/>
    <x v="1"/>
    <d v="2014-09-28T00:00:00"/>
    <n v="14194000000"/>
    <x v="1562"/>
  </r>
  <r>
    <x v="407"/>
    <x v="2"/>
    <d v="2015-09-27T00:00:00"/>
    <n v="15389000000"/>
    <x v="204"/>
  </r>
  <r>
    <x v="407"/>
    <x v="3"/>
    <d v="2016-09-25T00:00:00"/>
    <n v="15724000000"/>
    <x v="1563"/>
  </r>
  <r>
    <x v="408"/>
    <x v="0"/>
    <d v="2013-12-31T00:00:00"/>
    <n v="18769000000"/>
    <x v="1564"/>
  </r>
  <r>
    <x v="408"/>
    <x v="1"/>
    <d v="2014-12-31T00:00:00"/>
    <n v="19872000000"/>
    <x v="1565"/>
  </r>
  <r>
    <x v="408"/>
    <x v="2"/>
    <d v="2015-12-31T00:00:00"/>
    <n v="20891000000"/>
    <x v="1566"/>
  </r>
  <r>
    <x v="408"/>
    <x v="3"/>
    <d v="2016-12-31T00:00:00"/>
    <n v="20718000000"/>
    <x v="1567"/>
  </r>
  <r>
    <x v="409"/>
    <x v="0"/>
    <d v="2013-12-31T00:00:00"/>
    <n v="13983000000"/>
    <x v="1568"/>
  </r>
  <r>
    <x v="409"/>
    <x v="1"/>
    <d v="2014-12-31T00:00:00"/>
    <n v="13996000000"/>
    <x v="1569"/>
  </r>
  <r>
    <x v="409"/>
    <x v="2"/>
    <d v="2015-12-31T00:00:00"/>
    <n v="12961000000"/>
    <x v="1570"/>
  </r>
  <r>
    <x v="409"/>
    <x v="3"/>
    <d v="2016-12-31T00:00:00"/>
    <n v="13609000000"/>
    <x v="1571"/>
  </r>
  <r>
    <x v="410"/>
    <x v="0"/>
    <d v="2012-12-31T00:00:00"/>
    <n v="7486000000"/>
    <x v="1572"/>
  </r>
  <r>
    <x v="410"/>
    <x v="1"/>
    <d v="2013-12-31T00:00:00"/>
    <n v="6860000000"/>
    <x v="1573"/>
  </r>
  <r>
    <x v="410"/>
    <x v="2"/>
    <d v="2014-12-31T00:00:00"/>
    <n v="7637000000"/>
    <x v="12"/>
  </r>
  <r>
    <x v="410"/>
    <x v="3"/>
    <d v="2015-12-31T00:00:00"/>
    <n v="7360000000"/>
    <x v="1574"/>
  </r>
  <r>
    <x v="411"/>
    <x v="0"/>
    <d v="2013-01-31T00:00:00"/>
    <n v="468651000000"/>
    <x v="1575"/>
  </r>
  <r>
    <x v="411"/>
    <x v="1"/>
    <d v="2014-01-31T00:00:00"/>
    <n v="476294000000"/>
    <x v="1576"/>
  </r>
  <r>
    <x v="411"/>
    <x v="2"/>
    <d v="2015-01-31T00:00:00"/>
    <n v="485651000000"/>
    <x v="1577"/>
  </r>
  <r>
    <x v="411"/>
    <x v="3"/>
    <d v="2016-01-31T00:00:00"/>
    <n v="482130000000"/>
    <x v="1578"/>
  </r>
  <r>
    <x v="412"/>
    <x v="0"/>
    <d v="2014-09-30T00:00:00"/>
    <n v="9895100000"/>
    <x v="1579"/>
  </r>
  <r>
    <x v="412"/>
    <x v="1"/>
    <d v="2015-09-30T00:00:00"/>
    <n v="11124800000"/>
    <x v="1580"/>
  </r>
  <r>
    <x v="412"/>
    <x v="2"/>
    <d v="2016-09-30T00:00:00"/>
    <n v="14171800000"/>
    <x v="1581"/>
  </r>
  <r>
    <x v="413"/>
    <x v="0"/>
    <d v="2012-12-31T00:00:00"/>
    <n v="5664800000"/>
    <x v="1582"/>
  </r>
  <r>
    <x v="413"/>
    <x v="1"/>
    <d v="2013-12-31T00:00:00"/>
    <n v="5542000000"/>
    <x v="1583"/>
  </r>
  <r>
    <x v="413"/>
    <x v="2"/>
    <d v="2014-12-31T00:00:00"/>
    <n v="5607200000"/>
    <x v="1584"/>
  </r>
  <r>
    <x v="413"/>
    <x v="3"/>
    <d v="2015-12-31T00:00:00"/>
    <n v="5483700000"/>
    <x v="1585"/>
  </r>
  <r>
    <x v="414"/>
    <x v="0"/>
    <d v="2012-12-31T00:00:00"/>
    <n v="5989000000"/>
    <x v="1586"/>
  </r>
  <r>
    <x v="414"/>
    <x v="1"/>
    <d v="2013-12-31T00:00:00"/>
    <n v="7254000000"/>
    <x v="1587"/>
  </r>
  <r>
    <x v="414"/>
    <x v="2"/>
    <d v="2014-12-31T00:00:00"/>
    <n v="7403000000"/>
    <x v="1588"/>
  </r>
  <r>
    <x v="414"/>
    <x v="3"/>
    <d v="2015-12-31T00:00:00"/>
    <n v="7082000000"/>
    <x v="1589"/>
  </r>
  <r>
    <x v="415"/>
    <x v="0"/>
    <d v="2012-12-31T00:00:00"/>
    <n v="4534000000"/>
    <x v="1590"/>
  </r>
  <r>
    <x v="415"/>
    <x v="1"/>
    <d v="2013-12-31T00:00:00"/>
    <n v="5009000000"/>
    <x v="1591"/>
  </r>
  <r>
    <x v="415"/>
    <x v="2"/>
    <d v="2014-12-31T00:00:00"/>
    <n v="5281000000"/>
    <x v="1592"/>
  </r>
  <r>
    <x v="415"/>
    <x v="3"/>
    <d v="2015-12-31T00:00:00"/>
    <n v="5536000000"/>
    <x v="1593"/>
  </r>
  <r>
    <x v="416"/>
    <x v="0"/>
    <d v="2012-12-31T00:00:00"/>
    <n v="5154284000"/>
    <x v="1594"/>
  </r>
  <r>
    <x v="416"/>
    <x v="1"/>
    <d v="2013-12-31T00:00:00"/>
    <n v="5620936000"/>
    <x v="1595"/>
  </r>
  <r>
    <x v="416"/>
    <x v="2"/>
    <d v="2014-12-31T00:00:00"/>
    <n v="5433661000"/>
    <x v="1596"/>
  </r>
  <r>
    <x v="416"/>
    <x v="3"/>
    <d v="2015-12-31T00:00:00"/>
    <n v="4075883000"/>
    <x v="1597"/>
  </r>
  <r>
    <x v="417"/>
    <x v="0"/>
    <d v="2012-12-31T00:00:00"/>
    <n v="1623938000"/>
    <x v="1598"/>
  </r>
  <r>
    <x v="417"/>
    <x v="1"/>
    <d v="2013-12-31T00:00:00"/>
    <n v="1998051000"/>
    <x v="1599"/>
  </r>
  <r>
    <x v="417"/>
    <x v="2"/>
    <d v="2014-12-31T00:00:00"/>
    <n v="2424176000"/>
    <x v="1600"/>
  </r>
  <r>
    <x v="417"/>
    <x v="3"/>
    <d v="2015-12-31T00:00:00"/>
    <n v="1452619000"/>
    <x v="1601"/>
  </r>
  <r>
    <x v="418"/>
    <x v="0"/>
    <d v="2012-12-31T00:00:00"/>
    <n v="10128223000"/>
    <x v="1602"/>
  </r>
  <r>
    <x v="418"/>
    <x v="1"/>
    <d v="2013-12-31T00:00:00"/>
    <n v="10914922000"/>
    <x v="1603"/>
  </r>
  <r>
    <x v="418"/>
    <x v="2"/>
    <d v="2014-12-31T00:00:00"/>
    <n v="11686135000"/>
    <x v="1604"/>
  </r>
  <r>
    <x v="418"/>
    <x v="3"/>
    <d v="2015-12-31T00:00:00"/>
    <n v="11024486000"/>
    <x v="1605"/>
  </r>
  <r>
    <x v="419"/>
    <x v="0"/>
    <d v="2012-12-31T00:00:00"/>
    <n v="7232397000"/>
    <x v="1606"/>
  </r>
  <r>
    <x v="419"/>
    <x v="1"/>
    <d v="2013-12-31T00:00:00"/>
    <n v="7541234000"/>
    <x v="1607"/>
  </r>
  <r>
    <x v="419"/>
    <x v="2"/>
    <d v="2014-12-31T00:00:00"/>
    <n v="6602267000"/>
    <x v="1608"/>
  </r>
  <r>
    <x v="419"/>
    <x v="3"/>
    <d v="2015-12-31T00:00:00"/>
    <n v="9308926000"/>
    <x v="1609"/>
  </r>
  <r>
    <x v="420"/>
    <x v="0"/>
    <d v="2013-03-30T00:00:00"/>
    <n v="2168652000"/>
    <x v="1610"/>
  </r>
  <r>
    <x v="420"/>
    <x v="1"/>
    <d v="2014-03-29T00:00:00"/>
    <n v="2382531000"/>
    <x v="1611"/>
  </r>
  <r>
    <x v="420"/>
    <x v="2"/>
    <d v="2015-03-28T00:00:00"/>
    <n v="2377344000"/>
    <x v="1612"/>
  </r>
  <r>
    <x v="420"/>
    <x v="3"/>
    <d v="2016-04-02T00:00:00"/>
    <n v="2213881000"/>
    <x v="1613"/>
  </r>
  <r>
    <x v="421"/>
    <x v="0"/>
    <d v="2012-12-31T00:00:00"/>
    <n v="451509000000"/>
    <x v="1614"/>
  </r>
  <r>
    <x v="421"/>
    <x v="1"/>
    <d v="2013-12-31T00:00:00"/>
    <n v="420836000000"/>
    <x v="1615"/>
  </r>
  <r>
    <x v="421"/>
    <x v="2"/>
    <d v="2014-12-31T00:00:00"/>
    <n v="394105000000"/>
    <x v="1616"/>
  </r>
  <r>
    <x v="421"/>
    <x v="3"/>
    <d v="2015-12-31T00:00:00"/>
    <n v="259488000000"/>
    <x v="1617"/>
  </r>
  <r>
    <x v="422"/>
    <x v="0"/>
    <d v="2012-12-31T00:00:00"/>
    <n v="2928429000"/>
    <x v="1618"/>
  </r>
  <r>
    <x v="422"/>
    <x v="1"/>
    <d v="2013-12-31T00:00:00"/>
    <n v="2950800000"/>
    <x v="1619"/>
  </r>
  <r>
    <x v="422"/>
    <x v="2"/>
    <d v="2014-12-31T00:00:00"/>
    <n v="2922600000"/>
    <x v="1620"/>
  </r>
  <r>
    <x v="422"/>
    <x v="3"/>
    <d v="2015-12-31T00:00:00"/>
    <n v="2674300000"/>
    <x v="1621"/>
  </r>
  <r>
    <x v="423"/>
    <x v="0"/>
    <d v="2012-12-31T00:00:00"/>
    <n v="20421000000"/>
    <x v="1622"/>
  </r>
  <r>
    <x v="423"/>
    <x v="1"/>
    <d v="2013-12-31T00:00:00"/>
    <n v="20006000000"/>
    <x v="1623"/>
  </r>
  <r>
    <x v="423"/>
    <x v="2"/>
    <d v="2014-12-31T00:00:00"/>
    <n v="19540000000"/>
    <x v="1624"/>
  </r>
  <r>
    <x v="423"/>
    <x v="3"/>
    <d v="2015-12-31T00:00:00"/>
    <n v="18045000000"/>
    <x v="1625"/>
  </r>
  <r>
    <x v="424"/>
    <x v="0"/>
    <d v="2012-12-31T00:00:00"/>
    <n v="3791000000"/>
    <x v="1626"/>
  </r>
  <r>
    <x v="424"/>
    <x v="1"/>
    <d v="2013-12-31T00:00:00"/>
    <n v="3837000000"/>
    <x v="1627"/>
  </r>
  <r>
    <x v="424"/>
    <x v="2"/>
    <d v="2014-12-31T00:00:00"/>
    <n v="3916000000"/>
    <x v="1628"/>
  </r>
  <r>
    <x v="424"/>
    <x v="3"/>
    <d v="2015-12-31T00:00:00"/>
    <n v="3653000000"/>
    <x v="1629"/>
  </r>
  <r>
    <x v="425"/>
    <x v="0"/>
    <d v="2012-12-31T00:00:00"/>
    <n v="4986566000"/>
    <x v="1630"/>
  </r>
  <r>
    <x v="425"/>
    <x v="1"/>
    <d v="2013-12-31T00:00:00"/>
    <n v="4680380000"/>
    <x v="1631"/>
  </r>
  <r>
    <x v="425"/>
    <x v="2"/>
    <d v="2014-12-31T00:00:00"/>
    <n v="4618133000"/>
    <x v="1632"/>
  </r>
  <r>
    <x v="425"/>
    <x v="3"/>
    <d v="2015-12-31T00:00:00"/>
    <n v="4968301000"/>
    <x v="1633"/>
  </r>
  <r>
    <x v="426"/>
    <x v="0"/>
    <d v="2012-12-29T00:00:00"/>
    <n v="13633000000"/>
    <x v="1634"/>
  </r>
  <r>
    <x v="426"/>
    <x v="1"/>
    <d v="2013-12-28T00:00:00"/>
    <n v="13084000000"/>
    <x v="1635"/>
  </r>
  <r>
    <x v="426"/>
    <x v="2"/>
    <d v="2014-12-27T00:00:00"/>
    <n v="13279000000"/>
    <x v="1636"/>
  </r>
  <r>
    <x v="426"/>
    <x v="3"/>
    <d v="2015-12-26T00:00:00"/>
    <n v="13105000000"/>
    <x v="1637"/>
  </r>
  <r>
    <x v="427"/>
    <x v="0"/>
    <d v="2012-12-31T00:00:00"/>
    <n v="4471700000"/>
    <x v="1638"/>
  </r>
  <r>
    <x v="427"/>
    <x v="1"/>
    <d v="2013-12-31T00:00:00"/>
    <n v="4623400000"/>
    <x v="1639"/>
  </r>
  <r>
    <x v="427"/>
    <x v="2"/>
    <d v="2014-12-31T00:00:00"/>
    <n v="4673300000"/>
    <x v="1640"/>
  </r>
  <r>
    <x v="427"/>
    <x v="3"/>
    <d v="2015-12-31T00:00:00"/>
    <n v="5997800000"/>
    <x v="1641"/>
  </r>
  <r>
    <x v="428"/>
    <x v="0"/>
    <d v="2012-12-31T00:00:00"/>
    <n v="2458592000"/>
    <x v="1642"/>
  </r>
  <r>
    <x v="428"/>
    <x v="1"/>
    <d v="2013-12-31T00:00:00"/>
    <n v="2278812000"/>
    <x v="1643"/>
  </r>
  <r>
    <x v="428"/>
    <x v="2"/>
    <d v="2014-12-31T00:00:00"/>
    <n v="2361631000"/>
    <x v="1644"/>
  </r>
  <r>
    <x v="428"/>
    <x v="3"/>
    <d v="2015-12-31T00:00:00"/>
    <n v="2210591000"/>
    <x v="1645"/>
  </r>
  <r>
    <x v="429"/>
    <x v="0"/>
    <d v="2013-12-31T00:00:00"/>
    <n v="4561000000"/>
    <x v="1646"/>
  </r>
  <r>
    <x v="429"/>
    <x v="1"/>
    <d v="2014-12-31T00:00:00"/>
    <n v="4785000000"/>
    <x v="1647"/>
  </r>
  <r>
    <x v="429"/>
    <x v="2"/>
    <d v="2015-12-31T00:00:00"/>
    <n v="4765000000"/>
    <x v="1648"/>
  </r>
  <r>
    <x v="429"/>
    <x v="3"/>
    <d v="2016-12-31T00:00:00"/>
    <n v="4888000000"/>
    <x v="1649"/>
  </r>
  <r>
    <x v="430"/>
    <x v="4"/>
    <m/>
    <m/>
    <x v="165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s v="Airlines"/>
    <x v="0"/>
  </r>
  <r>
    <x v="0"/>
    <s v="Airlines"/>
    <x v="1"/>
  </r>
  <r>
    <x v="0"/>
    <s v="Airlines"/>
    <x v="2"/>
  </r>
  <r>
    <x v="0"/>
    <s v="Airlines"/>
    <x v="3"/>
  </r>
  <r>
    <x v="1"/>
    <s v="Automotive Retail"/>
    <x v="4"/>
  </r>
  <r>
    <x v="1"/>
    <s v="Automotive Retail"/>
    <x v="5"/>
  </r>
  <r>
    <x v="1"/>
    <s v="Automotive Retail"/>
    <x v="6"/>
  </r>
  <r>
    <x v="1"/>
    <s v="Automotive Retail"/>
    <x v="7"/>
  </r>
  <r>
    <x v="2"/>
    <s v="Computer Hardware"/>
    <x v="8"/>
  </r>
  <r>
    <x v="2"/>
    <s v="Computer Hardware"/>
    <x v="9"/>
  </r>
  <r>
    <x v="2"/>
    <s v="Computer Hardware"/>
    <x v="10"/>
  </r>
  <r>
    <x v="2"/>
    <s v="Computer Hardware"/>
    <x v="11"/>
  </r>
  <r>
    <x v="3"/>
    <s v="Pharmaceuticals"/>
    <x v="12"/>
  </r>
  <r>
    <x v="3"/>
    <s v="Pharmaceuticals"/>
    <x v="13"/>
  </r>
  <r>
    <x v="3"/>
    <s v="Pharmaceuticals"/>
    <x v="14"/>
  </r>
  <r>
    <x v="3"/>
    <s v="Pharmaceuticals"/>
    <x v="15"/>
  </r>
  <r>
    <x v="3"/>
    <s v="Health Care Distributors"/>
    <x v="16"/>
  </r>
  <r>
    <x v="3"/>
    <s v="Health Care Distributors"/>
    <x v="17"/>
  </r>
  <r>
    <x v="3"/>
    <s v="Health Care Distributors"/>
    <x v="18"/>
  </r>
  <r>
    <x v="3"/>
    <s v="Health Care Distributors"/>
    <x v="19"/>
  </r>
  <r>
    <x v="3"/>
    <s v="Health Care Equipment"/>
    <x v="20"/>
  </r>
  <r>
    <x v="3"/>
    <s v="Health Care Equipment"/>
    <x v="21"/>
  </r>
  <r>
    <x v="3"/>
    <s v="Health Care Equipment"/>
    <x v="22"/>
  </r>
  <r>
    <x v="3"/>
    <s v="Health Care Equipment"/>
    <x v="23"/>
  </r>
  <r>
    <x v="2"/>
    <s v="Application Software"/>
    <x v="24"/>
  </r>
  <r>
    <x v="2"/>
    <s v="Application Software"/>
    <x v="25"/>
  </r>
  <r>
    <x v="2"/>
    <s v="Application Software"/>
    <x v="26"/>
  </r>
  <r>
    <x v="2"/>
    <s v="Application Software"/>
    <x v="27"/>
  </r>
  <r>
    <x v="2"/>
    <s v="Semiconductors"/>
    <x v="28"/>
  </r>
  <r>
    <x v="2"/>
    <s v="Semiconductors"/>
    <x v="29"/>
  </r>
  <r>
    <x v="2"/>
    <s v="Semiconductors"/>
    <x v="30"/>
  </r>
  <r>
    <x v="2"/>
    <s v="Semiconductors"/>
    <x v="31"/>
  </r>
  <r>
    <x v="4"/>
    <s v="Agricultural Products"/>
    <x v="32"/>
  </r>
  <r>
    <x v="4"/>
    <s v="Agricultural Products"/>
    <x v="33"/>
  </r>
  <r>
    <x v="4"/>
    <s v="Agricultural Products"/>
    <x v="34"/>
  </r>
  <r>
    <x v="4"/>
    <s v="Agricultural Products"/>
    <x v="35"/>
  </r>
  <r>
    <x v="2"/>
    <s v="Data Processing &amp; Outsourced Services"/>
    <x v="36"/>
  </r>
  <r>
    <x v="2"/>
    <s v="Data Processing &amp; Outsourced Services"/>
    <x v="37"/>
  </r>
  <r>
    <x v="2"/>
    <s v="Data Processing &amp; Outsourced Services"/>
    <x v="38"/>
  </r>
  <r>
    <x v="2"/>
    <s v="Data Processing &amp; Outsourced Services"/>
    <x v="39"/>
  </r>
  <r>
    <x v="2"/>
    <s v="Application Software"/>
    <x v="40"/>
  </r>
  <r>
    <x v="2"/>
    <s v="Application Software"/>
    <x v="41"/>
  </r>
  <r>
    <x v="2"/>
    <s v="Application Software"/>
    <x v="42"/>
  </r>
  <r>
    <x v="2"/>
    <s v="Application Software"/>
    <x v="43"/>
  </r>
  <r>
    <x v="5"/>
    <s v="MultiUtilities"/>
    <x v="44"/>
  </r>
  <r>
    <x v="5"/>
    <s v="MultiUtilities"/>
    <x v="45"/>
  </r>
  <r>
    <x v="5"/>
    <s v="MultiUtilities"/>
    <x v="46"/>
  </r>
  <r>
    <x v="5"/>
    <s v="MultiUtilities"/>
    <x v="47"/>
  </r>
  <r>
    <x v="5"/>
    <s v="Electric Utilities"/>
    <x v="48"/>
  </r>
  <r>
    <x v="5"/>
    <s v="Electric Utilities"/>
    <x v="49"/>
  </r>
  <r>
    <x v="5"/>
    <s v="Electric Utilities"/>
    <x v="50"/>
  </r>
  <r>
    <x v="5"/>
    <s v="Electric Utilities"/>
    <x v="51"/>
  </r>
  <r>
    <x v="6"/>
    <s v="Life &amp; Health Insurance"/>
    <x v="52"/>
  </r>
  <r>
    <x v="6"/>
    <s v="Life &amp; Health Insurance"/>
    <x v="53"/>
  </r>
  <r>
    <x v="6"/>
    <s v="Life &amp; Health Insurance"/>
    <x v="54"/>
  </r>
  <r>
    <x v="6"/>
    <s v="Life &amp; Health Insurance"/>
    <x v="55"/>
  </r>
  <r>
    <x v="6"/>
    <s v="Property &amp; Casualty Insurance"/>
    <x v="56"/>
  </r>
  <r>
    <x v="6"/>
    <s v="Property &amp; Casualty Insurance"/>
    <x v="57"/>
  </r>
  <r>
    <x v="6"/>
    <s v="Property &amp; Casualty Insurance"/>
    <x v="58"/>
  </r>
  <r>
    <x v="6"/>
    <s v="Property &amp; Casualty Insurance"/>
    <x v="59"/>
  </r>
  <r>
    <x v="7"/>
    <s v="REITs"/>
    <x v="60"/>
  </r>
  <r>
    <x v="7"/>
    <s v="REITs"/>
    <x v="61"/>
  </r>
  <r>
    <x v="7"/>
    <s v="REITs"/>
    <x v="62"/>
  </r>
  <r>
    <x v="7"/>
    <s v="REITs"/>
    <x v="63"/>
  </r>
  <r>
    <x v="6"/>
    <s v="Multi0line Insurance"/>
    <x v="64"/>
  </r>
  <r>
    <x v="6"/>
    <s v="Multi0line Insurance"/>
    <x v="65"/>
  </r>
  <r>
    <x v="6"/>
    <s v="Multi0line Insurance"/>
    <x v="66"/>
  </r>
  <r>
    <x v="6"/>
    <s v="Multi0line Insurance"/>
    <x v="67"/>
  </r>
  <r>
    <x v="2"/>
    <s v="Internet Software &amp; Services"/>
    <x v="68"/>
  </r>
  <r>
    <x v="2"/>
    <s v="Internet Software &amp; Services"/>
    <x v="69"/>
  </r>
  <r>
    <x v="2"/>
    <s v="Internet Software &amp; Services"/>
    <x v="70"/>
  </r>
  <r>
    <x v="2"/>
    <s v="Internet Software &amp; Services"/>
    <x v="71"/>
  </r>
  <r>
    <x v="8"/>
    <s v="Specialty Chemicals"/>
    <x v="72"/>
  </r>
  <r>
    <x v="8"/>
    <s v="Specialty Chemicals"/>
    <x v="73"/>
  </r>
  <r>
    <x v="8"/>
    <s v="Specialty Chemicals"/>
    <x v="74"/>
  </r>
  <r>
    <x v="8"/>
    <s v="Specialty Chemicals"/>
    <x v="75"/>
  </r>
  <r>
    <x v="0"/>
    <s v="Airlines"/>
    <x v="76"/>
  </r>
  <r>
    <x v="0"/>
    <s v="Airlines"/>
    <x v="77"/>
  </r>
  <r>
    <x v="0"/>
    <s v="Airlines"/>
    <x v="78"/>
  </r>
  <r>
    <x v="0"/>
    <s v="Airlines"/>
    <x v="79"/>
  </r>
  <r>
    <x v="6"/>
    <s v="Property &amp; Casualty Insurance"/>
    <x v="80"/>
  </r>
  <r>
    <x v="6"/>
    <s v="Property &amp; Casualty Insurance"/>
    <x v="81"/>
  </r>
  <r>
    <x v="6"/>
    <s v="Property &amp; Casualty Insurance"/>
    <x v="82"/>
  </r>
  <r>
    <x v="6"/>
    <s v="Property &amp; Casualty Insurance"/>
    <x v="83"/>
  </r>
  <r>
    <x v="0"/>
    <s v="Building Products"/>
    <x v="84"/>
  </r>
  <r>
    <x v="0"/>
    <s v="Building Products"/>
    <x v="85"/>
  </r>
  <r>
    <x v="0"/>
    <s v="Building Products"/>
    <x v="86"/>
  </r>
  <r>
    <x v="0"/>
    <s v="Building Products"/>
    <x v="87"/>
  </r>
  <r>
    <x v="3"/>
    <s v="Biotechnology"/>
    <x v="88"/>
  </r>
  <r>
    <x v="3"/>
    <s v="Biotechnology"/>
    <x v="89"/>
  </r>
  <r>
    <x v="3"/>
    <s v="Biotechnology"/>
    <x v="90"/>
  </r>
  <r>
    <x v="3"/>
    <s v="Biotechnology"/>
    <x v="91"/>
  </r>
  <r>
    <x v="2"/>
    <s v="Semiconductor Equipment"/>
    <x v="92"/>
  </r>
  <r>
    <x v="2"/>
    <s v="Semiconductor Equipment"/>
    <x v="93"/>
  </r>
  <r>
    <x v="2"/>
    <s v="Semiconductor Equipment"/>
    <x v="94"/>
  </r>
  <r>
    <x v="2"/>
    <s v="Semiconductor Equipment"/>
    <x v="95"/>
  </r>
  <r>
    <x v="0"/>
    <s v="Electrical Components &amp; Equipment"/>
    <x v="96"/>
  </r>
  <r>
    <x v="0"/>
    <s v="Electrical Components &amp; Equipment"/>
    <x v="97"/>
  </r>
  <r>
    <x v="0"/>
    <s v="Electrical Components &amp; Equipment"/>
    <x v="98"/>
  </r>
  <r>
    <x v="0"/>
    <s v="Electrical Components &amp; Equipment"/>
    <x v="99"/>
  </r>
  <r>
    <x v="3"/>
    <s v="Biotechnology"/>
    <x v="100"/>
  </r>
  <r>
    <x v="3"/>
    <s v="Biotechnology"/>
    <x v="101"/>
  </r>
  <r>
    <x v="3"/>
    <s v="Biotechnology"/>
    <x v="102"/>
  </r>
  <r>
    <x v="3"/>
    <s v="Biotechnology"/>
    <x v="103"/>
  </r>
  <r>
    <x v="6"/>
    <s v="Asset Management &amp; Custody Banks"/>
    <x v="104"/>
  </r>
  <r>
    <x v="6"/>
    <s v="Asset Management &amp; Custody Banks"/>
    <x v="105"/>
  </r>
  <r>
    <x v="6"/>
    <s v="Asset Management &amp; Custody Banks"/>
    <x v="106"/>
  </r>
  <r>
    <x v="6"/>
    <s v="Asset Management &amp; Custody Banks"/>
    <x v="107"/>
  </r>
  <r>
    <x v="7"/>
    <s v="Specialized REITs"/>
    <x v="108"/>
  </r>
  <r>
    <x v="7"/>
    <s v="Specialized REITs"/>
    <x v="109"/>
  </r>
  <r>
    <x v="7"/>
    <s v="Specialized REITs"/>
    <x v="110"/>
  </r>
  <r>
    <x v="7"/>
    <s v="Specialized REITs"/>
    <x v="111"/>
  </r>
  <r>
    <x v="1"/>
    <s v="Internet &amp; Direct Marketing Retail"/>
    <x v="112"/>
  </r>
  <r>
    <x v="1"/>
    <s v="Internet &amp; Direct Marketing Retail"/>
    <x v="113"/>
  </r>
  <r>
    <x v="1"/>
    <s v="Internet &amp; Direct Marketing Retail"/>
    <x v="114"/>
  </r>
  <r>
    <x v="1"/>
    <s v="Internet &amp; Direct Marketing Retail"/>
    <x v="115"/>
  </r>
  <r>
    <x v="1"/>
    <s v="Specialty Stores"/>
    <x v="116"/>
  </r>
  <r>
    <x v="1"/>
    <s v="Specialty Stores"/>
    <x v="117"/>
  </r>
  <r>
    <x v="1"/>
    <s v="Specialty Stores"/>
    <x v="118"/>
  </r>
  <r>
    <x v="1"/>
    <s v="Specialty Stores"/>
    <x v="119"/>
  </r>
  <r>
    <x v="3"/>
    <s v="Managed Health Care"/>
    <x v="120"/>
  </r>
  <r>
    <x v="3"/>
    <s v="Managed Health Care"/>
    <x v="121"/>
  </r>
  <r>
    <x v="3"/>
    <s v="Managed Health Care"/>
    <x v="122"/>
  </r>
  <r>
    <x v="3"/>
    <s v="Managed Health Care"/>
    <x v="123"/>
  </r>
  <r>
    <x v="9"/>
    <s v="Oil &amp; Gas Exploration &amp; Production"/>
    <x v="124"/>
  </r>
  <r>
    <x v="9"/>
    <s v="Oil &amp; Gas Exploration &amp; Production"/>
    <x v="125"/>
  </r>
  <r>
    <x v="9"/>
    <s v="Oil &amp; Gas Exploration &amp; Production"/>
    <x v="126"/>
  </r>
  <r>
    <x v="9"/>
    <s v="Oil &amp; Gas Exploration &amp; Production"/>
    <x v="127"/>
  </r>
  <r>
    <x v="9"/>
    <s v="Oil &amp; Gas Exploration &amp; Production"/>
    <x v="128"/>
  </r>
  <r>
    <x v="9"/>
    <s v="Oil &amp; Gas Exploration &amp; Production"/>
    <x v="129"/>
  </r>
  <r>
    <x v="9"/>
    <s v="Oil &amp; Gas Exploration &amp; Production"/>
    <x v="130"/>
  </r>
  <r>
    <x v="9"/>
    <s v="Oil &amp; Gas Exploration &amp; Production"/>
    <x v="131"/>
  </r>
  <r>
    <x v="8"/>
    <s v="Industrial Gases"/>
    <x v="132"/>
  </r>
  <r>
    <x v="8"/>
    <s v="Industrial Gases"/>
    <x v="133"/>
  </r>
  <r>
    <x v="8"/>
    <s v="Industrial Gases"/>
    <x v="134"/>
  </r>
  <r>
    <x v="8"/>
    <s v="Industrial Gases"/>
    <x v="135"/>
  </r>
  <r>
    <x v="2"/>
    <s v="Electronic Components"/>
    <x v="136"/>
  </r>
  <r>
    <x v="2"/>
    <s v="Electronic Components"/>
    <x v="137"/>
  </r>
  <r>
    <x v="2"/>
    <s v="Electronic Components"/>
    <x v="138"/>
  </r>
  <r>
    <x v="2"/>
    <s v="Electronic Components"/>
    <x v="139"/>
  </r>
  <r>
    <x v="0"/>
    <s v="Aerospace &amp; Defense"/>
    <x v="140"/>
  </r>
  <r>
    <x v="0"/>
    <s v="Aerospace &amp; Defense"/>
    <x v="141"/>
  </r>
  <r>
    <x v="0"/>
    <s v="Aerospace &amp; Defense"/>
    <x v="142"/>
  </r>
  <r>
    <x v="0"/>
    <s v="Aerospace &amp; Defense"/>
    <x v="143"/>
  </r>
  <r>
    <x v="2"/>
    <s v="Home Entertainment Software"/>
    <x v="144"/>
  </r>
  <r>
    <x v="2"/>
    <s v="Home Entertainment Software"/>
    <x v="145"/>
  </r>
  <r>
    <x v="2"/>
    <s v="Home Entertainment Software"/>
    <x v="146"/>
  </r>
  <r>
    <x v="2"/>
    <s v="Home Entertainment Software"/>
    <x v="147"/>
  </r>
  <r>
    <x v="2"/>
    <s v="Semiconductors"/>
    <x v="148"/>
  </r>
  <r>
    <x v="2"/>
    <s v="Semiconductors"/>
    <x v="149"/>
  </r>
  <r>
    <x v="8"/>
    <s v="Paper Packaging"/>
    <x v="150"/>
  </r>
  <r>
    <x v="8"/>
    <s v="Paper Packaging"/>
    <x v="151"/>
  </r>
  <r>
    <x v="8"/>
    <s v="Paper Packaging"/>
    <x v="152"/>
  </r>
  <r>
    <x v="8"/>
    <s v="Paper Packaging"/>
    <x v="153"/>
  </r>
  <r>
    <x v="5"/>
    <s v="Water Utilities"/>
    <x v="154"/>
  </r>
  <r>
    <x v="5"/>
    <s v="Water Utilities"/>
    <x v="155"/>
  </r>
  <r>
    <x v="5"/>
    <s v="Water Utilities"/>
    <x v="156"/>
  </r>
  <r>
    <x v="5"/>
    <s v="Water Utilities"/>
    <x v="157"/>
  </r>
  <r>
    <x v="6"/>
    <s v="Consumer Finance"/>
    <x v="158"/>
  </r>
  <r>
    <x v="6"/>
    <s v="Consumer Finance"/>
    <x v="159"/>
  </r>
  <r>
    <x v="6"/>
    <s v="Consumer Finance"/>
    <x v="160"/>
  </r>
  <r>
    <x v="6"/>
    <s v="Consumer Finance"/>
    <x v="161"/>
  </r>
  <r>
    <x v="0"/>
    <s v="Electrical Components &amp; Equipment"/>
    <x v="162"/>
  </r>
  <r>
    <x v="0"/>
    <s v="Electrical Components &amp; Equipment"/>
    <x v="163"/>
  </r>
  <r>
    <x v="0"/>
    <s v="Electrical Components &amp; Equipment"/>
    <x v="164"/>
  </r>
  <r>
    <x v="0"/>
    <s v="Electrical Components &amp; Equipment"/>
    <x v="165"/>
  </r>
  <r>
    <x v="1"/>
    <s v="Specialty Stores"/>
    <x v="166"/>
  </r>
  <r>
    <x v="1"/>
    <s v="Specialty Stores"/>
    <x v="167"/>
  </r>
  <r>
    <x v="1"/>
    <s v="Specialty Stores"/>
    <x v="168"/>
  </r>
  <r>
    <x v="1"/>
    <s v="Specialty Stores"/>
    <x v="169"/>
  </r>
  <r>
    <x v="0"/>
    <s v="Aerospace &amp; Defense"/>
    <x v="170"/>
  </r>
  <r>
    <x v="0"/>
    <s v="Aerospace &amp; Defense"/>
    <x v="171"/>
  </r>
  <r>
    <x v="0"/>
    <s v="Aerospace &amp; Defense"/>
    <x v="172"/>
  </r>
  <r>
    <x v="0"/>
    <s v="Aerospace &amp; Defense"/>
    <x v="173"/>
  </r>
  <r>
    <x v="6"/>
    <s v="Banks"/>
    <x v="174"/>
  </r>
  <r>
    <x v="6"/>
    <s v="Banks"/>
    <x v="175"/>
  </r>
  <r>
    <x v="6"/>
    <s v="Banks"/>
    <x v="176"/>
  </r>
  <r>
    <x v="6"/>
    <s v="Banks"/>
    <x v="177"/>
  </r>
  <r>
    <x v="3"/>
    <s v="Health Care Equipment"/>
    <x v="178"/>
  </r>
  <r>
    <x v="3"/>
    <s v="Health Care Equipment"/>
    <x v="179"/>
  </r>
  <r>
    <x v="3"/>
    <s v="Health Care Equipment"/>
    <x v="180"/>
  </r>
  <r>
    <x v="3"/>
    <s v="Health Care Equipment"/>
    <x v="181"/>
  </r>
  <r>
    <x v="1"/>
    <s v="Specialty Stores"/>
    <x v="182"/>
  </r>
  <r>
    <x v="1"/>
    <s v="Specialty Stores"/>
    <x v="183"/>
  </r>
  <r>
    <x v="1"/>
    <s v="Specialty Stores"/>
    <x v="184"/>
  </r>
  <r>
    <x v="1"/>
    <s v="Specialty Stores"/>
    <x v="185"/>
  </r>
  <r>
    <x v="6"/>
    <s v="Banks"/>
    <x v="186"/>
  </r>
  <r>
    <x v="6"/>
    <s v="Banks"/>
    <x v="187"/>
  </r>
  <r>
    <x v="6"/>
    <s v="Banks"/>
    <x v="188"/>
  </r>
  <r>
    <x v="6"/>
    <s v="Banks"/>
    <x v="189"/>
  </r>
  <r>
    <x v="1"/>
    <s v="Computer &amp; Electronics Retail"/>
    <x v="190"/>
  </r>
  <r>
    <x v="1"/>
    <s v="Computer &amp; Electronics Retail"/>
    <x v="191"/>
  </r>
  <r>
    <x v="1"/>
    <s v="Computer &amp; Electronics Retail"/>
    <x v="192"/>
  </r>
  <r>
    <x v="1"/>
    <s v="Computer &amp; Electronics Retail"/>
    <x v="193"/>
  </r>
  <r>
    <x v="3"/>
    <s v="Health Care Equipment"/>
    <x v="194"/>
  </r>
  <r>
    <x v="3"/>
    <s v="Health Care Equipment"/>
    <x v="195"/>
  </r>
  <r>
    <x v="3"/>
    <s v="Health Care Equipment"/>
    <x v="196"/>
  </r>
  <r>
    <x v="3"/>
    <s v="Health Care Equipment"/>
    <x v="197"/>
  </r>
  <r>
    <x v="3"/>
    <s v="Health Care Equipment"/>
    <x v="198"/>
  </r>
  <r>
    <x v="3"/>
    <s v="Health Care Equipment"/>
    <x v="199"/>
  </r>
  <r>
    <x v="3"/>
    <s v="Health Care Equipment"/>
    <x v="200"/>
  </r>
  <r>
    <x v="3"/>
    <s v="Health Care Equipment"/>
    <x v="201"/>
  </r>
  <r>
    <x v="9"/>
    <s v="Oil &amp; Gas Equipment &amp; Services"/>
    <x v="202"/>
  </r>
  <r>
    <x v="9"/>
    <s v="Oil &amp; Gas Equipment &amp; Services"/>
    <x v="203"/>
  </r>
  <r>
    <x v="9"/>
    <s v="Oil &amp; Gas Equipment &amp; Services"/>
    <x v="204"/>
  </r>
  <r>
    <x v="9"/>
    <s v="Oil &amp; Gas Equipment &amp; Services"/>
    <x v="205"/>
  </r>
  <r>
    <x v="3"/>
    <s v="Biotechnology"/>
    <x v="206"/>
  </r>
  <r>
    <x v="3"/>
    <s v="Biotechnology"/>
    <x v="207"/>
  </r>
  <r>
    <x v="3"/>
    <s v="Biotechnology"/>
    <x v="208"/>
  </r>
  <r>
    <x v="3"/>
    <s v="Biotechnology"/>
    <x v="209"/>
  </r>
  <r>
    <x v="8"/>
    <s v="Metal &amp; Glass Containers"/>
    <x v="210"/>
  </r>
  <r>
    <x v="8"/>
    <s v="Metal &amp; Glass Containers"/>
    <x v="211"/>
  </r>
  <r>
    <x v="8"/>
    <s v="Metal &amp; Glass Containers"/>
    <x v="212"/>
  </r>
  <r>
    <x v="8"/>
    <s v="Metal &amp; Glass Containers"/>
    <x v="213"/>
  </r>
  <r>
    <x v="3"/>
    <s v="Health Care Distributors"/>
    <x v="214"/>
  </r>
  <r>
    <x v="3"/>
    <s v="Health Care Distributors"/>
    <x v="215"/>
  </r>
  <r>
    <x v="3"/>
    <s v="Health Care Distributors"/>
    <x v="216"/>
  </r>
  <r>
    <x v="3"/>
    <s v="Health Care Distributors"/>
    <x v="217"/>
  </r>
  <r>
    <x v="3"/>
    <s v="Health Care Equipment"/>
    <x v="218"/>
  </r>
  <r>
    <x v="3"/>
    <s v="Health Care Equipment"/>
    <x v="131"/>
  </r>
  <r>
    <x v="3"/>
    <s v="Health Care Equipment"/>
    <x v="219"/>
  </r>
  <r>
    <x v="3"/>
    <s v="Health Care Equipment"/>
    <x v="220"/>
  </r>
  <r>
    <x v="1"/>
    <s v="Auto Parts &amp; Equipment"/>
    <x v="221"/>
  </r>
  <r>
    <x v="1"/>
    <s v="Auto Parts &amp; Equipment"/>
    <x v="222"/>
  </r>
  <r>
    <x v="1"/>
    <s v="Auto Parts &amp; Equipment"/>
    <x v="223"/>
  </r>
  <r>
    <x v="1"/>
    <s v="Auto Parts &amp; Equipment"/>
    <x v="224"/>
  </r>
  <r>
    <x v="7"/>
    <s v="REITs"/>
    <x v="225"/>
  </r>
  <r>
    <x v="7"/>
    <s v="REITs"/>
    <x v="226"/>
  </r>
  <r>
    <x v="7"/>
    <s v="REITs"/>
    <x v="227"/>
  </r>
  <r>
    <x v="7"/>
    <s v="REITs"/>
    <x v="228"/>
  </r>
  <r>
    <x v="4"/>
    <s v="Packaged Foods &amp; Meats"/>
    <x v="229"/>
  </r>
  <r>
    <x v="4"/>
    <s v="Packaged Foods &amp; Meats"/>
    <x v="230"/>
  </r>
  <r>
    <x v="4"/>
    <s v="Packaged Foods &amp; Meats"/>
    <x v="231"/>
  </r>
  <r>
    <x v="4"/>
    <s v="Packaged Foods &amp; Meats"/>
    <x v="232"/>
  </r>
  <r>
    <x v="3"/>
    <s v="Health Care Distributors"/>
    <x v="233"/>
  </r>
  <r>
    <x v="3"/>
    <s v="Health Care Distributors"/>
    <x v="234"/>
  </r>
  <r>
    <x v="3"/>
    <s v="Health Care Distributors"/>
    <x v="235"/>
  </r>
  <r>
    <x v="3"/>
    <s v="Health Care Distributors"/>
    <x v="236"/>
  </r>
  <r>
    <x v="0"/>
    <s v="Construction &amp; Farm Machinery &amp; Heavy Trucks"/>
    <x v="237"/>
  </r>
  <r>
    <x v="0"/>
    <s v="Construction &amp; Farm Machinery &amp; Heavy Trucks"/>
    <x v="238"/>
  </r>
  <r>
    <x v="0"/>
    <s v="Construction &amp; Farm Machinery &amp; Heavy Trucks"/>
    <x v="239"/>
  </r>
  <r>
    <x v="0"/>
    <s v="Construction &amp; Farm Machinery &amp; Heavy Trucks"/>
    <x v="240"/>
  </r>
  <r>
    <x v="6"/>
    <s v="Property &amp; Casualty Insurance"/>
    <x v="241"/>
  </r>
  <r>
    <x v="6"/>
    <s v="Property &amp; Casualty Insurance"/>
    <x v="242"/>
  </r>
  <r>
    <x v="6"/>
    <s v="Property &amp; Casualty Insurance"/>
    <x v="243"/>
  </r>
  <r>
    <x v="6"/>
    <s v="Property &amp; Casualty Insurance"/>
    <x v="244"/>
  </r>
  <r>
    <x v="7"/>
    <s v="Real Estate Services"/>
    <x v="245"/>
  </r>
  <r>
    <x v="7"/>
    <s v="Real Estate Services"/>
    <x v="246"/>
  </r>
  <r>
    <x v="7"/>
    <s v="Real Estate Services"/>
    <x v="247"/>
  </r>
  <r>
    <x v="7"/>
    <s v="Real Estate Services"/>
    <x v="248"/>
  </r>
  <r>
    <x v="7"/>
    <s v="REITs"/>
    <x v="249"/>
  </r>
  <r>
    <x v="7"/>
    <s v="REITs"/>
    <x v="250"/>
  </r>
  <r>
    <x v="7"/>
    <s v="REITs"/>
    <x v="251"/>
  </r>
  <r>
    <x v="7"/>
    <s v="REITs"/>
    <x v="252"/>
  </r>
  <r>
    <x v="1"/>
    <s v="Hotels, Resorts &amp; Cruise Lines"/>
    <x v="253"/>
  </r>
  <r>
    <x v="1"/>
    <s v="Hotels, Resorts &amp; Cruise Lines"/>
    <x v="254"/>
  </r>
  <r>
    <x v="1"/>
    <s v="Hotels, Resorts &amp; Cruise Lines"/>
    <x v="255"/>
  </r>
  <r>
    <x v="1"/>
    <s v="Hotels, Resorts &amp; Cruise Lines"/>
    <x v="256"/>
  </r>
  <r>
    <x v="3"/>
    <s v="Biotechnology"/>
    <x v="257"/>
  </r>
  <r>
    <x v="3"/>
    <s v="Biotechnology"/>
    <x v="258"/>
  </r>
  <r>
    <x v="3"/>
    <s v="Biotechnology"/>
    <x v="259"/>
  </r>
  <r>
    <x v="3"/>
    <s v="Biotechnology"/>
    <x v="260"/>
  </r>
  <r>
    <x v="3"/>
    <s v="Health Care Technology"/>
    <x v="261"/>
  </r>
  <r>
    <x v="3"/>
    <s v="Health Care Technology"/>
    <x v="262"/>
  </r>
  <r>
    <x v="3"/>
    <s v="Health Care Technology"/>
    <x v="263"/>
  </r>
  <r>
    <x v="3"/>
    <s v="Health Care Technology"/>
    <x v="264"/>
  </r>
  <r>
    <x v="8"/>
    <s v="Fertilizers &amp; Agricultural Chemicals"/>
    <x v="265"/>
  </r>
  <r>
    <x v="8"/>
    <s v="Fertilizers &amp; Agricultural Chemicals"/>
    <x v="266"/>
  </r>
  <r>
    <x v="8"/>
    <s v="Fertilizers &amp; Agricultural Chemicals"/>
    <x v="267"/>
  </r>
  <r>
    <x v="8"/>
    <s v="Fertilizers &amp; Agricultural Chemicals"/>
    <x v="268"/>
  </r>
  <r>
    <x v="6"/>
    <s v="Regional Banks"/>
    <x v="269"/>
  </r>
  <r>
    <x v="6"/>
    <s v="Regional Banks"/>
    <x v="270"/>
  </r>
  <r>
    <x v="6"/>
    <s v="Regional Banks"/>
    <x v="271"/>
  </r>
  <r>
    <x v="6"/>
    <s v="Regional Banks"/>
    <x v="272"/>
  </r>
  <r>
    <x v="4"/>
    <s v="Household Products"/>
    <x v="273"/>
  </r>
  <r>
    <x v="4"/>
    <s v="Household Products"/>
    <x v="274"/>
  </r>
  <r>
    <x v="4"/>
    <s v="Household Products"/>
    <x v="275"/>
  </r>
  <r>
    <x v="4"/>
    <s v="Household Products"/>
    <x v="276"/>
  </r>
  <r>
    <x v="9"/>
    <s v="Integrated Oil &amp; Gas"/>
    <x v="277"/>
  </r>
  <r>
    <x v="9"/>
    <s v="Integrated Oil &amp; Gas"/>
    <x v="278"/>
  </r>
  <r>
    <x v="9"/>
    <s v="Integrated Oil &amp; Gas"/>
    <x v="279"/>
  </r>
  <r>
    <x v="9"/>
    <s v="Integrated Oil &amp; Gas"/>
    <x v="280"/>
  </r>
  <r>
    <x v="0"/>
    <s v="Air Freight &amp; Logistics"/>
    <x v="281"/>
  </r>
  <r>
    <x v="0"/>
    <s v="Air Freight &amp; Logistics"/>
    <x v="282"/>
  </r>
  <r>
    <x v="0"/>
    <s v="Air Freight &amp; Logistics"/>
    <x v="283"/>
  </r>
  <r>
    <x v="0"/>
    <s v="Air Freight &amp; Logistics"/>
    <x v="284"/>
  </r>
  <r>
    <x v="1"/>
    <s v="Cable &amp; Satellite"/>
    <x v="285"/>
  </r>
  <r>
    <x v="1"/>
    <s v="Cable &amp; Satellite"/>
    <x v="286"/>
  </r>
  <r>
    <x v="1"/>
    <s v="Cable &amp; Satellite"/>
    <x v="287"/>
  </r>
  <r>
    <x v="1"/>
    <s v="Cable &amp; Satellite"/>
    <x v="288"/>
  </r>
  <r>
    <x v="3"/>
    <s v="Managed Health Care"/>
    <x v="289"/>
  </r>
  <r>
    <x v="3"/>
    <s v="Managed Health Care"/>
    <x v="290"/>
  </r>
  <r>
    <x v="3"/>
    <s v="Managed Health Care"/>
    <x v="291"/>
  </r>
  <r>
    <x v="3"/>
    <s v="Managed Health Care"/>
    <x v="292"/>
  </r>
  <r>
    <x v="6"/>
    <s v="Property &amp; Casualty Insurance"/>
    <x v="293"/>
  </r>
  <r>
    <x v="6"/>
    <s v="Property &amp; Casualty Insurance"/>
    <x v="294"/>
  </r>
  <r>
    <x v="6"/>
    <s v="Property &amp; Casualty Insurance"/>
    <x v="295"/>
  </r>
  <r>
    <x v="6"/>
    <s v="Property &amp; Casualty Insurance"/>
    <x v="296"/>
  </r>
  <r>
    <x v="4"/>
    <s v="Household Products"/>
    <x v="297"/>
  </r>
  <r>
    <x v="4"/>
    <s v="Household Products"/>
    <x v="298"/>
  </r>
  <r>
    <x v="4"/>
    <s v="Household Products"/>
    <x v="299"/>
  </r>
  <r>
    <x v="4"/>
    <s v="Household Products"/>
    <x v="191"/>
  </r>
  <r>
    <x v="4"/>
    <s v="Household Products"/>
    <x v="300"/>
  </r>
  <r>
    <x v="4"/>
    <s v="Household Products"/>
    <x v="301"/>
  </r>
  <r>
    <x v="4"/>
    <s v="Household Products"/>
    <x v="302"/>
  </r>
  <r>
    <x v="4"/>
    <s v="Household Products"/>
    <x v="303"/>
  </r>
  <r>
    <x v="6"/>
    <s v="Regional Banks"/>
    <x v="304"/>
  </r>
  <r>
    <x v="6"/>
    <s v="Regional Banks"/>
    <x v="305"/>
  </r>
  <r>
    <x v="6"/>
    <s v="Regional Banks"/>
    <x v="306"/>
  </r>
  <r>
    <x v="6"/>
    <s v="Regional Banks"/>
    <x v="307"/>
  </r>
  <r>
    <x v="1"/>
    <s v="Restaurants"/>
    <x v="308"/>
  </r>
  <r>
    <x v="1"/>
    <s v="Restaurants"/>
    <x v="309"/>
  </r>
  <r>
    <x v="1"/>
    <s v="Restaurants"/>
    <x v="310"/>
  </r>
  <r>
    <x v="1"/>
    <s v="Restaurants"/>
    <x v="311"/>
  </r>
  <r>
    <x v="0"/>
    <s v="Industrial Machinery"/>
    <x v="312"/>
  </r>
  <r>
    <x v="0"/>
    <s v="Industrial Machinery"/>
    <x v="313"/>
  </r>
  <r>
    <x v="0"/>
    <s v="Industrial Machinery"/>
    <x v="314"/>
  </r>
  <r>
    <x v="0"/>
    <s v="Industrial Machinery"/>
    <x v="315"/>
  </r>
  <r>
    <x v="5"/>
    <s v="MultiUtilities"/>
    <x v="316"/>
  </r>
  <r>
    <x v="5"/>
    <s v="MultiUtilities"/>
    <x v="317"/>
  </r>
  <r>
    <x v="5"/>
    <s v="MultiUtilities"/>
    <x v="318"/>
  </r>
  <r>
    <x v="5"/>
    <s v="MultiUtilities"/>
    <x v="319"/>
  </r>
  <r>
    <x v="3"/>
    <s v="Managed Health Care"/>
    <x v="320"/>
  </r>
  <r>
    <x v="3"/>
    <s v="Managed Health Care"/>
    <x v="321"/>
  </r>
  <r>
    <x v="3"/>
    <s v="Managed Health Care"/>
    <x v="322"/>
  </r>
  <r>
    <x v="3"/>
    <s v="Managed Health Care"/>
    <x v="323"/>
  </r>
  <r>
    <x v="5"/>
    <s v="MultiUtilities"/>
    <x v="324"/>
  </r>
  <r>
    <x v="5"/>
    <s v="MultiUtilities"/>
    <x v="325"/>
  </r>
  <r>
    <x v="5"/>
    <s v="MultiUtilities"/>
    <x v="326"/>
  </r>
  <r>
    <x v="5"/>
    <s v="MultiUtilities"/>
    <x v="327"/>
  </r>
  <r>
    <x v="6"/>
    <s v="Consumer Finance"/>
    <x v="328"/>
  </r>
  <r>
    <x v="6"/>
    <s v="Consumer Finance"/>
    <x v="329"/>
  </r>
  <r>
    <x v="6"/>
    <s v="Consumer Finance"/>
    <x v="330"/>
  </r>
  <r>
    <x v="6"/>
    <s v="Consumer Finance"/>
    <x v="331"/>
  </r>
  <r>
    <x v="9"/>
    <s v="Oil &amp; Gas Exploration &amp; Production"/>
    <x v="332"/>
  </r>
  <r>
    <x v="9"/>
    <s v="Oil &amp; Gas Exploration &amp; Production"/>
    <x v="333"/>
  </r>
  <r>
    <x v="9"/>
    <s v="Oil &amp; Gas Exploration &amp; Production"/>
    <x v="334"/>
  </r>
  <r>
    <x v="9"/>
    <s v="Oil &amp; Gas Exploration &amp; Production"/>
    <x v="335"/>
  </r>
  <r>
    <x v="0"/>
    <s v="Industrial Conglomerates"/>
    <x v="336"/>
  </r>
  <r>
    <x v="0"/>
    <s v="Industrial Conglomerates"/>
    <x v="337"/>
  </r>
  <r>
    <x v="0"/>
    <s v="Industrial Conglomerates"/>
    <x v="338"/>
  </r>
  <r>
    <x v="0"/>
    <s v="Industrial Conglomerates"/>
    <x v="339"/>
  </r>
  <r>
    <x v="3"/>
    <s v="Health Care Supplies"/>
    <x v="340"/>
  </r>
  <r>
    <x v="3"/>
    <s v="Health Care Supplies"/>
    <x v="341"/>
  </r>
  <r>
    <x v="3"/>
    <s v="Health Care Supplies"/>
    <x v="342"/>
  </r>
  <r>
    <x v="3"/>
    <s v="Health Care Supplies"/>
    <x v="343"/>
  </r>
  <r>
    <x v="4"/>
    <s v="Hypermarkets &amp; Super Centers"/>
    <x v="344"/>
  </r>
  <r>
    <x v="4"/>
    <s v="Hypermarkets &amp; Super Centers"/>
    <x v="345"/>
  </r>
  <r>
    <x v="4"/>
    <s v="Hypermarkets &amp; Super Centers"/>
    <x v="346"/>
  </r>
  <r>
    <x v="4"/>
    <s v="Hypermarkets &amp; Super Centers"/>
    <x v="347"/>
  </r>
  <r>
    <x v="4"/>
    <s v="Personal Products"/>
    <x v="348"/>
  </r>
  <r>
    <x v="4"/>
    <s v="Personal Products"/>
    <x v="349"/>
  </r>
  <r>
    <x v="4"/>
    <s v="Personal Products"/>
    <x v="350"/>
  </r>
  <r>
    <x v="4"/>
    <s v="Personal Products"/>
    <x v="351"/>
  </r>
  <r>
    <x v="4"/>
    <s v="Packaged Foods &amp; Meats"/>
    <x v="352"/>
  </r>
  <r>
    <x v="4"/>
    <s v="Packaged Foods &amp; Meats"/>
    <x v="353"/>
  </r>
  <r>
    <x v="4"/>
    <s v="Packaged Foods &amp; Meats"/>
    <x v="354"/>
  </r>
  <r>
    <x v="4"/>
    <s v="Packaged Foods &amp; Meats"/>
    <x v="355"/>
  </r>
  <r>
    <x v="2"/>
    <s v="Internet Software &amp; Services"/>
    <x v="356"/>
  </r>
  <r>
    <x v="2"/>
    <s v="Internet Software &amp; Services"/>
    <x v="357"/>
  </r>
  <r>
    <x v="2"/>
    <s v="Internet Software &amp; Services"/>
    <x v="358"/>
  </r>
  <r>
    <x v="2"/>
    <s v="Internet Software &amp; Services"/>
    <x v="359"/>
  </r>
  <r>
    <x v="2"/>
    <s v="Networking Equipment"/>
    <x v="360"/>
  </r>
  <r>
    <x v="2"/>
    <s v="Networking Equipment"/>
    <x v="361"/>
  </r>
  <r>
    <x v="2"/>
    <s v="Networking Equipment"/>
    <x v="362"/>
  </r>
  <r>
    <x v="2"/>
    <s v="Networking Equipment"/>
    <x v="363"/>
  </r>
  <r>
    <x v="2"/>
    <s v="IT Consulting &amp; Other Services"/>
    <x v="364"/>
  </r>
  <r>
    <x v="2"/>
    <s v="IT Consulting &amp; Other Services"/>
    <x v="365"/>
  </r>
  <r>
    <x v="0"/>
    <s v="Railroads"/>
    <x v="366"/>
  </r>
  <r>
    <x v="0"/>
    <s v="Railroads"/>
    <x v="367"/>
  </r>
  <r>
    <x v="0"/>
    <s v="Railroads"/>
    <x v="368"/>
  </r>
  <r>
    <x v="0"/>
    <s v="Railroads"/>
    <x v="369"/>
  </r>
  <r>
    <x v="0"/>
    <s v="Diversified Support Services"/>
    <x v="370"/>
  </r>
  <r>
    <x v="0"/>
    <s v="Diversified Support Services"/>
    <x v="371"/>
  </r>
  <r>
    <x v="0"/>
    <s v="Diversified Support Services"/>
    <x v="372"/>
  </r>
  <r>
    <x v="0"/>
    <s v="Diversified Support Services"/>
    <x v="373"/>
  </r>
  <r>
    <x v="10"/>
    <s v="Integrated Telecommunications Services"/>
    <x v="374"/>
  </r>
  <r>
    <x v="10"/>
    <s v="Integrated Telecommunications Services"/>
    <x v="375"/>
  </r>
  <r>
    <x v="10"/>
    <s v="Integrated Telecommunications Services"/>
    <x v="376"/>
  </r>
  <r>
    <x v="10"/>
    <s v="Integrated Telecommunications Services"/>
    <x v="377"/>
  </r>
  <r>
    <x v="2"/>
    <s v="IT Consulting &amp; Other Services"/>
    <x v="378"/>
  </r>
  <r>
    <x v="2"/>
    <s v="IT Consulting &amp; Other Services"/>
    <x v="379"/>
  </r>
  <r>
    <x v="2"/>
    <s v="IT Consulting &amp; Other Services"/>
    <x v="380"/>
  </r>
  <r>
    <x v="2"/>
    <s v="IT Consulting &amp; Other Services"/>
    <x v="381"/>
  </r>
  <r>
    <x v="2"/>
    <s v="Internet Software &amp; Services"/>
    <x v="382"/>
  </r>
  <r>
    <x v="2"/>
    <s v="Internet Software &amp; Services"/>
    <x v="383"/>
  </r>
  <r>
    <x v="2"/>
    <s v="Internet Software &amp; Services"/>
    <x v="384"/>
  </r>
  <r>
    <x v="2"/>
    <s v="Internet Software &amp; Services"/>
    <x v="385"/>
  </r>
  <r>
    <x v="4"/>
    <s v="Drug Retail"/>
    <x v="386"/>
  </r>
  <r>
    <x v="4"/>
    <s v="Drug Retail"/>
    <x v="387"/>
  </r>
  <r>
    <x v="4"/>
    <s v="Drug Retail"/>
    <x v="388"/>
  </r>
  <r>
    <x v="4"/>
    <s v="Drug Retail"/>
    <x v="389"/>
  </r>
  <r>
    <x v="9"/>
    <s v="Integrated Oil &amp; Gas"/>
    <x v="390"/>
  </r>
  <r>
    <x v="9"/>
    <s v="Integrated Oil &amp; Gas"/>
    <x v="391"/>
  </r>
  <r>
    <x v="9"/>
    <s v="Integrated Oil &amp; Gas"/>
    <x v="392"/>
  </r>
  <r>
    <x v="9"/>
    <s v="Integrated Oil &amp; Gas"/>
    <x v="393"/>
  </r>
  <r>
    <x v="9"/>
    <s v="Oil &amp; Gas Exploration &amp; Production"/>
    <x v="394"/>
  </r>
  <r>
    <x v="9"/>
    <s v="Oil &amp; Gas Exploration &amp; Production"/>
    <x v="395"/>
  </r>
  <r>
    <x v="9"/>
    <s v="Oil &amp; Gas Exploration &amp; Production"/>
    <x v="396"/>
  </r>
  <r>
    <x v="9"/>
    <s v="Oil &amp; Gas Exploration &amp; Production"/>
    <x v="397"/>
  </r>
  <r>
    <x v="5"/>
    <s v="Electric Utilities"/>
    <x v="398"/>
  </r>
  <r>
    <x v="5"/>
    <s v="Electric Utilities"/>
    <x v="399"/>
  </r>
  <r>
    <x v="5"/>
    <s v="Electric Utilities"/>
    <x v="400"/>
  </r>
  <r>
    <x v="5"/>
    <s v="Electric Utilities"/>
    <x v="401"/>
  </r>
  <r>
    <x v="0"/>
    <s v="Airlines"/>
    <x v="402"/>
  </r>
  <r>
    <x v="0"/>
    <s v="Airlines"/>
    <x v="403"/>
  </r>
  <r>
    <x v="0"/>
    <s v="Airlines"/>
    <x v="404"/>
  </r>
  <r>
    <x v="0"/>
    <s v="Airlines"/>
    <x v="405"/>
  </r>
  <r>
    <x v="8"/>
    <s v="Diversified Chemicals"/>
    <x v="406"/>
  </r>
  <r>
    <x v="8"/>
    <s v="Diversified Chemicals"/>
    <x v="407"/>
  </r>
  <r>
    <x v="8"/>
    <s v="Diversified Chemicals"/>
    <x v="408"/>
  </r>
  <r>
    <x v="8"/>
    <s v="Diversified Chemicals"/>
    <x v="409"/>
  </r>
  <r>
    <x v="0"/>
    <s v="Construction &amp; Farm Machinery &amp; Heavy Trucks"/>
    <x v="410"/>
  </r>
  <r>
    <x v="0"/>
    <s v="Construction &amp; Farm Machinery &amp; Heavy Trucks"/>
    <x v="411"/>
  </r>
  <r>
    <x v="0"/>
    <s v="Construction &amp; Farm Machinery &amp; Heavy Trucks"/>
    <x v="412"/>
  </r>
  <r>
    <x v="0"/>
    <s v="Construction &amp; Farm Machinery &amp; Heavy Trucks"/>
    <x v="413"/>
  </r>
  <r>
    <x v="6"/>
    <s v="Consumer Finance"/>
    <x v="414"/>
  </r>
  <r>
    <x v="6"/>
    <s v="Consumer Finance"/>
    <x v="415"/>
  </r>
  <r>
    <x v="6"/>
    <s v="Consumer Finance"/>
    <x v="416"/>
  </r>
  <r>
    <x v="6"/>
    <s v="Consumer Finance"/>
    <x v="417"/>
  </r>
  <r>
    <x v="1"/>
    <s v="General Merchandise Stores"/>
    <x v="418"/>
  </r>
  <r>
    <x v="1"/>
    <s v="General Merchandise Stores"/>
    <x v="419"/>
  </r>
  <r>
    <x v="1"/>
    <s v="General Merchandise Stores"/>
    <x v="420"/>
  </r>
  <r>
    <x v="1"/>
    <s v="General Merchandise Stores"/>
    <x v="421"/>
  </r>
  <r>
    <x v="3"/>
    <s v="Health Care Facilities"/>
    <x v="422"/>
  </r>
  <r>
    <x v="3"/>
    <s v="Health Care Facilities"/>
    <x v="423"/>
  </r>
  <r>
    <x v="3"/>
    <s v="Health Care Facilities"/>
    <x v="424"/>
  </r>
  <r>
    <x v="3"/>
    <s v="Health Care Facilities"/>
    <x v="425"/>
  </r>
  <r>
    <x v="1"/>
    <s v="Homebuilding"/>
    <x v="426"/>
  </r>
  <r>
    <x v="1"/>
    <s v="Homebuilding"/>
    <x v="427"/>
  </r>
  <r>
    <x v="1"/>
    <s v="Homebuilding"/>
    <x v="428"/>
  </r>
  <r>
    <x v="1"/>
    <s v="Homebuilding"/>
    <x v="429"/>
  </r>
  <r>
    <x v="0"/>
    <s v="Industrial Conglomerates"/>
    <x v="430"/>
  </r>
  <r>
    <x v="0"/>
    <s v="Industrial Conglomerates"/>
    <x v="431"/>
  </r>
  <r>
    <x v="0"/>
    <s v="Industrial Conglomerates"/>
    <x v="432"/>
  </r>
  <r>
    <x v="0"/>
    <s v="Industrial Conglomerates"/>
    <x v="433"/>
  </r>
  <r>
    <x v="1"/>
    <s v="Broadcasting &amp; Cable TV"/>
    <x v="434"/>
  </r>
  <r>
    <x v="1"/>
    <s v="Broadcasting &amp; Cable TV"/>
    <x v="435"/>
  </r>
  <r>
    <x v="1"/>
    <s v="Broadcasting &amp; Cable TV"/>
    <x v="436"/>
  </r>
  <r>
    <x v="1"/>
    <s v="Broadcasting &amp; Cable TV"/>
    <x v="437"/>
  </r>
  <r>
    <x v="1"/>
    <s v="Cable &amp; Satellite"/>
    <x v="438"/>
  </r>
  <r>
    <x v="1"/>
    <s v="Cable &amp; Satellite"/>
    <x v="439"/>
  </r>
  <r>
    <x v="1"/>
    <s v="Cable &amp; Satellite"/>
    <x v="440"/>
  </r>
  <r>
    <x v="1"/>
    <s v="Cable &amp; Satellite"/>
    <x v="441"/>
  </r>
  <r>
    <x v="1"/>
    <s v="Cable &amp; Satellite"/>
    <x v="438"/>
  </r>
  <r>
    <x v="1"/>
    <s v="Cable &amp; Satellite"/>
    <x v="439"/>
  </r>
  <r>
    <x v="1"/>
    <s v="Cable &amp; Satellite"/>
    <x v="440"/>
  </r>
  <r>
    <x v="1"/>
    <s v="Cable &amp; Satellite"/>
    <x v="441"/>
  </r>
  <r>
    <x v="1"/>
    <s v="Auto Parts &amp; Equipment"/>
    <x v="442"/>
  </r>
  <r>
    <x v="1"/>
    <s v="Auto Parts &amp; Equipment"/>
    <x v="443"/>
  </r>
  <r>
    <x v="1"/>
    <s v="Auto Parts &amp; Equipment"/>
    <x v="444"/>
  </r>
  <r>
    <x v="1"/>
    <s v="Auto Parts &amp; Equipment"/>
    <x v="445"/>
  </r>
  <r>
    <x v="7"/>
    <s v="Specialized REITs"/>
    <x v="446"/>
  </r>
  <r>
    <x v="7"/>
    <s v="Specialized REITs"/>
    <x v="447"/>
  </r>
  <r>
    <x v="7"/>
    <s v="Specialized REITs"/>
    <x v="448"/>
  </r>
  <r>
    <x v="7"/>
    <s v="Specialized REITs"/>
    <x v="449"/>
  </r>
  <r>
    <x v="1"/>
    <s v="General Merchandise Stores"/>
    <x v="450"/>
  </r>
  <r>
    <x v="1"/>
    <s v="General Merchandise Stores"/>
    <x v="451"/>
  </r>
  <r>
    <x v="1"/>
    <s v="General Merchandise Stores"/>
    <x v="452"/>
  </r>
  <r>
    <x v="1"/>
    <s v="General Merchandise Stores"/>
    <x v="453"/>
  </r>
  <r>
    <x v="0"/>
    <s v="Research &amp; Consulting Services"/>
    <x v="454"/>
  </r>
  <r>
    <x v="0"/>
    <s v="Research &amp; Consulting Services"/>
    <x v="455"/>
  </r>
  <r>
    <x v="0"/>
    <s v="Research &amp; Consulting Services"/>
    <x v="456"/>
  </r>
  <r>
    <x v="0"/>
    <s v="Research &amp; Consulting Services"/>
    <x v="457"/>
  </r>
  <r>
    <x v="0"/>
    <s v="Industrial Machinery"/>
    <x v="458"/>
  </r>
  <r>
    <x v="0"/>
    <s v="Industrial Machinery"/>
    <x v="459"/>
  </r>
  <r>
    <x v="0"/>
    <s v="Industrial Machinery"/>
    <x v="460"/>
  </r>
  <r>
    <x v="0"/>
    <s v="Industrial Machinery"/>
    <x v="461"/>
  </r>
  <r>
    <x v="4"/>
    <s v="Soft Drinks"/>
    <x v="462"/>
  </r>
  <r>
    <x v="4"/>
    <s v="Soft Drinks"/>
    <x v="463"/>
  </r>
  <r>
    <x v="4"/>
    <s v="Soft Drinks"/>
    <x v="464"/>
  </r>
  <r>
    <x v="4"/>
    <s v="Soft Drinks"/>
    <x v="465"/>
  </r>
  <r>
    <x v="1"/>
    <s v="Restaurants"/>
    <x v="466"/>
  </r>
  <r>
    <x v="1"/>
    <s v="Restaurants"/>
    <x v="467"/>
  </r>
  <r>
    <x v="1"/>
    <s v="Restaurants"/>
    <x v="468"/>
  </r>
  <r>
    <x v="1"/>
    <s v="Restaurants"/>
    <x v="469"/>
  </r>
  <r>
    <x v="5"/>
    <s v="Electric Utilities"/>
    <x v="470"/>
  </r>
  <r>
    <x v="5"/>
    <s v="Electric Utilities"/>
    <x v="471"/>
  </r>
  <r>
    <x v="5"/>
    <s v="Electric Utilities"/>
    <x v="472"/>
  </r>
  <r>
    <x v="5"/>
    <s v="Electric Utilities"/>
    <x v="473"/>
  </r>
  <r>
    <x v="3"/>
    <s v="Health Care Facilities"/>
    <x v="474"/>
  </r>
  <r>
    <x v="3"/>
    <s v="Health Care Facilities"/>
    <x v="475"/>
  </r>
  <r>
    <x v="3"/>
    <s v="Health Care Facilities"/>
    <x v="476"/>
  </r>
  <r>
    <x v="3"/>
    <s v="Health Care Facilities"/>
    <x v="477"/>
  </r>
  <r>
    <x v="9"/>
    <s v="Oil &amp; Gas Exploration &amp; Production"/>
    <x v="478"/>
  </r>
  <r>
    <x v="9"/>
    <s v="Oil &amp; Gas Exploration &amp; Production"/>
    <x v="479"/>
  </r>
  <r>
    <x v="9"/>
    <s v="Oil &amp; Gas Exploration &amp; Production"/>
    <x v="480"/>
  </r>
  <r>
    <x v="9"/>
    <s v="Oil &amp; Gas Exploration &amp; Production"/>
    <x v="481"/>
  </r>
  <r>
    <x v="2"/>
    <s v="Home Entertainment Software"/>
    <x v="482"/>
  </r>
  <r>
    <x v="2"/>
    <s v="Home Entertainment Software"/>
    <x v="483"/>
  </r>
  <r>
    <x v="2"/>
    <s v="Home Entertainment Software"/>
    <x v="484"/>
  </r>
  <r>
    <x v="2"/>
    <s v="Home Entertainment Software"/>
    <x v="485"/>
  </r>
  <r>
    <x v="2"/>
    <s v="Internet Software &amp; Services"/>
    <x v="486"/>
  </r>
  <r>
    <x v="2"/>
    <s v="Internet Software &amp; Services"/>
    <x v="487"/>
  </r>
  <r>
    <x v="2"/>
    <s v="Internet Software &amp; Services"/>
    <x v="488"/>
  </r>
  <r>
    <x v="2"/>
    <s v="Internet Software &amp; Services"/>
    <x v="489"/>
  </r>
  <r>
    <x v="8"/>
    <s v="Specialty Chemicals"/>
    <x v="490"/>
  </r>
  <r>
    <x v="8"/>
    <s v="Specialty Chemicals"/>
    <x v="491"/>
  </r>
  <r>
    <x v="8"/>
    <s v="Specialty Chemicals"/>
    <x v="492"/>
  </r>
  <r>
    <x v="8"/>
    <s v="Specialty Chemicals"/>
    <x v="493"/>
  </r>
  <r>
    <x v="5"/>
    <s v="Electric Utilities"/>
    <x v="494"/>
  </r>
  <r>
    <x v="5"/>
    <s v="Electric Utilities"/>
    <x v="495"/>
  </r>
  <r>
    <x v="5"/>
    <s v="Electric Utilities"/>
    <x v="496"/>
  </r>
  <r>
    <x v="5"/>
    <s v="Electric Utilities"/>
    <x v="497"/>
  </r>
  <r>
    <x v="0"/>
    <s v="Research &amp; Consulting Services"/>
    <x v="498"/>
  </r>
  <r>
    <x v="0"/>
    <s v="Research &amp; Consulting Services"/>
    <x v="499"/>
  </r>
  <r>
    <x v="0"/>
    <s v="Research &amp; Consulting Services"/>
    <x v="500"/>
  </r>
  <r>
    <x v="0"/>
    <s v="Research &amp; Consulting Services"/>
    <x v="501"/>
  </r>
  <r>
    <x v="5"/>
    <s v="Electric Utilities"/>
    <x v="502"/>
  </r>
  <r>
    <x v="5"/>
    <s v="Electric Utilities"/>
    <x v="503"/>
  </r>
  <r>
    <x v="5"/>
    <s v="Electric Utilities"/>
    <x v="504"/>
  </r>
  <r>
    <x v="5"/>
    <s v="Electric Utilities"/>
    <x v="505"/>
  </r>
  <r>
    <x v="4"/>
    <s v="Personal Products"/>
    <x v="506"/>
  </r>
  <r>
    <x v="4"/>
    <s v="Personal Products"/>
    <x v="507"/>
  </r>
  <r>
    <x v="4"/>
    <s v="Personal Products"/>
    <x v="508"/>
  </r>
  <r>
    <x v="4"/>
    <s v="Personal Products"/>
    <x v="509"/>
  </r>
  <r>
    <x v="8"/>
    <s v="Diversified Chemicals"/>
    <x v="510"/>
  </r>
  <r>
    <x v="8"/>
    <s v="Diversified Chemicals"/>
    <x v="306"/>
  </r>
  <r>
    <x v="8"/>
    <s v="Diversified Chemicals"/>
    <x v="511"/>
  </r>
  <r>
    <x v="8"/>
    <s v="Diversified Chemicals"/>
    <x v="512"/>
  </r>
  <r>
    <x v="0"/>
    <s v="Industrial Conglomerates"/>
    <x v="513"/>
  </r>
  <r>
    <x v="0"/>
    <s v="Industrial Conglomerates"/>
    <x v="514"/>
  </r>
  <r>
    <x v="0"/>
    <s v="Industrial Conglomerates"/>
    <x v="515"/>
  </r>
  <r>
    <x v="0"/>
    <s v="Industrial Conglomerates"/>
    <x v="516"/>
  </r>
  <r>
    <x v="9"/>
    <s v="Oil &amp; Gas Exploration &amp; Production"/>
    <x v="517"/>
  </r>
  <r>
    <x v="9"/>
    <s v="Oil &amp; Gas Exploration &amp; Production"/>
    <x v="518"/>
  </r>
  <r>
    <x v="9"/>
    <s v="Oil &amp; Gas Exploration &amp; Production"/>
    <x v="519"/>
  </r>
  <r>
    <x v="9"/>
    <s v="Oil &amp; Gas Exploration &amp; Production"/>
    <x v="520"/>
  </r>
  <r>
    <x v="7"/>
    <s v="REITs"/>
    <x v="521"/>
  </r>
  <r>
    <x v="7"/>
    <s v="REITs"/>
    <x v="522"/>
  </r>
  <r>
    <x v="7"/>
    <s v="REITs"/>
    <x v="523"/>
  </r>
  <r>
    <x v="7"/>
    <s v="REITs"/>
    <x v="524"/>
  </r>
  <r>
    <x v="7"/>
    <s v="REITs"/>
    <x v="525"/>
  </r>
  <r>
    <x v="7"/>
    <s v="REITs"/>
    <x v="526"/>
  </r>
  <r>
    <x v="7"/>
    <s v="REITs"/>
    <x v="527"/>
  </r>
  <r>
    <x v="7"/>
    <s v="REITs"/>
    <x v="528"/>
  </r>
  <r>
    <x v="9"/>
    <s v="Oil &amp; Gas Exploration &amp; Production"/>
    <x v="529"/>
  </r>
  <r>
    <x v="9"/>
    <s v="Oil &amp; Gas Exploration &amp; Production"/>
    <x v="530"/>
  </r>
  <r>
    <x v="9"/>
    <s v="Oil &amp; Gas Exploration &amp; Production"/>
    <x v="531"/>
  </r>
  <r>
    <x v="9"/>
    <s v="Oil &amp; Gas Exploration &amp; Production"/>
    <x v="532"/>
  </r>
  <r>
    <x v="5"/>
    <s v="MultiUtilities"/>
    <x v="533"/>
  </r>
  <r>
    <x v="5"/>
    <s v="MultiUtilities"/>
    <x v="534"/>
  </r>
  <r>
    <x v="5"/>
    <s v="MultiUtilities"/>
    <x v="535"/>
  </r>
  <r>
    <x v="5"/>
    <s v="MultiUtilities"/>
    <x v="536"/>
  </r>
  <r>
    <x v="7"/>
    <s v="Residential REITs"/>
    <x v="537"/>
  </r>
  <r>
    <x v="7"/>
    <s v="Residential REITs"/>
    <x v="538"/>
  </r>
  <r>
    <x v="7"/>
    <s v="Residential REITs"/>
    <x v="539"/>
  </r>
  <r>
    <x v="7"/>
    <s v="Residential REITs"/>
    <x v="540"/>
  </r>
  <r>
    <x v="6"/>
    <s v="Investment Banking &amp; Brokerage"/>
    <x v="541"/>
  </r>
  <r>
    <x v="6"/>
    <s v="Investment Banking &amp; Brokerage"/>
    <x v="542"/>
  </r>
  <r>
    <x v="6"/>
    <s v="Investment Banking &amp; Brokerage"/>
    <x v="543"/>
  </r>
  <r>
    <x v="6"/>
    <s v="Investment Banking &amp; Brokerage"/>
    <x v="544"/>
  </r>
  <r>
    <x v="0"/>
    <s v="Industrial Conglomerates"/>
    <x v="545"/>
  </r>
  <r>
    <x v="0"/>
    <s v="Industrial Conglomerates"/>
    <x v="470"/>
  </r>
  <r>
    <x v="0"/>
    <s v="Industrial Conglomerates"/>
    <x v="546"/>
  </r>
  <r>
    <x v="0"/>
    <s v="Industrial Conglomerates"/>
    <x v="547"/>
  </r>
  <r>
    <x v="5"/>
    <s v="Electric Utilities"/>
    <x v="548"/>
  </r>
  <r>
    <x v="5"/>
    <s v="Electric Utilities"/>
    <x v="549"/>
  </r>
  <r>
    <x v="5"/>
    <s v="Electric Utilities"/>
    <x v="550"/>
  </r>
  <r>
    <x v="5"/>
    <s v="Electric Utilities"/>
    <x v="551"/>
  </r>
  <r>
    <x v="3"/>
    <s v="Health Care Equipment"/>
    <x v="552"/>
  </r>
  <r>
    <x v="3"/>
    <s v="Health Care Equipment"/>
    <x v="553"/>
  </r>
  <r>
    <x v="3"/>
    <s v="Health Care Equipment"/>
    <x v="554"/>
  </r>
  <r>
    <x v="3"/>
    <s v="Health Care Equipment"/>
    <x v="555"/>
  </r>
  <r>
    <x v="5"/>
    <s v="MultiUtilities"/>
    <x v="556"/>
  </r>
  <r>
    <x v="5"/>
    <s v="MultiUtilities"/>
    <x v="557"/>
  </r>
  <r>
    <x v="5"/>
    <s v="MultiUtilities"/>
    <x v="558"/>
  </r>
  <r>
    <x v="5"/>
    <s v="MultiUtilities"/>
    <x v="415"/>
  </r>
  <r>
    <x v="0"/>
    <s v="Air Freight &amp; Logistics"/>
    <x v="559"/>
  </r>
  <r>
    <x v="0"/>
    <s v="Air Freight &amp; Logistics"/>
    <x v="560"/>
  </r>
  <r>
    <x v="0"/>
    <s v="Air Freight &amp; Logistics"/>
    <x v="561"/>
  </r>
  <r>
    <x v="0"/>
    <s v="Air Freight &amp; Logistics"/>
    <x v="562"/>
  </r>
  <r>
    <x v="1"/>
    <s v="Internet &amp; Direct Marketing Retail"/>
    <x v="563"/>
  </r>
  <r>
    <x v="1"/>
    <s v="Internet &amp; Direct Marketing Retail"/>
    <x v="564"/>
  </r>
  <r>
    <x v="1"/>
    <s v="Internet &amp; Direct Marketing Retail"/>
    <x v="565"/>
  </r>
  <r>
    <x v="1"/>
    <s v="Internet &amp; Direct Marketing Retail"/>
    <x v="566"/>
  </r>
  <r>
    <x v="7"/>
    <s v="Specialized REITs"/>
    <x v="567"/>
  </r>
  <r>
    <x v="7"/>
    <s v="Specialized REITs"/>
    <x v="568"/>
  </r>
  <r>
    <x v="7"/>
    <s v="Specialized REITs"/>
    <x v="569"/>
  </r>
  <r>
    <x v="7"/>
    <s v="Specialized REITs"/>
    <x v="570"/>
  </r>
  <r>
    <x v="1"/>
    <s v="Automobile Manufacturers"/>
    <x v="571"/>
  </r>
  <r>
    <x v="1"/>
    <s v="Automobile Manufacturers"/>
    <x v="572"/>
  </r>
  <r>
    <x v="1"/>
    <s v="Automobile Manufacturers"/>
    <x v="573"/>
  </r>
  <r>
    <x v="1"/>
    <s v="Automobile Manufacturers"/>
    <x v="574"/>
  </r>
  <r>
    <x v="0"/>
    <s v="Building Products"/>
    <x v="575"/>
  </r>
  <r>
    <x v="0"/>
    <s v="Building Products"/>
    <x v="576"/>
  </r>
  <r>
    <x v="0"/>
    <s v="Building Products"/>
    <x v="577"/>
  </r>
  <r>
    <x v="0"/>
    <s v="Building Products"/>
    <x v="578"/>
  </r>
  <r>
    <x v="2"/>
    <s v="Internet Software &amp; Services"/>
    <x v="579"/>
  </r>
  <r>
    <x v="2"/>
    <s v="Internet Software &amp; Services"/>
    <x v="580"/>
  </r>
  <r>
    <x v="2"/>
    <s v="Internet Software &amp; Services"/>
    <x v="581"/>
  </r>
  <r>
    <x v="2"/>
    <s v="Internet Software &amp; Services"/>
    <x v="582"/>
  </r>
  <r>
    <x v="0"/>
    <s v="Building Products"/>
    <x v="583"/>
  </r>
  <r>
    <x v="0"/>
    <s v="Building Products"/>
    <x v="467"/>
  </r>
  <r>
    <x v="0"/>
    <s v="Building Products"/>
    <x v="584"/>
  </r>
  <r>
    <x v="0"/>
    <s v="Building Products"/>
    <x v="585"/>
  </r>
  <r>
    <x v="8"/>
    <s v="Copper"/>
    <x v="586"/>
  </r>
  <r>
    <x v="8"/>
    <s v="Copper"/>
    <x v="587"/>
  </r>
  <r>
    <x v="8"/>
    <s v="Copper"/>
    <x v="588"/>
  </r>
  <r>
    <x v="8"/>
    <s v="Copper"/>
    <x v="589"/>
  </r>
  <r>
    <x v="0"/>
    <s v="Air Freight &amp; Logistics"/>
    <x v="590"/>
  </r>
  <r>
    <x v="0"/>
    <s v="Air Freight &amp; Logistics"/>
    <x v="591"/>
  </r>
  <r>
    <x v="0"/>
    <s v="Air Freight &amp; Logistics"/>
    <x v="592"/>
  </r>
  <r>
    <x v="0"/>
    <s v="Air Freight &amp; Logistics"/>
    <x v="593"/>
  </r>
  <r>
    <x v="5"/>
    <s v="Electric Utilities"/>
    <x v="594"/>
  </r>
  <r>
    <x v="5"/>
    <s v="Electric Utilities"/>
    <x v="595"/>
  </r>
  <r>
    <x v="5"/>
    <s v="Electric Utilities"/>
    <x v="596"/>
  </r>
  <r>
    <x v="5"/>
    <s v="Electric Utilities"/>
    <x v="597"/>
  </r>
  <r>
    <x v="2"/>
    <s v="Networking Equipment"/>
    <x v="598"/>
  </r>
  <r>
    <x v="2"/>
    <s v="Networking Equipment"/>
    <x v="599"/>
  </r>
  <r>
    <x v="2"/>
    <s v="Networking Equipment"/>
    <x v="600"/>
  </r>
  <r>
    <x v="2"/>
    <s v="Networking Equipment"/>
    <x v="601"/>
  </r>
  <r>
    <x v="2"/>
    <s v="Internet Software &amp; Services"/>
    <x v="602"/>
  </r>
  <r>
    <x v="2"/>
    <s v="Internet Software &amp; Services"/>
    <x v="603"/>
  </r>
  <r>
    <x v="2"/>
    <s v="Internet Software &amp; Services"/>
    <x v="604"/>
  </r>
  <r>
    <x v="2"/>
    <s v="Internet Software &amp; Services"/>
    <x v="605"/>
  </r>
  <r>
    <x v="2"/>
    <s v="Internet Software &amp; Services"/>
    <x v="606"/>
  </r>
  <r>
    <x v="2"/>
    <s v="Internet Software &amp; Services"/>
    <x v="607"/>
  </r>
  <r>
    <x v="2"/>
    <s v="Internet Software &amp; Services"/>
    <x v="608"/>
  </r>
  <r>
    <x v="2"/>
    <s v="Internet Software &amp; Services"/>
    <x v="609"/>
  </r>
  <r>
    <x v="1"/>
    <s v="Apparel Retail"/>
    <x v="610"/>
  </r>
  <r>
    <x v="1"/>
    <s v="Apparel Retail"/>
    <x v="611"/>
  </r>
  <r>
    <x v="1"/>
    <s v="Apparel Retail"/>
    <x v="612"/>
  </r>
  <r>
    <x v="1"/>
    <s v="Apparel Retail"/>
    <x v="613"/>
  </r>
  <r>
    <x v="2"/>
    <s v="Electronic Equipment &amp; Instruments"/>
    <x v="614"/>
  </r>
  <r>
    <x v="2"/>
    <s v="Electronic Equipment &amp; Instruments"/>
    <x v="615"/>
  </r>
  <r>
    <x v="2"/>
    <s v="Electronic Equipment &amp; Instruments"/>
    <x v="616"/>
  </r>
  <r>
    <x v="2"/>
    <s v="Electronic Equipment &amp; Instruments"/>
    <x v="617"/>
  </r>
  <r>
    <x v="0"/>
    <s v="Diversified Commercial Services"/>
    <x v="618"/>
  </r>
  <r>
    <x v="0"/>
    <s v="Diversified Commercial Services"/>
    <x v="619"/>
  </r>
  <r>
    <x v="0"/>
    <s v="Diversified Commercial Services"/>
    <x v="620"/>
  </r>
  <r>
    <x v="0"/>
    <s v="Diversified Commercial Services"/>
    <x v="621"/>
  </r>
  <r>
    <x v="0"/>
    <s v="Industrial Machinery"/>
    <x v="622"/>
  </r>
  <r>
    <x v="0"/>
    <s v="Industrial Machinery"/>
    <x v="623"/>
  </r>
  <r>
    <x v="0"/>
    <s v="Industrial Machinery"/>
    <x v="624"/>
  </r>
  <r>
    <x v="0"/>
    <s v="Industrial Machinery"/>
    <x v="625"/>
  </r>
  <r>
    <x v="8"/>
    <s v="Diversified Chemicals"/>
    <x v="626"/>
  </r>
  <r>
    <x v="8"/>
    <s v="Diversified Chemicals"/>
    <x v="627"/>
  </r>
  <r>
    <x v="8"/>
    <s v="Diversified Chemicals"/>
    <x v="628"/>
  </r>
  <r>
    <x v="8"/>
    <s v="Diversified Chemicals"/>
    <x v="629"/>
  </r>
  <r>
    <x v="7"/>
    <s v="Retail REITs"/>
    <x v="630"/>
  </r>
  <r>
    <x v="7"/>
    <s v="Retail REITs"/>
    <x v="631"/>
  </r>
  <r>
    <x v="7"/>
    <s v="Retail REITs"/>
    <x v="632"/>
  </r>
  <r>
    <x v="7"/>
    <s v="Retail REITs"/>
    <x v="633"/>
  </r>
  <r>
    <x v="2"/>
    <s v="Semiconductors"/>
    <x v="634"/>
  </r>
  <r>
    <x v="2"/>
    <s v="Semiconductors"/>
    <x v="635"/>
  </r>
  <r>
    <x v="2"/>
    <s v="Semiconductors"/>
    <x v="636"/>
  </r>
  <r>
    <x v="2"/>
    <s v="Semiconductors"/>
    <x v="637"/>
  </r>
  <r>
    <x v="10"/>
    <s v="Integrated Telecommunications Services"/>
    <x v="638"/>
  </r>
  <r>
    <x v="10"/>
    <s v="Integrated Telecommunications Services"/>
    <x v="639"/>
  </r>
  <r>
    <x v="10"/>
    <s v="Integrated Telecommunications Services"/>
    <x v="640"/>
  </r>
  <r>
    <x v="10"/>
    <s v="Integrated Telecommunications Services"/>
    <x v="641"/>
  </r>
  <r>
    <x v="0"/>
    <s v="Aerospace &amp; Defense"/>
    <x v="642"/>
  </r>
  <r>
    <x v="0"/>
    <s v="Aerospace &amp; Defense"/>
    <x v="643"/>
  </r>
  <r>
    <x v="0"/>
    <s v="Aerospace &amp; Defense"/>
    <x v="644"/>
  </r>
  <r>
    <x v="0"/>
    <s v="Aerospace &amp; Defense"/>
    <x v="645"/>
  </r>
  <r>
    <x v="7"/>
    <s v="Retail REITs"/>
    <x v="646"/>
  </r>
  <r>
    <x v="7"/>
    <s v="Retail REITs"/>
    <x v="647"/>
  </r>
  <r>
    <x v="7"/>
    <s v="Retail REITs"/>
    <x v="648"/>
  </r>
  <r>
    <x v="7"/>
    <s v="Retail REITs"/>
    <x v="649"/>
  </r>
  <r>
    <x v="3"/>
    <s v="Biotechnology"/>
    <x v="650"/>
  </r>
  <r>
    <x v="3"/>
    <s v="Biotechnology"/>
    <x v="651"/>
  </r>
  <r>
    <x v="3"/>
    <s v="Biotechnology"/>
    <x v="652"/>
  </r>
  <r>
    <x v="3"/>
    <s v="Biotechnology"/>
    <x v="653"/>
  </r>
  <r>
    <x v="4"/>
    <s v="Packaged Foods &amp; Meats"/>
    <x v="654"/>
  </r>
  <r>
    <x v="4"/>
    <s v="Packaged Foods &amp; Meats"/>
    <x v="655"/>
  </r>
  <r>
    <x v="4"/>
    <s v="Packaged Foods &amp; Meats"/>
    <x v="656"/>
  </r>
  <r>
    <x v="4"/>
    <s v="Packaged Foods &amp; Meats"/>
    <x v="657"/>
  </r>
  <r>
    <x v="2"/>
    <s v="Electronic Components"/>
    <x v="658"/>
  </r>
  <r>
    <x v="2"/>
    <s v="Electronic Components"/>
    <x v="659"/>
  </r>
  <r>
    <x v="2"/>
    <s v="Electronic Components"/>
    <x v="660"/>
  </r>
  <r>
    <x v="2"/>
    <s v="Electronic Components"/>
    <x v="141"/>
  </r>
  <r>
    <x v="1"/>
    <s v="Automobile Manufacturers"/>
    <x v="661"/>
  </r>
  <r>
    <x v="1"/>
    <s v="Automobile Manufacturers"/>
    <x v="662"/>
  </r>
  <r>
    <x v="1"/>
    <s v="Automobile Manufacturers"/>
    <x v="663"/>
  </r>
  <r>
    <x v="1"/>
    <s v="Automobile Manufacturers"/>
    <x v="664"/>
  </r>
  <r>
    <x v="1"/>
    <s v="Specialty Stores"/>
    <x v="665"/>
  </r>
  <r>
    <x v="1"/>
    <s v="Specialty Stores"/>
    <x v="666"/>
  </r>
  <r>
    <x v="1"/>
    <s v="Specialty Stores"/>
    <x v="667"/>
  </r>
  <r>
    <x v="1"/>
    <s v="Specialty Stores"/>
    <x v="668"/>
  </r>
  <r>
    <x v="2"/>
    <s v="Data Processing &amp; Outsourced Services"/>
    <x v="669"/>
  </r>
  <r>
    <x v="2"/>
    <s v="Data Processing &amp; Outsourced Services"/>
    <x v="670"/>
  </r>
  <r>
    <x v="2"/>
    <s v="Data Processing &amp; Outsourced Services"/>
    <x v="671"/>
  </r>
  <r>
    <x v="2"/>
    <s v="Data Processing &amp; Outsourced Services"/>
    <x v="672"/>
  </r>
  <r>
    <x v="1"/>
    <s v="Apparel Retail"/>
    <x v="673"/>
  </r>
  <r>
    <x v="1"/>
    <s v="Apparel Retail"/>
    <x v="674"/>
  </r>
  <r>
    <x v="1"/>
    <s v="Apparel Retail"/>
    <x v="675"/>
  </r>
  <r>
    <x v="1"/>
    <s v="Apparel Retail"/>
    <x v="676"/>
  </r>
  <r>
    <x v="1"/>
    <s v="Consumer Electronics"/>
    <x v="677"/>
  </r>
  <r>
    <x v="1"/>
    <s v="Consumer Electronics"/>
    <x v="678"/>
  </r>
  <r>
    <x v="1"/>
    <s v="Consumer Electronics"/>
    <x v="679"/>
  </r>
  <r>
    <x v="1"/>
    <s v="Consumer Electronics"/>
    <x v="680"/>
  </r>
  <r>
    <x v="1"/>
    <s v="Tires &amp; Rubber"/>
    <x v="681"/>
  </r>
  <r>
    <x v="1"/>
    <s v="Tires &amp; Rubber"/>
    <x v="682"/>
  </r>
  <r>
    <x v="1"/>
    <s v="Tires &amp; Rubber"/>
    <x v="683"/>
  </r>
  <r>
    <x v="1"/>
    <s v="Tires &amp; Rubber"/>
    <x v="684"/>
  </r>
  <r>
    <x v="0"/>
    <s v="Industrial Materials"/>
    <x v="685"/>
  </r>
  <r>
    <x v="0"/>
    <s v="Industrial Materials"/>
    <x v="686"/>
  </r>
  <r>
    <x v="0"/>
    <s v="Industrial Materials"/>
    <x v="687"/>
  </r>
  <r>
    <x v="0"/>
    <s v="Industrial Materials"/>
    <x v="688"/>
  </r>
  <r>
    <x v="9"/>
    <s v="Oil &amp; Gas Equipment &amp; Services"/>
    <x v="689"/>
  </r>
  <r>
    <x v="9"/>
    <s v="Oil &amp; Gas Equipment &amp; Services"/>
    <x v="690"/>
  </r>
  <r>
    <x v="9"/>
    <s v="Oil &amp; Gas Equipment &amp; Services"/>
    <x v="691"/>
  </r>
  <r>
    <x v="9"/>
    <s v="Oil &amp; Gas Equipment &amp; Services"/>
    <x v="692"/>
  </r>
  <r>
    <x v="1"/>
    <s v="Consumer Electronics"/>
    <x v="693"/>
  </r>
  <r>
    <x v="1"/>
    <s v="Consumer Electronics"/>
    <x v="694"/>
  </r>
  <r>
    <x v="1"/>
    <s v="Consumer Electronics"/>
    <x v="695"/>
  </r>
  <r>
    <x v="1"/>
    <s v="Consumer Electronics"/>
    <x v="696"/>
  </r>
  <r>
    <x v="1"/>
    <s v="Leisure Products"/>
    <x v="697"/>
  </r>
  <r>
    <x v="1"/>
    <s v="Leisure Products"/>
    <x v="698"/>
  </r>
  <r>
    <x v="1"/>
    <s v="Leisure Products"/>
    <x v="699"/>
  </r>
  <r>
    <x v="1"/>
    <s v="Leisure Products"/>
    <x v="700"/>
  </r>
  <r>
    <x v="6"/>
    <s v="Banks"/>
    <x v="701"/>
  </r>
  <r>
    <x v="6"/>
    <s v="Banks"/>
    <x v="702"/>
  </r>
  <r>
    <x v="6"/>
    <s v="Banks"/>
    <x v="703"/>
  </r>
  <r>
    <x v="6"/>
    <s v="Banks"/>
    <x v="704"/>
  </r>
  <r>
    <x v="1"/>
    <s v="Apparel, Accessories &amp; Luxury Goods"/>
    <x v="705"/>
  </r>
  <r>
    <x v="1"/>
    <s v="Apparel, Accessories &amp; Luxury Goods"/>
    <x v="706"/>
  </r>
  <r>
    <x v="1"/>
    <s v="Apparel, Accessories &amp; Luxury Goods"/>
    <x v="707"/>
  </r>
  <r>
    <x v="1"/>
    <s v="Apparel, Accessories &amp; Luxury Goods"/>
    <x v="708"/>
  </r>
  <r>
    <x v="3"/>
    <s v="Health Care Facilities"/>
    <x v="709"/>
  </r>
  <r>
    <x v="3"/>
    <s v="Health Care Facilities"/>
    <x v="710"/>
  </r>
  <r>
    <x v="3"/>
    <s v="Health Care Facilities"/>
    <x v="711"/>
  </r>
  <r>
    <x v="3"/>
    <s v="Health Care Facilities"/>
    <x v="712"/>
  </r>
  <r>
    <x v="7"/>
    <s v="REITs"/>
    <x v="713"/>
  </r>
  <r>
    <x v="7"/>
    <s v="REITs"/>
    <x v="714"/>
  </r>
  <r>
    <x v="7"/>
    <s v="REITs"/>
    <x v="715"/>
  </r>
  <r>
    <x v="7"/>
    <s v="REITs"/>
    <x v="716"/>
  </r>
  <r>
    <x v="7"/>
    <s v="REITs"/>
    <x v="717"/>
  </r>
  <r>
    <x v="7"/>
    <s v="REITs"/>
    <x v="718"/>
  </r>
  <r>
    <x v="7"/>
    <s v="REITs"/>
    <x v="719"/>
  </r>
  <r>
    <x v="7"/>
    <s v="REITs"/>
    <x v="720"/>
  </r>
  <r>
    <x v="1"/>
    <s v="Home Improvement Retail"/>
    <x v="721"/>
  </r>
  <r>
    <x v="1"/>
    <s v="Home Improvement Retail"/>
    <x v="722"/>
  </r>
  <r>
    <x v="1"/>
    <s v="Home Improvement Retail"/>
    <x v="723"/>
  </r>
  <r>
    <x v="1"/>
    <s v="Home Improvement Retail"/>
    <x v="724"/>
  </r>
  <r>
    <x v="9"/>
    <s v="Integrated Oil &amp; Gas"/>
    <x v="725"/>
  </r>
  <r>
    <x v="9"/>
    <s v="Integrated Oil &amp; Gas"/>
    <x v="726"/>
  </r>
  <r>
    <x v="9"/>
    <s v="Integrated Oil &amp; Gas"/>
    <x v="727"/>
  </r>
  <r>
    <x v="9"/>
    <s v="Integrated Oil &amp; Gas"/>
    <x v="728"/>
  </r>
  <r>
    <x v="6"/>
    <s v="Property &amp; Casualty Insurance"/>
    <x v="729"/>
  </r>
  <r>
    <x v="6"/>
    <s v="Property &amp; Casualty Insurance"/>
    <x v="730"/>
  </r>
  <r>
    <x v="6"/>
    <s v="Property &amp; Casualty Insurance"/>
    <x v="731"/>
  </r>
  <r>
    <x v="6"/>
    <s v="Property &amp; Casualty Insurance"/>
    <x v="732"/>
  </r>
  <r>
    <x v="1"/>
    <s v="Motorcycle Manufacturers"/>
    <x v="733"/>
  </r>
  <r>
    <x v="1"/>
    <s v="Motorcycle Manufacturers"/>
    <x v="734"/>
  </r>
  <r>
    <x v="1"/>
    <s v="Motorcycle Manufacturers"/>
    <x v="735"/>
  </r>
  <r>
    <x v="1"/>
    <s v="Motorcycle Manufacturers"/>
    <x v="736"/>
  </r>
  <r>
    <x v="3"/>
    <s v="Health Care Equipment"/>
    <x v="737"/>
  </r>
  <r>
    <x v="3"/>
    <s v="Health Care Equipment"/>
    <x v="738"/>
  </r>
  <r>
    <x v="3"/>
    <s v="Health Care Equipment"/>
    <x v="739"/>
  </r>
  <r>
    <x v="3"/>
    <s v="Health Care Equipment"/>
    <x v="740"/>
  </r>
  <r>
    <x v="0"/>
    <s v="Industrial Conglomerates"/>
    <x v="741"/>
  </r>
  <r>
    <x v="0"/>
    <s v="Industrial Conglomerates"/>
    <x v="742"/>
  </r>
  <r>
    <x v="0"/>
    <s v="Industrial Conglomerates"/>
    <x v="743"/>
  </r>
  <r>
    <x v="0"/>
    <s v="Industrial Conglomerates"/>
    <x v="744"/>
  </r>
  <r>
    <x v="9"/>
    <s v="Oil &amp; Gas Drilling"/>
    <x v="745"/>
  </r>
  <r>
    <x v="9"/>
    <s v="Oil &amp; Gas Drilling"/>
    <x v="746"/>
  </r>
  <r>
    <x v="9"/>
    <s v="Oil &amp; Gas Drilling"/>
    <x v="747"/>
  </r>
  <r>
    <x v="9"/>
    <s v="Oil &amp; Gas Drilling"/>
    <x v="748"/>
  </r>
  <r>
    <x v="2"/>
    <s v="Technology Hardware, Storage &amp; Peripherals"/>
    <x v="749"/>
  </r>
  <r>
    <x v="2"/>
    <s v="Technology Hardware, Storage &amp; Peripherals"/>
    <x v="750"/>
  </r>
  <r>
    <x v="2"/>
    <s v="Technology Hardware, Storage &amp; Peripherals"/>
    <x v="751"/>
  </r>
  <r>
    <x v="2"/>
    <s v="Computer Hardware"/>
    <x v="752"/>
  </r>
  <r>
    <x v="2"/>
    <s v="Computer Hardware"/>
    <x v="753"/>
  </r>
  <r>
    <x v="2"/>
    <s v="Computer Hardware"/>
    <x v="107"/>
  </r>
  <r>
    <x v="2"/>
    <s v="Computer Hardware"/>
    <x v="754"/>
  </r>
  <r>
    <x v="6"/>
    <s v="Consumer Finance"/>
    <x v="755"/>
  </r>
  <r>
    <x v="6"/>
    <s v="Consumer Finance"/>
    <x v="756"/>
  </r>
  <r>
    <x v="6"/>
    <s v="Consumer Finance"/>
    <x v="757"/>
  </r>
  <r>
    <x v="6"/>
    <s v="Consumer Finance"/>
    <x v="758"/>
  </r>
  <r>
    <x v="4"/>
    <s v="Packaged Foods &amp; Meats"/>
    <x v="759"/>
  </r>
  <r>
    <x v="4"/>
    <s v="Packaged Foods &amp; Meats"/>
    <x v="760"/>
  </r>
  <r>
    <x v="4"/>
    <s v="Packaged Foods &amp; Meats"/>
    <x v="761"/>
  </r>
  <r>
    <x v="4"/>
    <s v="Packaged Foods &amp; Meats"/>
    <x v="762"/>
  </r>
  <r>
    <x v="2"/>
    <s v="Telecommunications Equipment"/>
    <x v="763"/>
  </r>
  <r>
    <x v="2"/>
    <s v="Telecommunications Equipment"/>
    <x v="764"/>
  </r>
  <r>
    <x v="2"/>
    <s v="Telecommunications Equipment"/>
    <x v="765"/>
  </r>
  <r>
    <x v="2"/>
    <s v="Telecommunications Equipment"/>
    <x v="766"/>
  </r>
  <r>
    <x v="3"/>
    <s v="Health Care Distributors"/>
    <x v="767"/>
  </r>
  <r>
    <x v="3"/>
    <s v="Health Care Distributors"/>
    <x v="768"/>
  </r>
  <r>
    <x v="3"/>
    <s v="Health Care Distributors"/>
    <x v="769"/>
  </r>
  <r>
    <x v="3"/>
    <s v="Health Care Distributors"/>
    <x v="770"/>
  </r>
  <r>
    <x v="7"/>
    <s v="REITs"/>
    <x v="771"/>
  </r>
  <r>
    <x v="7"/>
    <s v="REITs"/>
    <x v="772"/>
  </r>
  <r>
    <x v="7"/>
    <s v="REITs"/>
    <x v="773"/>
  </r>
  <r>
    <x v="7"/>
    <s v="REITs"/>
    <x v="774"/>
  </r>
  <r>
    <x v="4"/>
    <s v="Packaged Foods &amp; Meats"/>
    <x v="775"/>
  </r>
  <r>
    <x v="4"/>
    <s v="Packaged Foods &amp; Meats"/>
    <x v="776"/>
  </r>
  <r>
    <x v="4"/>
    <s v="Packaged Foods &amp; Meats"/>
    <x v="777"/>
  </r>
  <r>
    <x v="4"/>
    <s v="Packaged Foods &amp; Meats"/>
    <x v="778"/>
  </r>
  <r>
    <x v="3"/>
    <s v="Managed Health Care"/>
    <x v="779"/>
  </r>
  <r>
    <x v="3"/>
    <s v="Managed Health Care"/>
    <x v="780"/>
  </r>
  <r>
    <x v="3"/>
    <s v="Managed Health Care"/>
    <x v="781"/>
  </r>
  <r>
    <x v="3"/>
    <s v="Managed Health Care"/>
    <x v="782"/>
  </r>
  <r>
    <x v="2"/>
    <s v="IT Consulting &amp; Other Services"/>
    <x v="783"/>
  </r>
  <r>
    <x v="2"/>
    <s v="IT Consulting &amp; Other Services"/>
    <x v="784"/>
  </r>
  <r>
    <x v="2"/>
    <s v="IT Consulting &amp; Other Services"/>
    <x v="785"/>
  </r>
  <r>
    <x v="2"/>
    <s v="IT Consulting &amp; Other Services"/>
    <x v="786"/>
  </r>
  <r>
    <x v="3"/>
    <s v="Health Care Equipment"/>
    <x v="787"/>
  </r>
  <r>
    <x v="3"/>
    <s v="Health Care Equipment"/>
    <x v="788"/>
  </r>
  <r>
    <x v="3"/>
    <s v="Health Care Equipment"/>
    <x v="789"/>
  </r>
  <r>
    <x v="3"/>
    <s v="Health Care Equipment"/>
    <x v="790"/>
  </r>
  <r>
    <x v="8"/>
    <s v="Specialty Chemicals"/>
    <x v="791"/>
  </r>
  <r>
    <x v="8"/>
    <s v="Specialty Chemicals"/>
    <x v="792"/>
  </r>
  <r>
    <x v="8"/>
    <s v="Specialty Chemicals"/>
    <x v="793"/>
  </r>
  <r>
    <x v="8"/>
    <s v="Specialty Chemicals"/>
    <x v="794"/>
  </r>
  <r>
    <x v="3"/>
    <s v="Life Sciences Tools &amp; Services"/>
    <x v="795"/>
  </r>
  <r>
    <x v="3"/>
    <s v="Life Sciences Tools &amp; Services"/>
    <x v="796"/>
  </r>
  <r>
    <x v="3"/>
    <s v="Life Sciences Tools &amp; Services"/>
    <x v="797"/>
  </r>
  <r>
    <x v="3"/>
    <s v="Life Sciences Tools &amp; Services"/>
    <x v="798"/>
  </r>
  <r>
    <x v="2"/>
    <s v="Semiconductors"/>
    <x v="799"/>
  </r>
  <r>
    <x v="2"/>
    <s v="Semiconductors"/>
    <x v="800"/>
  </r>
  <r>
    <x v="2"/>
    <s v="Semiconductors"/>
    <x v="801"/>
  </r>
  <r>
    <x v="2"/>
    <s v="Semiconductors"/>
    <x v="802"/>
  </r>
  <r>
    <x v="2"/>
    <s v="Internet Software &amp; Services"/>
    <x v="803"/>
  </r>
  <r>
    <x v="2"/>
    <s v="Internet Software &amp; Services"/>
    <x v="804"/>
  </r>
  <r>
    <x v="2"/>
    <s v="Internet Software &amp; Services"/>
    <x v="805"/>
  </r>
  <r>
    <x v="2"/>
    <s v="Internet Software &amp; Services"/>
    <x v="806"/>
  </r>
  <r>
    <x v="8"/>
    <s v="Paper Packaging"/>
    <x v="807"/>
  </r>
  <r>
    <x v="8"/>
    <s v="Paper Packaging"/>
    <x v="808"/>
  </r>
  <r>
    <x v="8"/>
    <s v="Paper Packaging"/>
    <x v="809"/>
  </r>
  <r>
    <x v="8"/>
    <s v="Paper Packaging"/>
    <x v="810"/>
  </r>
  <r>
    <x v="1"/>
    <s v="Advertising"/>
    <x v="811"/>
  </r>
  <r>
    <x v="1"/>
    <s v="Advertising"/>
    <x v="812"/>
  </r>
  <r>
    <x v="1"/>
    <s v="Advertising"/>
    <x v="813"/>
  </r>
  <r>
    <x v="1"/>
    <s v="Advertising"/>
    <x v="814"/>
  </r>
  <r>
    <x v="7"/>
    <s v="REITs"/>
    <x v="815"/>
  </r>
  <r>
    <x v="7"/>
    <s v="REITs"/>
    <x v="816"/>
  </r>
  <r>
    <x v="7"/>
    <s v="REITs"/>
    <x v="817"/>
  </r>
  <r>
    <x v="7"/>
    <s v="REITs"/>
    <x v="818"/>
  </r>
  <r>
    <x v="3"/>
    <s v="Health Care Equipment"/>
    <x v="819"/>
  </r>
  <r>
    <x v="3"/>
    <s v="Health Care Equipment"/>
    <x v="820"/>
  </r>
  <r>
    <x v="3"/>
    <s v="Health Care Equipment"/>
    <x v="821"/>
  </r>
  <r>
    <x v="3"/>
    <s v="Health Care Equipment"/>
    <x v="822"/>
  </r>
  <r>
    <x v="0"/>
    <s v="Industrial Machinery"/>
    <x v="823"/>
  </r>
  <r>
    <x v="0"/>
    <s v="Industrial Machinery"/>
    <x v="824"/>
  </r>
  <r>
    <x v="0"/>
    <s v="Industrial Machinery"/>
    <x v="825"/>
  </r>
  <r>
    <x v="0"/>
    <s v="Industrial Machinery"/>
    <x v="826"/>
  </r>
  <r>
    <x v="6"/>
    <s v="Asset Management &amp; Custody Banks"/>
    <x v="827"/>
  </r>
  <r>
    <x v="6"/>
    <s v="Asset Management &amp; Custody Banks"/>
    <x v="828"/>
  </r>
  <r>
    <x v="6"/>
    <s v="Asset Management &amp; Custody Banks"/>
    <x v="829"/>
  </r>
  <r>
    <x v="6"/>
    <s v="Asset Management &amp; Custody Banks"/>
    <x v="830"/>
  </r>
  <r>
    <x v="0"/>
    <s v="Trucking"/>
    <x v="831"/>
  </r>
  <r>
    <x v="0"/>
    <s v="Trucking"/>
    <x v="832"/>
  </r>
  <r>
    <x v="0"/>
    <s v="Trucking"/>
    <x v="833"/>
  </r>
  <r>
    <x v="0"/>
    <s v="Trucking"/>
    <x v="834"/>
  </r>
  <r>
    <x v="0"/>
    <s v="Industrial Conglomerates"/>
    <x v="835"/>
  </r>
  <r>
    <x v="0"/>
    <s v="Industrial Conglomerates"/>
    <x v="836"/>
  </r>
  <r>
    <x v="0"/>
    <s v="Industrial Conglomerates"/>
    <x v="837"/>
  </r>
  <r>
    <x v="0"/>
    <s v="Industrial Conglomerates"/>
    <x v="838"/>
  </r>
  <r>
    <x v="2"/>
    <s v="Networking Equipment"/>
    <x v="839"/>
  </r>
  <r>
    <x v="2"/>
    <s v="Networking Equipment"/>
    <x v="840"/>
  </r>
  <r>
    <x v="2"/>
    <s v="Networking Equipment"/>
    <x v="841"/>
  </r>
  <r>
    <x v="2"/>
    <s v="Networking Equipment"/>
    <x v="842"/>
  </r>
  <r>
    <x v="6"/>
    <s v="Banks"/>
    <x v="843"/>
  </r>
  <r>
    <x v="6"/>
    <s v="Banks"/>
    <x v="844"/>
  </r>
  <r>
    <x v="6"/>
    <s v="Banks"/>
    <x v="845"/>
  </r>
  <r>
    <x v="6"/>
    <s v="Banks"/>
    <x v="846"/>
  </r>
  <r>
    <x v="1"/>
    <s v="Department Stores"/>
    <x v="847"/>
  </r>
  <r>
    <x v="1"/>
    <s v="Department Stores"/>
    <x v="848"/>
  </r>
  <r>
    <x v="1"/>
    <s v="Department Stores"/>
    <x v="849"/>
  </r>
  <r>
    <x v="1"/>
    <s v="Department Stores"/>
    <x v="850"/>
  </r>
  <r>
    <x v="4"/>
    <s v="Packaged Foods &amp; Meats"/>
    <x v="851"/>
  </r>
  <r>
    <x v="4"/>
    <s v="Packaged Foods &amp; Meats"/>
    <x v="852"/>
  </r>
  <r>
    <x v="4"/>
    <s v="Packaged Foods &amp; Meats"/>
    <x v="853"/>
  </r>
  <r>
    <x v="4"/>
    <s v="Packaged Foods &amp; Meats"/>
    <x v="854"/>
  </r>
  <r>
    <x v="6"/>
    <s v="Banks"/>
    <x v="855"/>
  </r>
  <r>
    <x v="6"/>
    <s v="Banks"/>
    <x v="856"/>
  </r>
  <r>
    <x v="6"/>
    <s v="Banks"/>
    <x v="857"/>
  </r>
  <r>
    <x v="6"/>
    <s v="Banks"/>
    <x v="858"/>
  </r>
  <r>
    <x v="7"/>
    <s v="REITs"/>
    <x v="859"/>
  </r>
  <r>
    <x v="7"/>
    <s v="REITs"/>
    <x v="860"/>
  </r>
  <r>
    <x v="7"/>
    <s v="REITs"/>
    <x v="861"/>
  </r>
  <r>
    <x v="7"/>
    <s v="REITs"/>
    <x v="862"/>
  </r>
  <r>
    <x v="2"/>
    <s v="Semiconductor Equipment"/>
    <x v="863"/>
  </r>
  <r>
    <x v="2"/>
    <s v="Semiconductor Equipment"/>
    <x v="864"/>
  </r>
  <r>
    <x v="2"/>
    <s v="Semiconductor Equipment"/>
    <x v="865"/>
  </r>
  <r>
    <x v="2"/>
    <s v="Semiconductor Equipment"/>
    <x v="866"/>
  </r>
  <r>
    <x v="4"/>
    <s v="Household Products"/>
    <x v="867"/>
  </r>
  <r>
    <x v="4"/>
    <s v="Household Products"/>
    <x v="868"/>
  </r>
  <r>
    <x v="4"/>
    <s v="Household Products"/>
    <x v="869"/>
  </r>
  <r>
    <x v="4"/>
    <s v="Household Products"/>
    <x v="870"/>
  </r>
  <r>
    <x v="9"/>
    <s v="Oil &amp; Gas Refining &amp; Marketing &amp; Transportation"/>
    <x v="871"/>
  </r>
  <r>
    <x v="9"/>
    <s v="Oil &amp; Gas Refining &amp; Marketing &amp; Transportation"/>
    <x v="872"/>
  </r>
  <r>
    <x v="9"/>
    <s v="Oil &amp; Gas Refining &amp; Marketing &amp; Transportation"/>
    <x v="873"/>
  </r>
  <r>
    <x v="9"/>
    <s v="Oil &amp; Gas Refining &amp; Marketing &amp; Transportation"/>
    <x v="874"/>
  </r>
  <r>
    <x v="1"/>
    <s v="Specialty Stores"/>
    <x v="875"/>
  </r>
  <r>
    <x v="1"/>
    <s v="Specialty Stores"/>
    <x v="876"/>
  </r>
  <r>
    <x v="1"/>
    <s v="Specialty Stores"/>
    <x v="877"/>
  </r>
  <r>
    <x v="1"/>
    <s v="Specialty Stores"/>
    <x v="878"/>
  </r>
  <r>
    <x v="4"/>
    <s v="Soft Drinks"/>
    <x v="879"/>
  </r>
  <r>
    <x v="4"/>
    <s v="Soft Drinks"/>
    <x v="880"/>
  </r>
  <r>
    <x v="4"/>
    <s v="Soft Drinks"/>
    <x v="881"/>
  </r>
  <r>
    <x v="4"/>
    <s v="Soft Drinks"/>
    <x v="882"/>
  </r>
  <r>
    <x v="1"/>
    <s v="Apparel, Accessories &amp; Luxury Goods"/>
    <x v="883"/>
  </r>
  <r>
    <x v="1"/>
    <s v="Apparel, Accessories &amp; Luxury Goods"/>
    <x v="884"/>
  </r>
  <r>
    <x v="1"/>
    <s v="Apparel, Accessories &amp; Luxury Goods"/>
    <x v="885"/>
  </r>
  <r>
    <x v="1"/>
    <s v="Apparel, Accessories &amp; Luxury Goods"/>
    <x v="886"/>
  </r>
  <r>
    <x v="4"/>
    <s v="Food Retail"/>
    <x v="887"/>
  </r>
  <r>
    <x v="4"/>
    <s v="Food Retail"/>
    <x v="888"/>
  </r>
  <r>
    <x v="4"/>
    <s v="Food Retail"/>
    <x v="889"/>
  </r>
  <r>
    <x v="4"/>
    <s v="Food Retail"/>
    <x v="890"/>
  </r>
  <r>
    <x v="1"/>
    <s v="General Merchandise Stores"/>
    <x v="891"/>
  </r>
  <r>
    <x v="1"/>
    <s v="General Merchandise Stores"/>
    <x v="892"/>
  </r>
  <r>
    <x v="1"/>
    <s v="General Merchandise Stores"/>
    <x v="893"/>
  </r>
  <r>
    <x v="1"/>
    <s v="General Merchandise Stores"/>
    <x v="894"/>
  </r>
  <r>
    <x v="0"/>
    <s v="Railroads"/>
    <x v="895"/>
  </r>
  <r>
    <x v="0"/>
    <s v="Railroads"/>
    <x v="896"/>
  </r>
  <r>
    <x v="0"/>
    <s v="Railroads"/>
    <x v="897"/>
  </r>
  <r>
    <x v="0"/>
    <s v="Railroads"/>
    <x v="898"/>
  </r>
  <r>
    <x v="1"/>
    <s v="Apparel Retail"/>
    <x v="899"/>
  </r>
  <r>
    <x v="1"/>
    <s v="Apparel Retail"/>
    <x v="900"/>
  </r>
  <r>
    <x v="1"/>
    <s v="Apparel Retail"/>
    <x v="901"/>
  </r>
  <r>
    <x v="1"/>
    <s v="Apparel Retail"/>
    <x v="902"/>
  </r>
  <r>
    <x v="0"/>
    <s v="Industrial Conglomerates"/>
    <x v="903"/>
  </r>
  <r>
    <x v="0"/>
    <s v="Industrial Conglomerates"/>
    <x v="904"/>
  </r>
  <r>
    <x v="0"/>
    <s v="Industrial Conglomerates"/>
    <x v="905"/>
  </r>
  <r>
    <x v="0"/>
    <s v="Industrial Conglomerates"/>
    <x v="906"/>
  </r>
  <r>
    <x v="1"/>
    <s v="Homebuilding"/>
    <x v="907"/>
  </r>
  <r>
    <x v="1"/>
    <s v="Homebuilding"/>
    <x v="908"/>
  </r>
  <r>
    <x v="1"/>
    <s v="Homebuilding"/>
    <x v="909"/>
  </r>
  <r>
    <x v="1"/>
    <s v="Homebuilding"/>
    <x v="910"/>
  </r>
  <r>
    <x v="3"/>
    <s v="Health Care Facilities"/>
    <x v="911"/>
  </r>
  <r>
    <x v="3"/>
    <s v="Health Care Facilities"/>
    <x v="912"/>
  </r>
  <r>
    <x v="3"/>
    <s v="Health Care Facilities"/>
    <x v="913"/>
  </r>
  <r>
    <x v="3"/>
    <s v="Health Care Facilities"/>
    <x v="914"/>
  </r>
  <r>
    <x v="1"/>
    <s v="Distributors"/>
    <x v="915"/>
  </r>
  <r>
    <x v="1"/>
    <s v="Distributors"/>
    <x v="916"/>
  </r>
  <r>
    <x v="1"/>
    <s v="Distributors"/>
    <x v="917"/>
  </r>
  <r>
    <x v="1"/>
    <s v="Distributors"/>
    <x v="918"/>
  </r>
  <r>
    <x v="0"/>
    <s v="Industrial Conglomerates"/>
    <x v="919"/>
  </r>
  <r>
    <x v="0"/>
    <s v="Industrial Conglomerates"/>
    <x v="920"/>
  </r>
  <r>
    <x v="0"/>
    <s v="Industrial Conglomerates"/>
    <x v="921"/>
  </r>
  <r>
    <x v="0"/>
    <s v="Industrial Conglomerates"/>
    <x v="922"/>
  </r>
  <r>
    <x v="2"/>
    <s v="Semiconductors"/>
    <x v="923"/>
  </r>
  <r>
    <x v="2"/>
    <s v="Semiconductors"/>
    <x v="924"/>
  </r>
  <r>
    <x v="2"/>
    <s v="Semiconductors"/>
    <x v="925"/>
  </r>
  <r>
    <x v="2"/>
    <s v="Semiconductors"/>
    <x v="926"/>
  </r>
  <r>
    <x v="3"/>
    <s v="Pharmaceuticals"/>
    <x v="927"/>
  </r>
  <r>
    <x v="3"/>
    <s v="Pharmaceuticals"/>
    <x v="928"/>
  </r>
  <r>
    <x v="3"/>
    <s v="Pharmaceuticals"/>
    <x v="929"/>
  </r>
  <r>
    <x v="3"/>
    <s v="Pharmaceuticals"/>
    <x v="930"/>
  </r>
  <r>
    <x v="0"/>
    <s v="Aerospace &amp; Defense"/>
    <x v="931"/>
  </r>
  <r>
    <x v="0"/>
    <s v="Aerospace &amp; Defense"/>
    <x v="932"/>
  </r>
  <r>
    <x v="0"/>
    <s v="Aerospace &amp; Defense"/>
    <x v="933"/>
  </r>
  <r>
    <x v="0"/>
    <s v="Aerospace &amp; Defense"/>
    <x v="934"/>
  </r>
  <r>
    <x v="5"/>
    <s v="Electric Utilities"/>
    <x v="935"/>
  </r>
  <r>
    <x v="5"/>
    <s v="Electric Utilities"/>
    <x v="936"/>
  </r>
  <r>
    <x v="5"/>
    <s v="Electric Utilities"/>
    <x v="937"/>
  </r>
  <r>
    <x v="5"/>
    <s v="Electric Utilities"/>
    <x v="938"/>
  </r>
  <r>
    <x v="1"/>
    <s v="Home Improvement Retail"/>
    <x v="939"/>
  </r>
  <r>
    <x v="1"/>
    <s v="Home Improvement Retail"/>
    <x v="940"/>
  </r>
  <r>
    <x v="1"/>
    <s v="Home Improvement Retail"/>
    <x v="941"/>
  </r>
  <r>
    <x v="1"/>
    <s v="Home Improvement Retail"/>
    <x v="942"/>
  </r>
  <r>
    <x v="2"/>
    <s v="Semiconductor Equipment"/>
    <x v="943"/>
  </r>
  <r>
    <x v="2"/>
    <s v="Semiconductor Equipment"/>
    <x v="944"/>
  </r>
  <r>
    <x v="2"/>
    <s v="Semiconductor Equipment"/>
    <x v="945"/>
  </r>
  <r>
    <x v="2"/>
    <s v="Semiconductor Equipment"/>
    <x v="946"/>
  </r>
  <r>
    <x v="6"/>
    <s v="Multi0Sector Holdings"/>
    <x v="947"/>
  </r>
  <r>
    <x v="6"/>
    <s v="Multi0Sector Holdings"/>
    <x v="948"/>
  </r>
  <r>
    <x v="6"/>
    <s v="Multi0Sector Holdings"/>
    <x v="949"/>
  </r>
  <r>
    <x v="6"/>
    <s v="Multi0Sector Holdings"/>
    <x v="950"/>
  </r>
  <r>
    <x v="0"/>
    <s v="Airlines"/>
    <x v="951"/>
  </r>
  <r>
    <x v="0"/>
    <s v="Airlines"/>
    <x v="952"/>
  </r>
  <r>
    <x v="0"/>
    <s v="Airlines"/>
    <x v="953"/>
  </r>
  <r>
    <x v="0"/>
    <s v="Airlines"/>
    <x v="954"/>
  </r>
  <r>
    <x v="10"/>
    <s v="Alternative Carriers"/>
    <x v="955"/>
  </r>
  <r>
    <x v="10"/>
    <s v="Alternative Carriers"/>
    <x v="956"/>
  </r>
  <r>
    <x v="10"/>
    <s v="Alternative Carriers"/>
    <x v="957"/>
  </r>
  <r>
    <x v="10"/>
    <s v="Alternative Carriers"/>
    <x v="806"/>
  </r>
  <r>
    <x v="8"/>
    <s v="Diversified Chemicals"/>
    <x v="958"/>
  </r>
  <r>
    <x v="8"/>
    <s v="Diversified Chemicals"/>
    <x v="959"/>
  </r>
  <r>
    <x v="8"/>
    <s v="Diversified Chemicals"/>
    <x v="960"/>
  </r>
  <r>
    <x v="8"/>
    <s v="Diversified Chemicals"/>
    <x v="961"/>
  </r>
  <r>
    <x v="1"/>
    <s v="Department Stores"/>
    <x v="962"/>
  </r>
  <r>
    <x v="1"/>
    <s v="Department Stores"/>
    <x v="963"/>
  </r>
  <r>
    <x v="1"/>
    <s v="Department Stores"/>
    <x v="964"/>
  </r>
  <r>
    <x v="1"/>
    <s v="Department Stores"/>
    <x v="965"/>
  </r>
  <r>
    <x v="2"/>
    <s v="Internet Software &amp; Services"/>
    <x v="966"/>
  </r>
  <r>
    <x v="2"/>
    <s v="Internet Software &amp; Services"/>
    <x v="967"/>
  </r>
  <r>
    <x v="2"/>
    <s v="Internet Software &amp; Services"/>
    <x v="968"/>
  </r>
  <r>
    <x v="2"/>
    <s v="Internet Software &amp; Services"/>
    <x v="969"/>
  </r>
  <r>
    <x v="7"/>
    <s v="Residential REITs"/>
    <x v="970"/>
  </r>
  <r>
    <x v="7"/>
    <s v="Residential REITs"/>
    <x v="971"/>
  </r>
  <r>
    <x v="7"/>
    <s v="Residential REITs"/>
    <x v="972"/>
  </r>
  <r>
    <x v="7"/>
    <s v="Residential REITs"/>
    <x v="973"/>
  </r>
  <r>
    <x v="7"/>
    <s v="Retail REITs"/>
    <x v="974"/>
  </r>
  <r>
    <x v="7"/>
    <s v="Retail REITs"/>
    <x v="975"/>
  </r>
  <r>
    <x v="7"/>
    <s v="Retail REITs"/>
    <x v="976"/>
  </r>
  <r>
    <x v="7"/>
    <s v="Retail REITs"/>
    <x v="977"/>
  </r>
  <r>
    <x v="1"/>
    <s v="Hotels, Resorts &amp; Cruise Lines"/>
    <x v="978"/>
  </r>
  <r>
    <x v="1"/>
    <s v="Hotels, Resorts &amp; Cruise Lines"/>
    <x v="979"/>
  </r>
  <r>
    <x v="1"/>
    <s v="Hotels, Resorts &amp; Cruise Lines"/>
    <x v="980"/>
  </r>
  <r>
    <x v="1"/>
    <s v="Hotels, Resorts &amp; Cruise Lines"/>
    <x v="981"/>
  </r>
  <r>
    <x v="0"/>
    <s v="Building Products"/>
    <x v="982"/>
  </r>
  <r>
    <x v="0"/>
    <s v="Building Products"/>
    <x v="89"/>
  </r>
  <r>
    <x v="0"/>
    <s v="Building Products"/>
    <x v="983"/>
  </r>
  <r>
    <x v="0"/>
    <s v="Building Products"/>
    <x v="984"/>
  </r>
  <r>
    <x v="1"/>
    <s v="Leisure Products"/>
    <x v="985"/>
  </r>
  <r>
    <x v="1"/>
    <s v="Leisure Products"/>
    <x v="986"/>
  </r>
  <r>
    <x v="1"/>
    <s v="Leisure Products"/>
    <x v="987"/>
  </r>
  <r>
    <x v="1"/>
    <s v="Leisure Products"/>
    <x v="988"/>
  </r>
  <r>
    <x v="1"/>
    <s v="Restaurants"/>
    <x v="989"/>
  </r>
  <r>
    <x v="1"/>
    <s v="Restaurants"/>
    <x v="990"/>
  </r>
  <r>
    <x v="1"/>
    <s v="Restaurants"/>
    <x v="991"/>
  </r>
  <r>
    <x v="1"/>
    <s v="Restaurants"/>
    <x v="992"/>
  </r>
  <r>
    <x v="2"/>
    <s v="Semiconductors"/>
    <x v="993"/>
  </r>
  <r>
    <x v="2"/>
    <s v="Semiconductors"/>
    <x v="994"/>
  </r>
  <r>
    <x v="2"/>
    <s v="Semiconductors"/>
    <x v="995"/>
  </r>
  <r>
    <x v="2"/>
    <s v="Semiconductors"/>
    <x v="996"/>
  </r>
  <r>
    <x v="3"/>
    <s v="Health Care Distributors"/>
    <x v="997"/>
  </r>
  <r>
    <x v="3"/>
    <s v="Health Care Distributors"/>
    <x v="998"/>
  </r>
  <r>
    <x v="3"/>
    <s v="Health Care Distributors"/>
    <x v="999"/>
  </r>
  <r>
    <x v="3"/>
    <s v="Health Care Distributors"/>
    <x v="1000"/>
  </r>
  <r>
    <x v="6"/>
    <s v="Diversified Financial Services"/>
    <x v="1001"/>
  </r>
  <r>
    <x v="6"/>
    <s v="Diversified Financial Services"/>
    <x v="1002"/>
  </r>
  <r>
    <x v="6"/>
    <s v="Diversified Financial Services"/>
    <x v="1003"/>
  </r>
  <r>
    <x v="6"/>
    <s v="Diversified Financial Services"/>
    <x v="1004"/>
  </r>
  <r>
    <x v="4"/>
    <s v="Packaged Foods &amp; Meats"/>
    <x v="1005"/>
  </r>
  <r>
    <x v="4"/>
    <s v="Packaged Foods &amp; Meats"/>
    <x v="1006"/>
  </r>
  <r>
    <x v="4"/>
    <s v="Packaged Foods &amp; Meats"/>
    <x v="1007"/>
  </r>
  <r>
    <x v="4"/>
    <s v="Packaged Foods &amp; Meats"/>
    <x v="1008"/>
  </r>
  <r>
    <x v="6"/>
    <s v="Life &amp; Health Insurance"/>
    <x v="1009"/>
  </r>
  <r>
    <x v="6"/>
    <s v="Life &amp; Health Insurance"/>
    <x v="1010"/>
  </r>
  <r>
    <x v="6"/>
    <s v="Life &amp; Health Insurance"/>
    <x v="57"/>
  </r>
  <r>
    <x v="6"/>
    <s v="Life &amp; Health Insurance"/>
    <x v="1011"/>
  </r>
  <r>
    <x v="1"/>
    <s v="Home Furnishings"/>
    <x v="1012"/>
  </r>
  <r>
    <x v="1"/>
    <s v="Home Furnishings"/>
    <x v="1013"/>
  </r>
  <r>
    <x v="1"/>
    <s v="Home Furnishings"/>
    <x v="1014"/>
  </r>
  <r>
    <x v="1"/>
    <s v="Home Furnishings"/>
    <x v="1015"/>
  </r>
  <r>
    <x v="4"/>
    <s v="Packaged Foods &amp; Meats"/>
    <x v="1016"/>
  </r>
  <r>
    <x v="4"/>
    <s v="Packaged Foods &amp; Meats"/>
    <x v="1017"/>
  </r>
  <r>
    <x v="4"/>
    <s v="Packaged Foods &amp; Meats"/>
    <x v="1018"/>
  </r>
  <r>
    <x v="4"/>
    <s v="Packaged Foods &amp; Meats"/>
    <x v="1019"/>
  </r>
  <r>
    <x v="4"/>
    <s v="Packaged Foods &amp; Meats"/>
    <x v="1020"/>
  </r>
  <r>
    <x v="4"/>
    <s v="Packaged Foods &amp; Meats"/>
    <x v="1021"/>
  </r>
  <r>
    <x v="4"/>
    <s v="Packaged Foods &amp; Meats"/>
    <x v="1022"/>
  </r>
  <r>
    <x v="4"/>
    <s v="Packaged Foods &amp; Meats"/>
    <x v="1023"/>
  </r>
  <r>
    <x v="8"/>
    <s v="Construction Materials"/>
    <x v="1024"/>
  </r>
  <r>
    <x v="8"/>
    <s v="Construction Materials"/>
    <x v="1025"/>
  </r>
  <r>
    <x v="8"/>
    <s v="Construction Materials"/>
    <x v="1026"/>
  </r>
  <r>
    <x v="8"/>
    <s v="Construction Materials"/>
    <x v="1027"/>
  </r>
  <r>
    <x v="6"/>
    <s v="Insurance Brokers"/>
    <x v="1028"/>
  </r>
  <r>
    <x v="6"/>
    <s v="Insurance Brokers"/>
    <x v="1029"/>
  </r>
  <r>
    <x v="6"/>
    <s v="Insurance Brokers"/>
    <x v="1030"/>
  </r>
  <r>
    <x v="6"/>
    <s v="Insurance Brokers"/>
    <x v="1031"/>
  </r>
  <r>
    <x v="0"/>
    <s v="Industrial Conglomerates"/>
    <x v="1032"/>
  </r>
  <r>
    <x v="0"/>
    <s v="Industrial Conglomerates"/>
    <x v="1033"/>
  </r>
  <r>
    <x v="0"/>
    <s v="Industrial Conglomerates"/>
    <x v="1034"/>
  </r>
  <r>
    <x v="0"/>
    <s v="Industrial Conglomerates"/>
    <x v="1035"/>
  </r>
  <r>
    <x v="4"/>
    <s v="Soft Drinks"/>
    <x v="1036"/>
  </r>
  <r>
    <x v="4"/>
    <s v="Soft Drinks"/>
    <x v="1037"/>
  </r>
  <r>
    <x v="4"/>
    <s v="Soft Drinks"/>
    <x v="1038"/>
  </r>
  <r>
    <x v="4"/>
    <s v="Soft Drinks"/>
    <x v="1039"/>
  </r>
  <r>
    <x v="4"/>
    <s v="Tobacco"/>
    <x v="1040"/>
  </r>
  <r>
    <x v="4"/>
    <s v="Tobacco"/>
    <x v="1041"/>
  </r>
  <r>
    <x v="4"/>
    <s v="Tobacco"/>
    <x v="1042"/>
  </r>
  <r>
    <x v="4"/>
    <s v="Tobacco"/>
    <x v="1043"/>
  </r>
  <r>
    <x v="8"/>
    <s v="Fertilizers &amp; Agricultural Chemicals"/>
    <x v="1044"/>
  </r>
  <r>
    <x v="8"/>
    <s v="Fertilizers &amp; Agricultural Chemicals"/>
    <x v="1045"/>
  </r>
  <r>
    <x v="8"/>
    <s v="Fertilizers &amp; Agricultural Chemicals"/>
    <x v="1046"/>
  </r>
  <r>
    <x v="8"/>
    <s v="Fertilizers &amp; Agricultural Chemicals"/>
    <x v="1047"/>
  </r>
  <r>
    <x v="8"/>
    <s v="Fertilizers &amp; Agricultural Chemicals"/>
    <x v="1048"/>
  </r>
  <r>
    <x v="8"/>
    <s v="Fertilizers &amp; Agricultural Chemicals"/>
    <x v="1049"/>
  </r>
  <r>
    <x v="8"/>
    <s v="Fertilizers &amp; Agricultural Chemicals"/>
    <x v="1050"/>
  </r>
  <r>
    <x v="8"/>
    <s v="Fertilizers &amp; Agricultural Chemicals"/>
    <x v="1051"/>
  </r>
  <r>
    <x v="9"/>
    <s v="Oil &amp; Gas Refining &amp; Marketing &amp; Transportation"/>
    <x v="1052"/>
  </r>
  <r>
    <x v="9"/>
    <s v="Oil &amp; Gas Refining &amp; Marketing &amp; Transportation"/>
    <x v="1053"/>
  </r>
  <r>
    <x v="9"/>
    <s v="Oil &amp; Gas Refining &amp; Marketing &amp; Transportation"/>
    <x v="1054"/>
  </r>
  <r>
    <x v="9"/>
    <s v="Oil &amp; Gas Refining &amp; Marketing &amp; Transportation"/>
    <x v="1055"/>
  </r>
  <r>
    <x v="3"/>
    <s v="Pharmaceuticals"/>
    <x v="1056"/>
  </r>
  <r>
    <x v="3"/>
    <s v="Pharmaceuticals"/>
    <x v="1057"/>
  </r>
  <r>
    <x v="3"/>
    <s v="Pharmaceuticals"/>
    <x v="1058"/>
  </r>
  <r>
    <x v="3"/>
    <s v="Pharmaceuticals"/>
    <x v="1059"/>
  </r>
  <r>
    <x v="9"/>
    <s v="Oil &amp; Gas Exploration &amp; Production"/>
    <x v="1060"/>
  </r>
  <r>
    <x v="9"/>
    <s v="Oil &amp; Gas Exploration &amp; Production"/>
    <x v="1061"/>
  </r>
  <r>
    <x v="9"/>
    <s v="Oil &amp; Gas Exploration &amp; Production"/>
    <x v="1062"/>
  </r>
  <r>
    <x v="9"/>
    <s v="Oil &amp; Gas Exploration &amp; Production"/>
    <x v="1063"/>
  </r>
  <r>
    <x v="2"/>
    <s v="Systems Software"/>
    <x v="1064"/>
  </r>
  <r>
    <x v="2"/>
    <s v="Systems Software"/>
    <x v="1065"/>
  </r>
  <r>
    <x v="2"/>
    <s v="Systems Software"/>
    <x v="1066"/>
  </r>
  <r>
    <x v="2"/>
    <s v="Systems Software"/>
    <x v="1067"/>
  </r>
  <r>
    <x v="6"/>
    <s v="Banks"/>
    <x v="1068"/>
  </r>
  <r>
    <x v="6"/>
    <s v="Banks"/>
    <x v="1069"/>
  </r>
  <r>
    <x v="6"/>
    <s v="Banks"/>
    <x v="1070"/>
  </r>
  <r>
    <x v="6"/>
    <s v="Banks"/>
    <x v="1071"/>
  </r>
  <r>
    <x v="3"/>
    <s v="Life Sciences Tools &amp; Services"/>
    <x v="1072"/>
  </r>
  <r>
    <x v="3"/>
    <s v="Life Sciences Tools &amp; Services"/>
    <x v="1073"/>
  </r>
  <r>
    <x v="3"/>
    <s v="Life Sciences Tools &amp; Services"/>
    <x v="1074"/>
  </r>
  <r>
    <x v="3"/>
    <s v="Life Sciences Tools &amp; Services"/>
    <x v="1075"/>
  </r>
  <r>
    <x v="2"/>
    <s v="Semiconductors"/>
    <x v="1076"/>
  </r>
  <r>
    <x v="2"/>
    <s v="Semiconductors"/>
    <x v="1077"/>
  </r>
  <r>
    <x v="2"/>
    <s v="Semiconductors"/>
    <x v="1078"/>
  </r>
  <r>
    <x v="2"/>
    <s v="Semiconductors"/>
    <x v="613"/>
  </r>
  <r>
    <x v="9"/>
    <s v="Integrated Oil &amp; Gas"/>
    <x v="1079"/>
  </r>
  <r>
    <x v="9"/>
    <s v="Integrated Oil &amp; Gas"/>
    <x v="1080"/>
  </r>
  <r>
    <x v="9"/>
    <s v="Integrated Oil &amp; Gas"/>
    <x v="1081"/>
  </r>
  <r>
    <x v="9"/>
    <s v="Integrated Oil &amp; Gas"/>
    <x v="1082"/>
  </r>
  <r>
    <x v="3"/>
    <s v="Pharmaceuticals"/>
    <x v="1083"/>
  </r>
  <r>
    <x v="3"/>
    <s v="Pharmaceuticals"/>
    <x v="1084"/>
  </r>
  <r>
    <x v="9"/>
    <s v="Oil &amp; Gas Exploration &amp; Production"/>
    <x v="198"/>
  </r>
  <r>
    <x v="9"/>
    <s v="Oil &amp; Gas Exploration &amp; Production"/>
    <x v="1085"/>
  </r>
  <r>
    <x v="9"/>
    <s v="Oil &amp; Gas Exploration &amp; Production"/>
    <x v="1086"/>
  </r>
  <r>
    <x v="9"/>
    <s v="Oil &amp; Gas Exploration &amp; Production"/>
    <x v="1087"/>
  </r>
  <r>
    <x v="6"/>
    <s v="Diversified Financial Services"/>
    <x v="1088"/>
  </r>
  <r>
    <x v="6"/>
    <s v="Diversified Financial Services"/>
    <x v="1089"/>
  </r>
  <r>
    <x v="6"/>
    <s v="Diversified Financial Services"/>
    <x v="1090"/>
  </r>
  <r>
    <x v="6"/>
    <s v="Diversified Financial Services"/>
    <x v="1091"/>
  </r>
  <r>
    <x v="5"/>
    <s v="MultiUtilities"/>
    <x v="1092"/>
  </r>
  <r>
    <x v="5"/>
    <s v="MultiUtilities"/>
    <x v="727"/>
  </r>
  <r>
    <x v="5"/>
    <s v="MultiUtilities"/>
    <x v="1093"/>
  </r>
  <r>
    <x v="5"/>
    <s v="MultiUtilities"/>
    <x v="1094"/>
  </r>
  <r>
    <x v="8"/>
    <s v="Gold"/>
    <x v="1095"/>
  </r>
  <r>
    <x v="8"/>
    <s v="Gold"/>
    <x v="1096"/>
  </r>
  <r>
    <x v="8"/>
    <s v="Gold"/>
    <x v="1097"/>
  </r>
  <r>
    <x v="8"/>
    <s v="Gold"/>
    <x v="1098"/>
  </r>
  <r>
    <x v="2"/>
    <s v="Internet Software &amp; Services"/>
    <x v="1099"/>
  </r>
  <r>
    <x v="2"/>
    <s v="Internet Software &amp; Services"/>
    <x v="1100"/>
  </r>
  <r>
    <x v="2"/>
    <s v="Internet Software &amp; Services"/>
    <x v="1101"/>
  </r>
  <r>
    <x v="2"/>
    <s v="Internet Software &amp; Services"/>
    <x v="1102"/>
  </r>
  <r>
    <x v="9"/>
    <s v="Oil &amp; Gas Exploration &amp; Production"/>
    <x v="1103"/>
  </r>
  <r>
    <x v="9"/>
    <s v="Oil &amp; Gas Exploration &amp; Production"/>
    <x v="1104"/>
  </r>
  <r>
    <x v="9"/>
    <s v="Oil &amp; Gas Exploration &amp; Production"/>
    <x v="1105"/>
  </r>
  <r>
    <x v="9"/>
    <s v="Oil &amp; Gas Exploration &amp; Production"/>
    <x v="1106"/>
  </r>
  <r>
    <x v="1"/>
    <s v="Apparel, Accessories &amp; Luxury Goods"/>
    <x v="1107"/>
  </r>
  <r>
    <x v="1"/>
    <s v="Apparel, Accessories &amp; Luxury Goods"/>
    <x v="1108"/>
  </r>
  <r>
    <x v="1"/>
    <s v="Apparel, Accessories &amp; Luxury Goods"/>
    <x v="1109"/>
  </r>
  <r>
    <x v="1"/>
    <s v="Apparel, Accessories &amp; Luxury Goods"/>
    <x v="1110"/>
  </r>
  <r>
    <x v="0"/>
    <s v="Research &amp; Consulting Services"/>
    <x v="1111"/>
  </r>
  <r>
    <x v="0"/>
    <s v="Research &amp; Consulting Services"/>
    <x v="1112"/>
  </r>
  <r>
    <x v="0"/>
    <s v="Research &amp; Consulting Services"/>
    <x v="1113"/>
  </r>
  <r>
    <x v="0"/>
    <s v="Research &amp; Consulting Services"/>
    <x v="1114"/>
  </r>
  <r>
    <x v="9"/>
    <s v="Oil &amp; Gas Equipment &amp; Services"/>
    <x v="1115"/>
  </r>
  <r>
    <x v="9"/>
    <s v="Oil &amp; Gas Equipment &amp; Services"/>
    <x v="1116"/>
  </r>
  <r>
    <x v="9"/>
    <s v="Oil &amp; Gas Equipment &amp; Services"/>
    <x v="1117"/>
  </r>
  <r>
    <x v="9"/>
    <s v="Oil &amp; Gas Equipment &amp; Services"/>
    <x v="1118"/>
  </r>
  <r>
    <x v="0"/>
    <s v="Railroads"/>
    <x v="1119"/>
  </r>
  <r>
    <x v="0"/>
    <s v="Railroads"/>
    <x v="1120"/>
  </r>
  <r>
    <x v="0"/>
    <s v="Railroads"/>
    <x v="1121"/>
  </r>
  <r>
    <x v="0"/>
    <s v="Railroads"/>
    <x v="1122"/>
  </r>
  <r>
    <x v="2"/>
    <s v="Internet Software &amp; Services"/>
    <x v="1123"/>
  </r>
  <r>
    <x v="2"/>
    <s v="Internet Software &amp; Services"/>
    <x v="1124"/>
  </r>
  <r>
    <x v="2"/>
    <s v="Internet Software &amp; Services"/>
    <x v="1125"/>
  </r>
  <r>
    <x v="2"/>
    <s v="Internet Software &amp; Services"/>
    <x v="1126"/>
  </r>
  <r>
    <x v="8"/>
    <s v="Steel"/>
    <x v="1127"/>
  </r>
  <r>
    <x v="8"/>
    <s v="Steel"/>
    <x v="1128"/>
  </r>
  <r>
    <x v="8"/>
    <s v="Steel"/>
    <x v="1129"/>
  </r>
  <r>
    <x v="8"/>
    <s v="Steel"/>
    <x v="1130"/>
  </r>
  <r>
    <x v="2"/>
    <s v="Semiconductors"/>
    <x v="1131"/>
  </r>
  <r>
    <x v="2"/>
    <s v="Semiconductors"/>
    <x v="1132"/>
  </r>
  <r>
    <x v="2"/>
    <s v="Semiconductors"/>
    <x v="1133"/>
  </r>
  <r>
    <x v="2"/>
    <s v="Semiconductors"/>
    <x v="1134"/>
  </r>
  <r>
    <x v="1"/>
    <s v="Housewares &amp; Specialties"/>
    <x v="1135"/>
  </r>
  <r>
    <x v="1"/>
    <s v="Housewares &amp; Specialties"/>
    <x v="1136"/>
  </r>
  <r>
    <x v="1"/>
    <s v="Housewares &amp; Specialties"/>
    <x v="1137"/>
  </r>
  <r>
    <x v="1"/>
    <s v="Housewares &amp; Specialties"/>
    <x v="1138"/>
  </r>
  <r>
    <x v="7"/>
    <s v="Retail REITs"/>
    <x v="1139"/>
  </r>
  <r>
    <x v="7"/>
    <s v="Retail REITs"/>
    <x v="1140"/>
  </r>
  <r>
    <x v="7"/>
    <s v="Retail REITs"/>
    <x v="1141"/>
  </r>
  <r>
    <x v="7"/>
    <s v="Retail REITs"/>
    <x v="1142"/>
  </r>
  <r>
    <x v="9"/>
    <s v="Oil &amp; Gas Exploration &amp; Production"/>
    <x v="1143"/>
  </r>
  <r>
    <x v="9"/>
    <s v="Oil &amp; Gas Exploration &amp; Production"/>
    <x v="1144"/>
  </r>
  <r>
    <x v="9"/>
    <s v="Oil &amp; Gas Exploration &amp; Production"/>
    <x v="1145"/>
  </r>
  <r>
    <x v="9"/>
    <s v="Oil &amp; Gas Exploration &amp; Production"/>
    <x v="1146"/>
  </r>
  <r>
    <x v="1"/>
    <s v="Advertising"/>
    <x v="1147"/>
  </r>
  <r>
    <x v="1"/>
    <s v="Advertising"/>
    <x v="1148"/>
  </r>
  <r>
    <x v="1"/>
    <s v="Advertising"/>
    <x v="1149"/>
  </r>
  <r>
    <x v="1"/>
    <s v="Specialty Stores"/>
    <x v="1150"/>
  </r>
  <r>
    <x v="1"/>
    <s v="Specialty Stores"/>
    <x v="1151"/>
  </r>
  <r>
    <x v="1"/>
    <s v="Specialty Stores"/>
    <x v="1152"/>
  </r>
  <r>
    <x v="1"/>
    <s v="Specialty Stores"/>
    <x v="1153"/>
  </r>
  <r>
    <x v="9"/>
    <s v="Oil &amp; Gas Exploration &amp; Production"/>
    <x v="1154"/>
  </r>
  <r>
    <x v="9"/>
    <s v="Oil &amp; Gas Exploration &amp; Production"/>
    <x v="1155"/>
  </r>
  <r>
    <x v="9"/>
    <s v="Oil &amp; Gas Exploration &amp; Production"/>
    <x v="1156"/>
  </r>
  <r>
    <x v="9"/>
    <s v="Oil &amp; Gas Exploration &amp; Production"/>
    <x v="1157"/>
  </r>
  <r>
    <x v="6"/>
    <s v="Thrifts &amp; Mortgage Finance"/>
    <x v="1158"/>
  </r>
  <r>
    <x v="6"/>
    <s v="Thrifts &amp; Mortgage Finance"/>
    <x v="1159"/>
  </r>
  <r>
    <x v="6"/>
    <s v="Thrifts &amp; Mortgage Finance"/>
    <x v="1160"/>
  </r>
  <r>
    <x v="6"/>
    <s v="Thrifts &amp; Mortgage Finance"/>
    <x v="1161"/>
  </r>
  <r>
    <x v="0"/>
    <s v="Technology, Hardware, Software and Supplies"/>
    <x v="1162"/>
  </r>
  <r>
    <x v="0"/>
    <s v="Technology, Hardware, Software and Supplies"/>
    <x v="1163"/>
  </r>
  <r>
    <x v="0"/>
    <s v="Technology, Hardware, Software and Supplies"/>
    <x v="1163"/>
  </r>
  <r>
    <x v="0"/>
    <s v="Technology, Hardware, Software and Supplies"/>
    <x v="1164"/>
  </r>
  <r>
    <x v="0"/>
    <s v="Construction &amp; Farm Machinery &amp; Heavy Trucks"/>
    <x v="1165"/>
  </r>
  <r>
    <x v="0"/>
    <s v="Construction &amp; Farm Machinery &amp; Heavy Trucks"/>
    <x v="1166"/>
  </r>
  <r>
    <x v="0"/>
    <s v="Construction &amp; Farm Machinery &amp; Heavy Trucks"/>
    <x v="1167"/>
  </r>
  <r>
    <x v="0"/>
    <s v="Construction &amp; Farm Machinery &amp; Heavy Trucks"/>
    <x v="1168"/>
  </r>
  <r>
    <x v="5"/>
    <s v="MultiUtilities"/>
    <x v="1169"/>
  </r>
  <r>
    <x v="5"/>
    <s v="MultiUtilities"/>
    <x v="1170"/>
  </r>
  <r>
    <x v="5"/>
    <s v="MultiUtilities"/>
    <x v="1171"/>
  </r>
  <r>
    <x v="5"/>
    <s v="MultiUtilities"/>
    <x v="1172"/>
  </r>
  <r>
    <x v="1"/>
    <s v="Internet &amp; Direct Marketing Retail"/>
    <x v="1173"/>
  </r>
  <r>
    <x v="1"/>
    <s v="Internet &amp; Direct Marketing Retail"/>
    <x v="1174"/>
  </r>
  <r>
    <x v="1"/>
    <s v="Internet &amp; Direct Marketing Retail"/>
    <x v="1175"/>
  </r>
  <r>
    <x v="1"/>
    <s v="Internet &amp; Direct Marketing Retail"/>
    <x v="1176"/>
  </r>
  <r>
    <x v="3"/>
    <s v="Health Care Supplies"/>
    <x v="1177"/>
  </r>
  <r>
    <x v="3"/>
    <s v="Health Care Supplies"/>
    <x v="1178"/>
  </r>
  <r>
    <x v="3"/>
    <s v="Health Care Supplies"/>
    <x v="1179"/>
  </r>
  <r>
    <x v="3"/>
    <s v="Health Care Supplies"/>
    <x v="1180"/>
  </r>
  <r>
    <x v="5"/>
    <s v="Electric Utilities"/>
    <x v="1181"/>
  </r>
  <r>
    <x v="5"/>
    <s v="Electric Utilities"/>
    <x v="1182"/>
  </r>
  <r>
    <x v="5"/>
    <s v="Electric Utilities"/>
    <x v="1183"/>
  </r>
  <r>
    <x v="5"/>
    <s v="Electric Utilities"/>
    <x v="1184"/>
  </r>
  <r>
    <x v="4"/>
    <s v="Soft Drinks"/>
    <x v="1185"/>
  </r>
  <r>
    <x v="4"/>
    <s v="Soft Drinks"/>
    <x v="1186"/>
  </r>
  <r>
    <x v="4"/>
    <s v="Soft Drinks"/>
    <x v="1187"/>
  </r>
  <r>
    <x v="4"/>
    <s v="Soft Drinks"/>
    <x v="1188"/>
  </r>
  <r>
    <x v="3"/>
    <s v="Pharmaceuticals"/>
    <x v="1189"/>
  </r>
  <r>
    <x v="3"/>
    <s v="Pharmaceuticals"/>
    <x v="1190"/>
  </r>
  <r>
    <x v="3"/>
    <s v="Pharmaceuticals"/>
    <x v="1191"/>
  </r>
  <r>
    <x v="3"/>
    <s v="Pharmaceuticals"/>
    <x v="1192"/>
  </r>
  <r>
    <x v="6"/>
    <s v="Diversified Financial Services"/>
    <x v="1193"/>
  </r>
  <r>
    <x v="6"/>
    <s v="Diversified Financial Services"/>
    <x v="1194"/>
  </r>
  <r>
    <x v="6"/>
    <s v="Diversified Financial Services"/>
    <x v="1195"/>
  </r>
  <r>
    <x v="6"/>
    <s v="Diversified Financial Services"/>
    <x v="1196"/>
  </r>
  <r>
    <x v="4"/>
    <s v="Personal Products"/>
    <x v="1197"/>
  </r>
  <r>
    <x v="4"/>
    <s v="Personal Products"/>
    <x v="1198"/>
  </r>
  <r>
    <x v="4"/>
    <s v="Personal Products"/>
    <x v="1199"/>
  </r>
  <r>
    <x v="4"/>
    <s v="Personal Products"/>
    <x v="1200"/>
  </r>
  <r>
    <x v="6"/>
    <s v="Property &amp; Casualty Insurance"/>
    <x v="1201"/>
  </r>
  <r>
    <x v="6"/>
    <s v="Property &amp; Casualty Insurance"/>
    <x v="1202"/>
  </r>
  <r>
    <x v="6"/>
    <s v="Property &amp; Casualty Insurance"/>
    <x v="1135"/>
  </r>
  <r>
    <x v="6"/>
    <s v="Property &amp; Casualty Insurance"/>
    <x v="1203"/>
  </r>
  <r>
    <x v="0"/>
    <s v="Industrial Conglomerates"/>
    <x v="1204"/>
  </r>
  <r>
    <x v="0"/>
    <s v="Industrial Conglomerates"/>
    <x v="1205"/>
  </r>
  <r>
    <x v="0"/>
    <s v="Industrial Conglomerates"/>
    <x v="1206"/>
  </r>
  <r>
    <x v="0"/>
    <s v="Industrial Conglomerates"/>
    <x v="1207"/>
  </r>
  <r>
    <x v="1"/>
    <s v="Homebuilding"/>
    <x v="1208"/>
  </r>
  <r>
    <x v="1"/>
    <s v="Homebuilding"/>
    <x v="1209"/>
  </r>
  <r>
    <x v="1"/>
    <s v="Homebuilding"/>
    <x v="1210"/>
  </r>
  <r>
    <x v="1"/>
    <s v="Homebuilding"/>
    <x v="1211"/>
  </r>
  <r>
    <x v="3"/>
    <s v="Health Care Equipment"/>
    <x v="1212"/>
  </r>
  <r>
    <x v="3"/>
    <s v="Health Care Equipment"/>
    <x v="1213"/>
  </r>
  <r>
    <x v="3"/>
    <s v="Health Care Equipment"/>
    <x v="1214"/>
  </r>
  <r>
    <x v="3"/>
    <s v="Health Care Equipment"/>
    <x v="1215"/>
  </r>
  <r>
    <x v="4"/>
    <s v="Tobacco"/>
    <x v="1216"/>
  </r>
  <r>
    <x v="4"/>
    <s v="Tobacco"/>
    <x v="1217"/>
  </r>
  <r>
    <x v="4"/>
    <s v="Tobacco"/>
    <x v="1218"/>
  </r>
  <r>
    <x v="4"/>
    <s v="Tobacco"/>
    <x v="1219"/>
  </r>
  <r>
    <x v="6"/>
    <s v="Banks"/>
    <x v="1220"/>
  </r>
  <r>
    <x v="6"/>
    <s v="Banks"/>
    <x v="1221"/>
  </r>
  <r>
    <x v="6"/>
    <s v="Banks"/>
    <x v="1222"/>
  </r>
  <r>
    <x v="6"/>
    <s v="Banks"/>
    <x v="1223"/>
  </r>
  <r>
    <x v="0"/>
    <s v="Industrial Machinery"/>
    <x v="1224"/>
  </r>
  <r>
    <x v="0"/>
    <s v="Industrial Machinery"/>
    <x v="1225"/>
  </r>
  <r>
    <x v="0"/>
    <s v="Industrial Machinery"/>
    <x v="1226"/>
  </r>
  <r>
    <x v="0"/>
    <s v="Industrial Machinery"/>
    <x v="1227"/>
  </r>
  <r>
    <x v="5"/>
    <s v="MultiUtilities"/>
    <x v="1228"/>
  </r>
  <r>
    <x v="5"/>
    <s v="MultiUtilities"/>
    <x v="1229"/>
  </r>
  <r>
    <x v="5"/>
    <s v="MultiUtilities"/>
    <x v="1230"/>
  </r>
  <r>
    <x v="5"/>
    <s v="MultiUtilities"/>
    <x v="1231"/>
  </r>
  <r>
    <x v="8"/>
    <s v="Diversified Chemicals"/>
    <x v="1232"/>
  </r>
  <r>
    <x v="8"/>
    <s v="Diversified Chemicals"/>
    <x v="1233"/>
  </r>
  <r>
    <x v="8"/>
    <s v="Diversified Chemicals"/>
    <x v="1234"/>
  </r>
  <r>
    <x v="8"/>
    <s v="Diversified Chemicals"/>
    <x v="1235"/>
  </r>
  <r>
    <x v="5"/>
    <s v="Electric Utilities"/>
    <x v="1236"/>
  </r>
  <r>
    <x v="5"/>
    <s v="Electric Utilities"/>
    <x v="1237"/>
  </r>
  <r>
    <x v="5"/>
    <s v="Electric Utilities"/>
    <x v="1238"/>
  </r>
  <r>
    <x v="5"/>
    <s v="Electric Utilities"/>
    <x v="1232"/>
  </r>
  <r>
    <x v="6"/>
    <s v="Diversified Financial Services"/>
    <x v="1239"/>
  </r>
  <r>
    <x v="6"/>
    <s v="Diversified Financial Services"/>
    <x v="1240"/>
  </r>
  <r>
    <x v="6"/>
    <s v="Diversified Financial Services"/>
    <x v="1241"/>
  </r>
  <r>
    <x v="6"/>
    <s v="Diversified Financial Services"/>
    <x v="1242"/>
  </r>
  <r>
    <x v="9"/>
    <s v="Oil &amp; Gas Refining &amp; Marketing &amp; Transportation"/>
    <x v="1243"/>
  </r>
  <r>
    <x v="9"/>
    <s v="Oil &amp; Gas Refining &amp; Marketing &amp; Transportation"/>
    <x v="1244"/>
  </r>
  <r>
    <x v="9"/>
    <s v="Oil &amp; Gas Refining &amp; Marketing &amp; Transportation"/>
    <x v="1245"/>
  </r>
  <r>
    <x v="9"/>
    <s v="Oil &amp; Gas Refining &amp; Marketing &amp; Transportation"/>
    <x v="1246"/>
  </r>
  <r>
    <x v="1"/>
    <s v="Apparel, Accessories &amp; Luxury Goods"/>
    <x v="1247"/>
  </r>
  <r>
    <x v="1"/>
    <s v="Apparel, Accessories &amp; Luxury Goods"/>
    <x v="1248"/>
  </r>
  <r>
    <x v="1"/>
    <s v="Apparel, Accessories &amp; Luxury Goods"/>
    <x v="1249"/>
  </r>
  <r>
    <x v="1"/>
    <s v="Apparel, Accessories &amp; Luxury Goods"/>
    <x v="1250"/>
  </r>
  <r>
    <x v="0"/>
    <s v="Industrial Conglomerates"/>
    <x v="1251"/>
  </r>
  <r>
    <x v="0"/>
    <s v="Industrial Conglomerates"/>
    <x v="1252"/>
  </r>
  <r>
    <x v="0"/>
    <s v="Industrial Conglomerates"/>
    <x v="1253"/>
  </r>
  <r>
    <x v="0"/>
    <s v="Industrial Conglomerates"/>
    <x v="1254"/>
  </r>
  <r>
    <x v="8"/>
    <s v="Industrial Gases"/>
    <x v="1255"/>
  </r>
  <r>
    <x v="8"/>
    <s v="Industrial Gases"/>
    <x v="1256"/>
  </r>
  <r>
    <x v="8"/>
    <s v="Industrial Gases"/>
    <x v="1257"/>
  </r>
  <r>
    <x v="8"/>
    <s v="Industrial Gases"/>
    <x v="1258"/>
  </r>
  <r>
    <x v="2"/>
    <s v="Semiconductors"/>
    <x v="1259"/>
  </r>
  <r>
    <x v="2"/>
    <s v="Semiconductors"/>
    <x v="1260"/>
  </r>
  <r>
    <x v="2"/>
    <s v="Semiconductors"/>
    <x v="1261"/>
  </r>
  <r>
    <x v="2"/>
    <s v="Semiconductors"/>
    <x v="1262"/>
  </r>
  <r>
    <x v="2"/>
    <s v="Semiconductors"/>
    <x v="1263"/>
  </r>
  <r>
    <x v="2"/>
    <s v="Semiconductors"/>
    <x v="1264"/>
  </r>
  <r>
    <x v="2"/>
    <s v="Semiconductors"/>
    <x v="1265"/>
  </r>
  <r>
    <x v="0"/>
    <s v="Industrial Conglomerates"/>
    <x v="1266"/>
  </r>
  <r>
    <x v="0"/>
    <s v="Industrial Conglomerates"/>
    <x v="1267"/>
  </r>
  <r>
    <x v="0"/>
    <s v="Industrial Conglomerates"/>
    <x v="1268"/>
  </r>
  <r>
    <x v="0"/>
    <s v="Industrial Conglomerates"/>
    <x v="1269"/>
  </r>
  <r>
    <x v="1"/>
    <s v="Hotels, Resorts &amp; Cruise Lines"/>
    <x v="1270"/>
  </r>
  <r>
    <x v="1"/>
    <s v="Hotels, Resorts &amp; Cruise Lines"/>
    <x v="1271"/>
  </r>
  <r>
    <x v="1"/>
    <s v="Hotels, Resorts &amp; Cruise Lines"/>
    <x v="1272"/>
  </r>
  <r>
    <x v="1"/>
    <s v="Hotels, Resorts &amp; Cruise Lines"/>
    <x v="1273"/>
  </r>
  <r>
    <x v="3"/>
    <s v="Biotechnology"/>
    <x v="1197"/>
  </r>
  <r>
    <x v="3"/>
    <s v="Biotechnology"/>
    <x v="1198"/>
  </r>
  <r>
    <x v="3"/>
    <s v="Biotechnology"/>
    <x v="1199"/>
  </r>
  <r>
    <x v="3"/>
    <s v="Biotechnology"/>
    <x v="1200"/>
  </r>
  <r>
    <x v="0"/>
    <s v="Human Resource &amp; Employment Services"/>
    <x v="1274"/>
  </r>
  <r>
    <x v="0"/>
    <s v="Human Resource &amp; Employment Services"/>
    <x v="1275"/>
  </r>
  <r>
    <x v="0"/>
    <s v="Human Resource &amp; Employment Services"/>
    <x v="1276"/>
  </r>
  <r>
    <x v="0"/>
    <s v="Human Resource &amp; Employment Services"/>
    <x v="1277"/>
  </r>
  <r>
    <x v="2"/>
    <s v="Systems Software"/>
    <x v="1278"/>
  </r>
  <r>
    <x v="2"/>
    <s v="Systems Software"/>
    <x v="1279"/>
  </r>
  <r>
    <x v="2"/>
    <s v="Systems Software"/>
    <x v="1280"/>
  </r>
  <r>
    <x v="2"/>
    <s v="Systems Software"/>
    <x v="1281"/>
  </r>
  <r>
    <x v="1"/>
    <s v="Apparel, Accessories &amp; Luxury Goods"/>
    <x v="1282"/>
  </r>
  <r>
    <x v="1"/>
    <s v="Apparel, Accessories &amp; Luxury Goods"/>
    <x v="1283"/>
  </r>
  <r>
    <x v="1"/>
    <s v="Apparel, Accessories &amp; Luxury Goods"/>
    <x v="1284"/>
  </r>
  <r>
    <x v="1"/>
    <s v="Apparel, Accessories &amp; Luxury Goods"/>
    <x v="931"/>
  </r>
  <r>
    <x v="0"/>
    <s v="Industrial Conglomerates"/>
    <x v="1285"/>
  </r>
  <r>
    <x v="0"/>
    <s v="Industrial Conglomerates"/>
    <x v="1286"/>
  </r>
  <r>
    <x v="0"/>
    <s v="Industrial Conglomerates"/>
    <x v="1287"/>
  </r>
  <r>
    <x v="0"/>
    <s v="Industrial Conglomerates"/>
    <x v="1288"/>
  </r>
  <r>
    <x v="0"/>
    <s v="Industrial Conglomerates"/>
    <x v="1289"/>
  </r>
  <r>
    <x v="0"/>
    <s v="Industrial Conglomerates"/>
    <x v="1290"/>
  </r>
  <r>
    <x v="0"/>
    <s v="Industrial Conglomerates"/>
    <x v="1291"/>
  </r>
  <r>
    <x v="0"/>
    <s v="Industrial Conglomerates"/>
    <x v="1292"/>
  </r>
  <r>
    <x v="1"/>
    <s v="Apparel Retail"/>
    <x v="1293"/>
  </r>
  <r>
    <x v="1"/>
    <s v="Apparel Retail"/>
    <x v="1294"/>
  </r>
  <r>
    <x v="1"/>
    <s v="Apparel Retail"/>
    <x v="1295"/>
  </r>
  <r>
    <x v="1"/>
    <s v="Apparel Retail"/>
    <x v="1296"/>
  </r>
  <r>
    <x v="9"/>
    <s v="Oil &amp; Gas Exploration &amp; Production"/>
    <x v="1297"/>
  </r>
  <r>
    <x v="9"/>
    <s v="Oil &amp; Gas Exploration &amp; Production"/>
    <x v="1298"/>
  </r>
  <r>
    <x v="9"/>
    <s v="Oil &amp; Gas Exploration &amp; Production"/>
    <x v="1299"/>
  </r>
  <r>
    <x v="9"/>
    <s v="Oil &amp; Gas Exploration &amp; Production"/>
    <x v="1300"/>
  </r>
  <r>
    <x v="0"/>
    <s v="Industrial Conglomerates"/>
    <x v="1301"/>
  </r>
  <r>
    <x v="0"/>
    <s v="Industrial Conglomerates"/>
    <x v="1302"/>
  </r>
  <r>
    <x v="0"/>
    <s v="Industrial Conglomerates"/>
    <x v="1303"/>
  </r>
  <r>
    <x v="0"/>
    <s v="Industrial Conglomerates"/>
    <x v="1304"/>
  </r>
  <r>
    <x v="1"/>
    <s v="Restaurants"/>
    <x v="1305"/>
  </r>
  <r>
    <x v="1"/>
    <s v="Restaurants"/>
    <x v="1306"/>
  </r>
  <r>
    <x v="1"/>
    <s v="Restaurants"/>
    <x v="1307"/>
  </r>
  <r>
    <x v="1"/>
    <s v="Restaurants"/>
    <x v="1308"/>
  </r>
  <r>
    <x v="5"/>
    <s v="MultiUtilities"/>
    <x v="1309"/>
  </r>
  <r>
    <x v="5"/>
    <s v="MultiUtilities"/>
    <x v="1310"/>
  </r>
  <r>
    <x v="5"/>
    <s v="MultiUtilities"/>
    <x v="1311"/>
  </r>
  <r>
    <x v="5"/>
    <s v="MultiUtilities"/>
    <x v="1312"/>
  </r>
  <r>
    <x v="9"/>
    <s v="Oil &amp; Gas Refining &amp; Marketing &amp; Transportation"/>
    <x v="1313"/>
  </r>
  <r>
    <x v="9"/>
    <s v="Oil &amp; Gas Refining &amp; Marketing &amp; Transportation"/>
    <x v="1134"/>
  </r>
  <r>
    <x v="9"/>
    <s v="Oil &amp; Gas Refining &amp; Marketing &amp; Transportation"/>
    <x v="1314"/>
  </r>
  <r>
    <x v="9"/>
    <s v="Oil &amp; Gas Refining &amp; Marketing &amp; Transportation"/>
    <x v="1315"/>
  </r>
  <r>
    <x v="8"/>
    <s v="Paper Packaging"/>
    <x v="1316"/>
  </r>
  <r>
    <x v="8"/>
    <s v="Paper Packaging"/>
    <x v="1317"/>
  </r>
  <r>
    <x v="8"/>
    <s v="Paper Packaging"/>
    <x v="1318"/>
  </r>
  <r>
    <x v="8"/>
    <s v="Paper Packaging"/>
    <x v="1319"/>
  </r>
  <r>
    <x v="8"/>
    <s v="Specialty Chemicals"/>
    <x v="1320"/>
  </r>
  <r>
    <x v="8"/>
    <s v="Specialty Chemicals"/>
    <x v="1321"/>
  </r>
  <r>
    <x v="8"/>
    <s v="Specialty Chemicals"/>
    <x v="1322"/>
  </r>
  <r>
    <x v="8"/>
    <s v="Specialty Chemicals"/>
    <x v="1323"/>
  </r>
  <r>
    <x v="1"/>
    <s v="Specialty Stores"/>
    <x v="1324"/>
  </r>
  <r>
    <x v="1"/>
    <s v="Specialty Stores"/>
    <x v="1325"/>
  </r>
  <r>
    <x v="1"/>
    <s v="Specialty Stores"/>
    <x v="1326"/>
  </r>
  <r>
    <x v="1"/>
    <s v="Specialty Stores"/>
    <x v="1327"/>
  </r>
  <r>
    <x v="4"/>
    <s v="Packaged Foods &amp; Meats"/>
    <x v="1328"/>
  </r>
  <r>
    <x v="4"/>
    <s v="Packaged Foods &amp; Meats"/>
    <x v="1329"/>
  </r>
  <r>
    <x v="4"/>
    <s v="Packaged Foods &amp; Meats"/>
    <x v="1330"/>
  </r>
  <r>
    <x v="4"/>
    <s v="Packaged Foods &amp; Meats"/>
    <x v="1331"/>
  </r>
  <r>
    <x v="7"/>
    <s v="Office REITs"/>
    <x v="1332"/>
  </r>
  <r>
    <x v="7"/>
    <s v="Office REITs"/>
    <x v="1333"/>
  </r>
  <r>
    <x v="7"/>
    <s v="Office REITs"/>
    <x v="1334"/>
  </r>
  <r>
    <x v="7"/>
    <s v="Office REITs"/>
    <x v="1335"/>
  </r>
  <r>
    <x v="1"/>
    <s v="Household Appliances"/>
    <x v="1336"/>
  </r>
  <r>
    <x v="1"/>
    <s v="Household Appliances"/>
    <x v="1337"/>
  </r>
  <r>
    <x v="1"/>
    <s v="Household Appliances"/>
    <x v="1338"/>
  </r>
  <r>
    <x v="1"/>
    <s v="Household Appliances"/>
    <x v="1339"/>
  </r>
  <r>
    <x v="1"/>
    <s v="Broadcasting &amp; Cable TV"/>
    <x v="1340"/>
  </r>
  <r>
    <x v="1"/>
    <s v="Broadcasting &amp; Cable TV"/>
    <x v="1341"/>
  </r>
  <r>
    <x v="1"/>
    <s v="Broadcasting &amp; Cable TV"/>
    <x v="1342"/>
  </r>
  <r>
    <x v="1"/>
    <s v="Broadcasting &amp; Cable TV"/>
    <x v="1343"/>
  </r>
  <r>
    <x v="5"/>
    <s v="Electric Utilities"/>
    <x v="1344"/>
  </r>
  <r>
    <x v="5"/>
    <s v="Electric Utilities"/>
    <x v="1345"/>
  </r>
  <r>
    <x v="5"/>
    <s v="Electric Utilities"/>
    <x v="1346"/>
  </r>
  <r>
    <x v="5"/>
    <s v="Electric Utilities"/>
    <x v="1347"/>
  </r>
  <r>
    <x v="7"/>
    <s v="REITs"/>
    <x v="1348"/>
  </r>
  <r>
    <x v="7"/>
    <s v="REITs"/>
    <x v="1349"/>
  </r>
  <r>
    <x v="7"/>
    <s v="REITs"/>
    <x v="1350"/>
  </r>
  <r>
    <x v="7"/>
    <s v="REITs"/>
    <x v="1351"/>
  </r>
  <r>
    <x v="1"/>
    <s v="Specialty Stores"/>
    <x v="1352"/>
  </r>
  <r>
    <x v="1"/>
    <s v="Specialty Stores"/>
    <x v="1353"/>
  </r>
  <r>
    <x v="1"/>
    <s v="Specialty Stores"/>
    <x v="1354"/>
  </r>
  <r>
    <x v="1"/>
    <s v="Specialty Stores"/>
    <x v="1355"/>
  </r>
  <r>
    <x v="0"/>
    <s v="Industrial Conglomerates"/>
    <x v="1356"/>
  </r>
  <r>
    <x v="0"/>
    <s v="Industrial Conglomerates"/>
    <x v="1357"/>
  </r>
  <r>
    <x v="0"/>
    <s v="Industrial Conglomerates"/>
    <x v="1358"/>
  </r>
  <r>
    <x v="0"/>
    <s v="Industrial Conglomerates"/>
    <x v="1359"/>
  </r>
  <r>
    <x v="5"/>
    <s v="MultiUtilities"/>
    <x v="1360"/>
  </r>
  <r>
    <x v="5"/>
    <s v="MultiUtilities"/>
    <x v="1361"/>
  </r>
  <r>
    <x v="5"/>
    <s v="MultiUtilities"/>
    <x v="1362"/>
  </r>
  <r>
    <x v="5"/>
    <s v="MultiUtilities"/>
    <x v="1363"/>
  </r>
  <r>
    <x v="6"/>
    <s v="Banks"/>
    <x v="1364"/>
  </r>
  <r>
    <x v="6"/>
    <s v="Banks"/>
    <x v="1365"/>
  </r>
  <r>
    <x v="6"/>
    <s v="Banks"/>
    <x v="1366"/>
  </r>
  <r>
    <x v="6"/>
    <s v="Banks"/>
    <x v="1367"/>
  </r>
  <r>
    <x v="2"/>
    <s v="Computer Storage &amp; Peripherals"/>
    <x v="1368"/>
  </r>
  <r>
    <x v="2"/>
    <s v="Computer Storage &amp; Peripherals"/>
    <x v="438"/>
  </r>
  <r>
    <x v="2"/>
    <s v="Computer Storage &amp; Peripherals"/>
    <x v="1369"/>
  </r>
  <r>
    <x v="2"/>
    <s v="Computer Storage &amp; Peripherals"/>
    <x v="1370"/>
  </r>
  <r>
    <x v="4"/>
    <s v="Distillers &amp; Vintners"/>
    <x v="1371"/>
  </r>
  <r>
    <x v="4"/>
    <s v="Distillers &amp; Vintners"/>
    <x v="1372"/>
  </r>
  <r>
    <x v="4"/>
    <s v="Distillers &amp; Vintners"/>
    <x v="1373"/>
  </r>
  <r>
    <x v="4"/>
    <s v="Distillers &amp; Vintners"/>
    <x v="1374"/>
  </r>
  <r>
    <x v="1"/>
    <s v="Household Appliances"/>
    <x v="1375"/>
  </r>
  <r>
    <x v="1"/>
    <s v="Household Appliances"/>
    <x v="1376"/>
  </r>
  <r>
    <x v="1"/>
    <s v="Household Appliances"/>
    <x v="1377"/>
  </r>
  <r>
    <x v="1"/>
    <s v="Household Appliances"/>
    <x v="1378"/>
  </r>
  <r>
    <x v="2"/>
    <s v="Semiconductors"/>
    <x v="1379"/>
  </r>
  <r>
    <x v="2"/>
    <s v="Semiconductors"/>
    <x v="1380"/>
  </r>
  <r>
    <x v="2"/>
    <s v="Semiconductors"/>
    <x v="1381"/>
  </r>
  <r>
    <x v="2"/>
    <s v="Semiconductors"/>
    <x v="1382"/>
  </r>
  <r>
    <x v="9"/>
    <s v="Oil &amp; Gas Exploration &amp; Production"/>
    <x v="1383"/>
  </r>
  <r>
    <x v="9"/>
    <s v="Oil &amp; Gas Exploration &amp; Production"/>
    <x v="78"/>
  </r>
  <r>
    <x v="9"/>
    <s v="Oil &amp; Gas Exploration &amp; Production"/>
    <x v="1384"/>
  </r>
  <r>
    <x v="9"/>
    <s v="Oil &amp; Gas Exploration &amp; Production"/>
    <x v="1385"/>
  </r>
  <r>
    <x v="6"/>
    <s v="Consumer Finance"/>
    <x v="1386"/>
  </r>
  <r>
    <x v="6"/>
    <s v="Consumer Finance"/>
    <x v="1387"/>
  </r>
  <r>
    <x v="6"/>
    <s v="Consumer Finance"/>
    <x v="1388"/>
  </r>
  <r>
    <x v="6"/>
    <s v="Consumer Finance"/>
    <x v="1389"/>
  </r>
  <r>
    <x v="3"/>
    <s v="Health Care Equipment"/>
    <x v="244"/>
  </r>
  <r>
    <x v="3"/>
    <s v="Health Care Equipment"/>
    <x v="1390"/>
  </r>
  <r>
    <x v="3"/>
    <s v="Health Care Equipment"/>
    <x v="1391"/>
  </r>
  <r>
    <x v="3"/>
    <s v="Health Care Equipment"/>
    <x v="1392"/>
  </r>
  <r>
    <x v="2"/>
    <s v="Application Software"/>
    <x v="1393"/>
  </r>
  <r>
    <x v="2"/>
    <s v="Application Software"/>
    <x v="1394"/>
  </r>
  <r>
    <x v="2"/>
    <s v="Application Software"/>
    <x v="1395"/>
  </r>
  <r>
    <x v="2"/>
    <s v="Application Software"/>
    <x v="1396"/>
  </r>
  <r>
    <x v="4"/>
    <s v="Food Distributors"/>
    <x v="1397"/>
  </r>
  <r>
    <x v="4"/>
    <s v="Food Distributors"/>
    <x v="1398"/>
  </r>
  <r>
    <x v="4"/>
    <s v="Food Distributors"/>
    <x v="1399"/>
  </r>
  <r>
    <x v="4"/>
    <s v="Food Distributors"/>
    <x v="1400"/>
  </r>
  <r>
    <x v="10"/>
    <s v="Integrated Telecommunications Services"/>
    <x v="1401"/>
  </r>
  <r>
    <x v="10"/>
    <s v="Integrated Telecommunications Services"/>
    <x v="1402"/>
  </r>
  <r>
    <x v="10"/>
    <s v="Integrated Telecommunications Services"/>
    <x v="1403"/>
  </r>
  <r>
    <x v="10"/>
    <s v="Integrated Telecommunications Services"/>
    <x v="1404"/>
  </r>
  <r>
    <x v="4"/>
    <s v="Brewers"/>
    <x v="1405"/>
  </r>
  <r>
    <x v="4"/>
    <s v="Brewers"/>
    <x v="1406"/>
  </r>
  <r>
    <x v="4"/>
    <s v="Brewers"/>
    <x v="1407"/>
  </r>
  <r>
    <x v="4"/>
    <s v="Brewers"/>
    <x v="1408"/>
  </r>
  <r>
    <x v="2"/>
    <s v="Application Software"/>
    <x v="1409"/>
  </r>
  <r>
    <x v="2"/>
    <s v="Application Software"/>
    <x v="1410"/>
  </r>
  <r>
    <x v="2"/>
    <s v="Application Software"/>
    <x v="1411"/>
  </r>
  <r>
    <x v="2"/>
    <s v="Application Software"/>
    <x v="1412"/>
  </r>
  <r>
    <x v="0"/>
    <s v="Aerospace &amp; Defense"/>
    <x v="1413"/>
  </r>
  <r>
    <x v="0"/>
    <s v="Aerospace &amp; Defense"/>
    <x v="1414"/>
  </r>
  <r>
    <x v="0"/>
    <s v="Aerospace &amp; Defense"/>
    <x v="1415"/>
  </r>
  <r>
    <x v="0"/>
    <s v="Aerospace &amp; Defense"/>
    <x v="1416"/>
  </r>
  <r>
    <x v="2"/>
    <s v="Electronic Manufacturing Services"/>
    <x v="1417"/>
  </r>
  <r>
    <x v="2"/>
    <s v="Electronic Manufacturing Services"/>
    <x v="1418"/>
  </r>
  <r>
    <x v="2"/>
    <s v="Electronic Manufacturing Services"/>
    <x v="1419"/>
  </r>
  <r>
    <x v="2"/>
    <s v="Electronic Manufacturing Services"/>
    <x v="1420"/>
  </r>
  <r>
    <x v="1"/>
    <s v="Publishing"/>
    <x v="1421"/>
  </r>
  <r>
    <x v="1"/>
    <s v="Publishing"/>
    <x v="1422"/>
  </r>
  <r>
    <x v="1"/>
    <s v="Publishing"/>
    <x v="1423"/>
  </r>
  <r>
    <x v="1"/>
    <s v="Publishing"/>
    <x v="1424"/>
  </r>
  <r>
    <x v="1"/>
    <s v="General Merchandise Stores"/>
    <x v="1425"/>
  </r>
  <r>
    <x v="1"/>
    <s v="General Merchandise Stores"/>
    <x v="1426"/>
  </r>
  <r>
    <x v="1"/>
    <s v="General Merchandise Stores"/>
    <x v="1427"/>
  </r>
  <r>
    <x v="1"/>
    <s v="General Merchandise Stores"/>
    <x v="1428"/>
  </r>
  <r>
    <x v="1"/>
    <s v="Apparel, Accessories &amp; Luxury Goods"/>
    <x v="1429"/>
  </r>
  <r>
    <x v="1"/>
    <s v="Apparel, Accessories &amp; Luxury Goods"/>
    <x v="1430"/>
  </r>
  <r>
    <x v="1"/>
    <s v="Apparel, Accessories &amp; Luxury Goods"/>
    <x v="1431"/>
  </r>
  <r>
    <x v="1"/>
    <s v="Apparel, Accessories &amp; Luxury Goods"/>
    <x v="1432"/>
  </r>
  <r>
    <x v="1"/>
    <s v="Apparel Retail"/>
    <x v="1433"/>
  </r>
  <r>
    <x v="1"/>
    <s v="Apparel Retail"/>
    <x v="1434"/>
  </r>
  <r>
    <x v="1"/>
    <s v="Apparel Retail"/>
    <x v="1435"/>
  </r>
  <r>
    <x v="1"/>
    <s v="Apparel Retail"/>
    <x v="1436"/>
  </r>
  <r>
    <x v="6"/>
    <s v="Life &amp; Health Insurance"/>
    <x v="1437"/>
  </r>
  <r>
    <x v="6"/>
    <s v="Life &amp; Health Insurance"/>
    <x v="1438"/>
  </r>
  <r>
    <x v="6"/>
    <s v="Life &amp; Health Insurance"/>
    <x v="1439"/>
  </r>
  <r>
    <x v="6"/>
    <s v="Life &amp; Health Insurance"/>
    <x v="1440"/>
  </r>
  <r>
    <x v="3"/>
    <s v="Health Care Equipment"/>
    <x v="1441"/>
  </r>
  <r>
    <x v="3"/>
    <s v="Health Care Equipment"/>
    <x v="1442"/>
  </r>
  <r>
    <x v="3"/>
    <s v="Health Care Equipment"/>
    <x v="1443"/>
  </r>
  <r>
    <x v="3"/>
    <s v="Health Care Equipment"/>
    <x v="1444"/>
  </r>
  <r>
    <x v="1"/>
    <s v="Internet &amp; Direct Marketing Retail"/>
    <x v="1445"/>
  </r>
  <r>
    <x v="1"/>
    <s v="Internet &amp; Direct Marketing Retail"/>
    <x v="1446"/>
  </r>
  <r>
    <x v="1"/>
    <s v="Internet &amp; Direct Marketing Retail"/>
    <x v="1447"/>
  </r>
  <r>
    <x v="1"/>
    <s v="Internet &amp; Direct Marketing Retail"/>
    <x v="1448"/>
  </r>
  <r>
    <x v="6"/>
    <s v="Property &amp; Casualty Insurance"/>
    <x v="1449"/>
  </r>
  <r>
    <x v="6"/>
    <s v="Property &amp; Casualty Insurance"/>
    <x v="1450"/>
  </r>
  <r>
    <x v="6"/>
    <s v="Property &amp; Casualty Insurance"/>
    <x v="1451"/>
  </r>
  <r>
    <x v="6"/>
    <s v="Property &amp; Casualty Insurance"/>
    <x v="1452"/>
  </r>
  <r>
    <x v="1"/>
    <s v="Specialty Retail"/>
    <x v="1453"/>
  </r>
  <r>
    <x v="1"/>
    <s v="Specialty Retail"/>
    <x v="1454"/>
  </r>
  <r>
    <x v="1"/>
    <s v="Specialty Retail"/>
    <x v="1455"/>
  </r>
  <r>
    <x v="1"/>
    <s v="Specialty Retail"/>
    <x v="1456"/>
  </r>
  <r>
    <x v="4"/>
    <s v="Packaged Foods &amp; Meats"/>
    <x v="1457"/>
  </r>
  <r>
    <x v="4"/>
    <s v="Packaged Foods &amp; Meats"/>
    <x v="1458"/>
  </r>
  <r>
    <x v="4"/>
    <s v="Packaged Foods &amp; Meats"/>
    <x v="1459"/>
  </r>
  <r>
    <x v="4"/>
    <s v="Packaged Foods &amp; Meats"/>
    <x v="1460"/>
  </r>
  <r>
    <x v="9"/>
    <s v="Oil &amp; Gas Refining &amp; Marketing &amp; Transportation"/>
    <x v="1461"/>
  </r>
  <r>
    <x v="9"/>
    <s v="Oil &amp; Gas Refining &amp; Marketing &amp; Transportation"/>
    <x v="1462"/>
  </r>
  <r>
    <x v="9"/>
    <s v="Oil &amp; Gas Refining &amp; Marketing &amp; Transportation"/>
    <x v="1463"/>
  </r>
  <r>
    <x v="9"/>
    <s v="Oil &amp; Gas Refining &amp; Marketing &amp; Transportation"/>
    <x v="1464"/>
  </r>
  <r>
    <x v="2"/>
    <s v="Internet Software &amp; Services"/>
    <x v="1465"/>
  </r>
  <r>
    <x v="2"/>
    <s v="Internet Software &amp; Services"/>
    <x v="1466"/>
  </r>
  <r>
    <x v="2"/>
    <s v="Internet Software &amp; Services"/>
    <x v="1467"/>
  </r>
  <r>
    <x v="2"/>
    <s v="Internet Software &amp; Services"/>
    <x v="1468"/>
  </r>
  <r>
    <x v="2"/>
    <s v="Semiconductors"/>
    <x v="1469"/>
  </r>
  <r>
    <x v="2"/>
    <s v="Semiconductors"/>
    <x v="1470"/>
  </r>
  <r>
    <x v="2"/>
    <s v="Semiconductors"/>
    <x v="1471"/>
  </r>
  <r>
    <x v="2"/>
    <s v="Semiconductors"/>
    <x v="1472"/>
  </r>
  <r>
    <x v="0"/>
    <s v="Industrial Conglomerates"/>
    <x v="1473"/>
  </r>
  <r>
    <x v="0"/>
    <s v="Industrial Conglomerates"/>
    <x v="1474"/>
  </r>
  <r>
    <x v="0"/>
    <s v="Industrial Conglomerates"/>
    <x v="1475"/>
  </r>
  <r>
    <x v="0"/>
    <s v="Industrial Conglomerates"/>
    <x v="1385"/>
  </r>
  <r>
    <x v="1"/>
    <s v="Apparel, Accessories &amp; Luxury Goods"/>
    <x v="1476"/>
  </r>
  <r>
    <x v="1"/>
    <s v="Apparel, Accessories &amp; Luxury Goods"/>
    <x v="1477"/>
  </r>
  <r>
    <x v="1"/>
    <s v="Apparel, Accessories &amp; Luxury Goods"/>
    <x v="1478"/>
  </r>
  <r>
    <x v="1"/>
    <s v="Apparel, Accessories &amp; Luxury Goods"/>
    <x v="1479"/>
  </r>
  <r>
    <x v="1"/>
    <s v="Apparel, Accessories &amp; Luxury Goods"/>
    <x v="1476"/>
  </r>
  <r>
    <x v="1"/>
    <s v="Apparel, Accessories &amp; Luxury Goods"/>
    <x v="1477"/>
  </r>
  <r>
    <x v="1"/>
    <s v="Apparel, Accessories &amp; Luxury Goods"/>
    <x v="1478"/>
  </r>
  <r>
    <x v="1"/>
    <s v="Apparel, Accessories &amp; Luxury Goods"/>
    <x v="1479"/>
  </r>
  <r>
    <x v="0"/>
    <s v="Airlines"/>
    <x v="1480"/>
  </r>
  <r>
    <x v="0"/>
    <s v="Airlines"/>
    <x v="1481"/>
  </r>
  <r>
    <x v="0"/>
    <s v="Airlines"/>
    <x v="1482"/>
  </r>
  <r>
    <x v="0"/>
    <s v="Airlines"/>
    <x v="1483"/>
  </r>
  <r>
    <x v="7"/>
    <s v="Residential REITs"/>
    <x v="1484"/>
  </r>
  <r>
    <x v="7"/>
    <s v="Residential REITs"/>
    <x v="1485"/>
  </r>
  <r>
    <x v="7"/>
    <s v="Residential REITs"/>
    <x v="1486"/>
  </r>
  <r>
    <x v="7"/>
    <s v="Residential REITs"/>
    <x v="1487"/>
  </r>
  <r>
    <x v="1"/>
    <s v="Specialty Stores"/>
    <x v="1488"/>
  </r>
  <r>
    <x v="1"/>
    <s v="Specialty Stores"/>
    <x v="1489"/>
  </r>
  <r>
    <x v="1"/>
    <s v="Specialty Stores"/>
    <x v="1490"/>
  </r>
  <r>
    <x v="1"/>
    <s v="Specialty Stores"/>
    <x v="1491"/>
  </r>
  <r>
    <x v="3"/>
    <s v="Managed Health Care"/>
    <x v="1492"/>
  </r>
  <r>
    <x v="3"/>
    <s v="Managed Health Care"/>
    <x v="1493"/>
  </r>
  <r>
    <x v="3"/>
    <s v="Managed Health Care"/>
    <x v="1494"/>
  </r>
  <r>
    <x v="3"/>
    <s v="Managed Health Care"/>
    <x v="1495"/>
  </r>
  <r>
    <x v="6"/>
    <s v="Diversified Financial Services"/>
    <x v="1496"/>
  </r>
  <r>
    <x v="6"/>
    <s v="Diversified Financial Services"/>
    <x v="1497"/>
  </r>
  <r>
    <x v="6"/>
    <s v="Diversified Financial Services"/>
    <x v="1498"/>
  </r>
  <r>
    <x v="6"/>
    <s v="Diversified Financial Services"/>
    <x v="1499"/>
  </r>
  <r>
    <x v="0"/>
    <s v="Railroads"/>
    <x v="1500"/>
  </r>
  <r>
    <x v="0"/>
    <s v="Railroads"/>
    <x v="1501"/>
  </r>
  <r>
    <x v="0"/>
    <s v="Railroads"/>
    <x v="1502"/>
  </r>
  <r>
    <x v="0"/>
    <s v="Railroads"/>
    <x v="1503"/>
  </r>
  <r>
    <x v="0"/>
    <s v="Air Freight &amp; Logistics"/>
    <x v="1504"/>
  </r>
  <r>
    <x v="0"/>
    <s v="Air Freight &amp; Logistics"/>
    <x v="1505"/>
  </r>
  <r>
    <x v="0"/>
    <s v="Air Freight &amp; Logistics"/>
    <x v="1506"/>
  </r>
  <r>
    <x v="0"/>
    <s v="Air Freight &amp; Logistics"/>
    <x v="1507"/>
  </r>
  <r>
    <x v="1"/>
    <s v="Apparel Retail"/>
    <x v="1508"/>
  </r>
  <r>
    <x v="1"/>
    <s v="Apparel Retail"/>
    <x v="1509"/>
  </r>
  <r>
    <x v="1"/>
    <s v="Apparel Retail"/>
    <x v="1510"/>
  </r>
  <r>
    <x v="1"/>
    <s v="Apparel Retail"/>
    <x v="1511"/>
  </r>
  <r>
    <x v="6"/>
    <s v="Banks"/>
    <x v="1512"/>
  </r>
  <r>
    <x v="6"/>
    <s v="Banks"/>
    <x v="1513"/>
  </r>
  <r>
    <x v="6"/>
    <s v="Banks"/>
    <x v="1514"/>
  </r>
  <r>
    <x v="6"/>
    <s v="Banks"/>
    <x v="1515"/>
  </r>
  <r>
    <x v="0"/>
    <s v="Industrial Conglomerates"/>
    <x v="1516"/>
  </r>
  <r>
    <x v="0"/>
    <s v="Industrial Conglomerates"/>
    <x v="1517"/>
  </r>
  <r>
    <x v="0"/>
    <s v="Industrial Conglomerates"/>
    <x v="1518"/>
  </r>
  <r>
    <x v="0"/>
    <s v="Industrial Conglomerates"/>
    <x v="1519"/>
  </r>
  <r>
    <x v="2"/>
    <s v="Internet Software &amp; Services"/>
    <x v="1520"/>
  </r>
  <r>
    <x v="2"/>
    <s v="Internet Software &amp; Services"/>
    <x v="1521"/>
  </r>
  <r>
    <x v="2"/>
    <s v="Internet Software &amp; Services"/>
    <x v="1522"/>
  </r>
  <r>
    <x v="2"/>
    <s v="Internet Software &amp; Services"/>
    <x v="1523"/>
  </r>
  <r>
    <x v="3"/>
    <s v="Health Care Equipment"/>
    <x v="1524"/>
  </r>
  <r>
    <x v="3"/>
    <s v="Health Care Equipment"/>
    <x v="1525"/>
  </r>
  <r>
    <x v="3"/>
    <s v="Health Care Equipment"/>
    <x v="1526"/>
  </r>
  <r>
    <x v="3"/>
    <s v="Health Care Equipment"/>
    <x v="1527"/>
  </r>
  <r>
    <x v="1"/>
    <s v="Apparel, Accessories &amp; Luxury Goods"/>
    <x v="1528"/>
  </r>
  <r>
    <x v="1"/>
    <s v="Apparel, Accessories &amp; Luxury Goods"/>
    <x v="1529"/>
  </r>
  <r>
    <x v="1"/>
    <s v="Apparel, Accessories &amp; Luxury Goods"/>
    <x v="1530"/>
  </r>
  <r>
    <x v="1"/>
    <s v="Apparel, Accessories &amp; Luxury Goods"/>
    <x v="1531"/>
  </r>
  <r>
    <x v="1"/>
    <s v="Broadcasting &amp; Cable TV"/>
    <x v="1532"/>
  </r>
  <r>
    <x v="1"/>
    <s v="Broadcasting &amp; Cable TV"/>
    <x v="1533"/>
  </r>
  <r>
    <x v="1"/>
    <s v="Broadcasting &amp; Cable TV"/>
    <x v="1534"/>
  </r>
  <r>
    <x v="1"/>
    <s v="Broadcasting &amp; Cable TV"/>
    <x v="1535"/>
  </r>
  <r>
    <x v="9"/>
    <s v="Oil &amp; Gas Refining &amp; Marketing &amp; Transportation"/>
    <x v="1536"/>
  </r>
  <r>
    <x v="9"/>
    <s v="Oil &amp; Gas Refining &amp; Marketing &amp; Transportation"/>
    <x v="1537"/>
  </r>
  <r>
    <x v="9"/>
    <s v="Oil &amp; Gas Refining &amp; Marketing &amp; Transportation"/>
    <x v="1538"/>
  </r>
  <r>
    <x v="9"/>
    <s v="Oil &amp; Gas Refining &amp; Marketing &amp; Transportation"/>
    <x v="1539"/>
  </r>
  <r>
    <x v="8"/>
    <s v="Construction Materials"/>
    <x v="1540"/>
  </r>
  <r>
    <x v="8"/>
    <s v="Construction Materials"/>
    <x v="1541"/>
  </r>
  <r>
    <x v="8"/>
    <s v="Construction Materials"/>
    <x v="1542"/>
  </r>
  <r>
    <x v="8"/>
    <s v="Construction Materials"/>
    <x v="1543"/>
  </r>
  <r>
    <x v="7"/>
    <s v="REITs"/>
    <x v="1544"/>
  </r>
  <r>
    <x v="7"/>
    <s v="REITs"/>
    <x v="1545"/>
  </r>
  <r>
    <x v="7"/>
    <s v="REITs"/>
    <x v="1546"/>
  </r>
  <r>
    <x v="7"/>
    <s v="REITs"/>
    <x v="1547"/>
  </r>
  <r>
    <x v="0"/>
    <s v="Research &amp; Consulting Services"/>
    <x v="1548"/>
  </r>
  <r>
    <x v="0"/>
    <s v="Research &amp; Consulting Services"/>
    <x v="1549"/>
  </r>
  <r>
    <x v="0"/>
    <s v="Research &amp; Consulting Services"/>
    <x v="1550"/>
  </r>
  <r>
    <x v="0"/>
    <s v="Research &amp; Consulting Services"/>
    <x v="1551"/>
  </r>
  <r>
    <x v="2"/>
    <s v="Internet Software &amp; Services"/>
    <x v="1552"/>
  </r>
  <r>
    <x v="2"/>
    <s v="Internet Software &amp; Services"/>
    <x v="1553"/>
  </r>
  <r>
    <x v="2"/>
    <s v="Internet Software &amp; Services"/>
    <x v="1554"/>
  </r>
  <r>
    <x v="2"/>
    <s v="Internet Software &amp; Services"/>
    <x v="1555"/>
  </r>
  <r>
    <x v="3"/>
    <s v="Biotechnology"/>
    <x v="1556"/>
  </r>
  <r>
    <x v="3"/>
    <s v="Biotechnology"/>
    <x v="1557"/>
  </r>
  <r>
    <x v="3"/>
    <s v="Biotechnology"/>
    <x v="1558"/>
  </r>
  <r>
    <x v="3"/>
    <s v="Biotechnology"/>
    <x v="1559"/>
  </r>
  <r>
    <x v="7"/>
    <s v="REITs"/>
    <x v="1560"/>
  </r>
  <r>
    <x v="7"/>
    <s v="REITs"/>
    <x v="1561"/>
  </r>
  <r>
    <x v="7"/>
    <s v="REITs"/>
    <x v="1562"/>
  </r>
  <r>
    <x v="7"/>
    <s v="REITs"/>
    <x v="1563"/>
  </r>
  <r>
    <x v="10"/>
    <s v="Integrated Telecommunications Services"/>
    <x v="1564"/>
  </r>
  <r>
    <x v="10"/>
    <s v="Integrated Telecommunications Services"/>
    <x v="1565"/>
  </r>
  <r>
    <x v="10"/>
    <s v="Integrated Telecommunications Services"/>
    <x v="1566"/>
  </r>
  <r>
    <x v="10"/>
    <s v="Integrated Telecommunications Services"/>
    <x v="1567"/>
  </r>
  <r>
    <x v="3"/>
    <s v="Health Care Distributors"/>
    <x v="1568"/>
  </r>
  <r>
    <x v="3"/>
    <s v="Health Care Distributors"/>
    <x v="1569"/>
  </r>
  <r>
    <x v="3"/>
    <s v="Health Care Distributors"/>
    <x v="1570"/>
  </r>
  <r>
    <x v="3"/>
    <s v="Health Care Distributors"/>
    <x v="1571"/>
  </r>
  <r>
    <x v="2"/>
    <s v="Computer Storage &amp; Peripherals"/>
    <x v="1572"/>
  </r>
  <r>
    <x v="2"/>
    <s v="Computer Storage &amp; Peripherals"/>
    <x v="1573"/>
  </r>
  <r>
    <x v="2"/>
    <s v="Computer Storage &amp; Peripherals"/>
    <x v="1574"/>
  </r>
  <r>
    <x v="2"/>
    <s v="Computer Storage &amp; Peripherals"/>
    <x v="1575"/>
  </r>
  <r>
    <x v="5"/>
    <s v="Electric Utilities"/>
    <x v="1576"/>
  </r>
  <r>
    <x v="5"/>
    <s v="Electric Utilities"/>
    <x v="1577"/>
  </r>
  <r>
    <x v="5"/>
    <s v="Electric Utilities"/>
    <x v="1578"/>
  </r>
  <r>
    <x v="5"/>
    <s v="Electric Utilities"/>
    <x v="1579"/>
  </r>
  <r>
    <x v="6"/>
    <s v="Banks"/>
    <x v="1580"/>
  </r>
  <r>
    <x v="6"/>
    <s v="Banks"/>
    <x v="1581"/>
  </r>
  <r>
    <x v="6"/>
    <s v="Banks"/>
    <x v="1582"/>
  </r>
  <r>
    <x v="6"/>
    <s v="Banks"/>
    <x v="1583"/>
  </r>
  <r>
    <x v="4"/>
    <s v="Food Retail"/>
    <x v="1584"/>
  </r>
  <r>
    <x v="4"/>
    <s v="Food Retail"/>
    <x v="1585"/>
  </r>
  <r>
    <x v="4"/>
    <s v="Food Retail"/>
    <x v="1586"/>
  </r>
  <r>
    <x v="4"/>
    <s v="Food Retail"/>
    <x v="1587"/>
  </r>
  <r>
    <x v="1"/>
    <s v="Household Appliances"/>
    <x v="1588"/>
  </r>
  <r>
    <x v="1"/>
    <s v="Household Appliances"/>
    <x v="1589"/>
  </r>
  <r>
    <x v="1"/>
    <s v="Household Appliances"/>
    <x v="1590"/>
  </r>
  <r>
    <x v="1"/>
    <s v="Household Appliances"/>
    <x v="1591"/>
  </r>
  <r>
    <x v="0"/>
    <s v="Environmental Services"/>
    <x v="1592"/>
  </r>
  <r>
    <x v="0"/>
    <s v="Environmental Services"/>
    <x v="1593"/>
  </r>
  <r>
    <x v="0"/>
    <s v="Environmental Services"/>
    <x v="1594"/>
  </r>
  <r>
    <x v="0"/>
    <s v="Environmental Services"/>
    <x v="1595"/>
  </r>
  <r>
    <x v="9"/>
    <s v="Oil &amp; Gas Exploration &amp; Production"/>
    <x v="1596"/>
  </r>
  <r>
    <x v="9"/>
    <s v="Oil &amp; Gas Exploration &amp; Production"/>
    <x v="1597"/>
  </r>
  <r>
    <x v="9"/>
    <s v="Oil &amp; Gas Exploration &amp; Production"/>
    <x v="1598"/>
  </r>
  <r>
    <x v="9"/>
    <s v="Oil &amp; Gas Exploration &amp; Production"/>
    <x v="1599"/>
  </r>
  <r>
    <x v="4"/>
    <s v="Hypermarkets &amp; Super Centers"/>
    <x v="1600"/>
  </r>
  <r>
    <x v="4"/>
    <s v="Hypermarkets &amp; Super Centers"/>
    <x v="1601"/>
  </r>
  <r>
    <x v="4"/>
    <s v="Hypermarkets &amp; Super Centers"/>
    <x v="1602"/>
  </r>
  <r>
    <x v="4"/>
    <s v="Hypermarkets &amp; Super Centers"/>
    <x v="1603"/>
  </r>
  <r>
    <x v="8"/>
    <s v="Paper Packaging"/>
    <x v="1604"/>
  </r>
  <r>
    <x v="8"/>
    <s v="Paper Packaging"/>
    <x v="1605"/>
  </r>
  <r>
    <x v="8"/>
    <s v="Paper Packaging"/>
    <x v="1606"/>
  </r>
  <r>
    <x v="2"/>
    <s v="Internet Software &amp; Services"/>
    <x v="1607"/>
  </r>
  <r>
    <x v="2"/>
    <s v="Internet Software &amp; Services"/>
    <x v="1608"/>
  </r>
  <r>
    <x v="2"/>
    <s v="Internet Software &amp; Services"/>
    <x v="1609"/>
  </r>
  <r>
    <x v="2"/>
    <s v="Internet Software &amp; Services"/>
    <x v="1610"/>
  </r>
  <r>
    <x v="7"/>
    <s v="REITs"/>
    <x v="1611"/>
  </r>
  <r>
    <x v="7"/>
    <s v="REITs"/>
    <x v="1612"/>
  </r>
  <r>
    <x v="7"/>
    <s v="REITs"/>
    <x v="1613"/>
  </r>
  <r>
    <x v="7"/>
    <s v="REITs"/>
    <x v="1614"/>
  </r>
  <r>
    <x v="1"/>
    <s v="Hotels, Resorts &amp; Cruise Lines"/>
    <x v="1615"/>
  </r>
  <r>
    <x v="1"/>
    <s v="Hotels, Resorts &amp; Cruise Lines"/>
    <x v="1370"/>
  </r>
  <r>
    <x v="1"/>
    <s v="Hotels, Resorts &amp; Cruise Lines"/>
    <x v="442"/>
  </r>
  <r>
    <x v="1"/>
    <s v="Hotels, Resorts &amp; Cruise Lines"/>
    <x v="425"/>
  </r>
  <r>
    <x v="1"/>
    <s v="Casinos &amp; Gaming"/>
    <x v="1616"/>
  </r>
  <r>
    <x v="1"/>
    <s v="Casinos &amp; Gaming"/>
    <x v="1617"/>
  </r>
  <r>
    <x v="1"/>
    <s v="Casinos &amp; Gaming"/>
    <x v="1618"/>
  </r>
  <r>
    <x v="1"/>
    <s v="Casinos &amp; Gaming"/>
    <x v="1619"/>
  </r>
  <r>
    <x v="9"/>
    <s v="Oil &amp; Gas Exploration &amp; Production"/>
    <x v="1620"/>
  </r>
  <r>
    <x v="9"/>
    <s v="Oil &amp; Gas Exploration &amp; Production"/>
    <x v="1621"/>
  </r>
  <r>
    <x v="9"/>
    <s v="Oil &amp; Gas Exploration &amp; Production"/>
    <x v="1622"/>
  </r>
  <r>
    <x v="9"/>
    <s v="Oil &amp; Gas Exploration &amp; Production"/>
    <x v="1623"/>
  </r>
  <r>
    <x v="5"/>
    <s v="MultiUtilities"/>
    <x v="1624"/>
  </r>
  <r>
    <x v="5"/>
    <s v="MultiUtilities"/>
    <x v="1625"/>
  </r>
  <r>
    <x v="5"/>
    <s v="MultiUtilities"/>
    <x v="1626"/>
  </r>
  <r>
    <x v="5"/>
    <s v="MultiUtilities"/>
    <x v="1627"/>
  </r>
  <r>
    <x v="6"/>
    <s v="Property &amp; Casualty Insurance"/>
    <x v="1628"/>
  </r>
  <r>
    <x v="6"/>
    <s v="Property &amp; Casualty Insurance"/>
    <x v="1629"/>
  </r>
  <r>
    <x v="6"/>
    <s v="Property &amp; Casualty Insurance"/>
    <x v="1630"/>
  </r>
  <r>
    <x v="6"/>
    <s v="Property &amp; Casualty Insurance"/>
    <x v="1631"/>
  </r>
  <r>
    <x v="2"/>
    <s v="Semiconductors"/>
    <x v="1632"/>
  </r>
  <r>
    <x v="2"/>
    <s v="Semiconductors"/>
    <x v="1633"/>
  </r>
  <r>
    <x v="2"/>
    <s v="Semiconductors"/>
    <x v="1634"/>
  </r>
  <r>
    <x v="2"/>
    <s v="Semiconductors"/>
    <x v="1635"/>
  </r>
  <r>
    <x v="9"/>
    <s v="Integrated Oil &amp; Gas"/>
    <x v="1636"/>
  </r>
  <r>
    <x v="9"/>
    <s v="Integrated Oil &amp; Gas"/>
    <x v="1637"/>
  </r>
  <r>
    <x v="9"/>
    <s v="Integrated Oil &amp; Gas"/>
    <x v="1638"/>
  </r>
  <r>
    <x v="9"/>
    <s v="Integrated Oil &amp; Gas"/>
    <x v="1639"/>
  </r>
  <r>
    <x v="3"/>
    <s v="Health Care Supplies"/>
    <x v="1640"/>
  </r>
  <r>
    <x v="3"/>
    <s v="Health Care Supplies"/>
    <x v="1641"/>
  </r>
  <r>
    <x v="3"/>
    <s v="Health Care Supplies"/>
    <x v="1642"/>
  </r>
  <r>
    <x v="3"/>
    <s v="Health Care Supplies"/>
    <x v="1643"/>
  </r>
  <r>
    <x v="2"/>
    <s v="IT Consulting &amp; Other Services"/>
    <x v="1644"/>
  </r>
  <r>
    <x v="2"/>
    <s v="IT Consulting &amp; Other Services"/>
    <x v="1645"/>
  </r>
  <r>
    <x v="2"/>
    <s v="IT Consulting &amp; Other Services"/>
    <x v="1646"/>
  </r>
  <r>
    <x v="2"/>
    <s v="IT Consulting &amp; Other Services"/>
    <x v="1647"/>
  </r>
  <r>
    <x v="0"/>
    <s v="Industrial Conglomerates"/>
    <x v="1648"/>
  </r>
  <r>
    <x v="0"/>
    <s v="Industrial Conglomerates"/>
    <x v="1649"/>
  </r>
  <r>
    <x v="0"/>
    <s v="Industrial Conglomerates"/>
    <x v="1650"/>
  </r>
  <r>
    <x v="0"/>
    <s v="Industrial Conglomerates"/>
    <x v="1407"/>
  </r>
  <r>
    <x v="2"/>
    <s v="Internet Software &amp; Services"/>
    <x v="1651"/>
  </r>
  <r>
    <x v="2"/>
    <s v="Internet Software &amp; Services"/>
    <x v="1652"/>
  </r>
  <r>
    <x v="2"/>
    <s v="Internet Software &amp; Services"/>
    <x v="1653"/>
  </r>
  <r>
    <x v="2"/>
    <s v="Internet Software &amp; Services"/>
    <x v="1654"/>
  </r>
  <r>
    <x v="1"/>
    <s v="Restaurants"/>
    <x v="1655"/>
  </r>
  <r>
    <x v="1"/>
    <s v="Restaurants"/>
    <x v="1363"/>
  </r>
  <r>
    <x v="1"/>
    <s v="Restaurants"/>
    <x v="1656"/>
  </r>
  <r>
    <x v="1"/>
    <s v="Restaurants"/>
    <x v="141"/>
  </r>
  <r>
    <x v="3"/>
    <s v="Health Care Equipment"/>
    <x v="1657"/>
  </r>
  <r>
    <x v="3"/>
    <s v="Health Care Equipment"/>
    <x v="1658"/>
  </r>
  <r>
    <x v="3"/>
    <s v="Health Care Equipment"/>
    <x v="1659"/>
  </r>
  <r>
    <x v="3"/>
    <s v="Health Care Equipment"/>
    <x v="1660"/>
  </r>
  <r>
    <x v="6"/>
    <s v="Regional Banks"/>
    <x v="1661"/>
  </r>
  <r>
    <x v="6"/>
    <s v="Regional Banks"/>
    <x v="1662"/>
  </r>
  <r>
    <x v="6"/>
    <s v="Regional Banks"/>
    <x v="1663"/>
  </r>
  <r>
    <x v="6"/>
    <s v="Regional Banks"/>
    <x v="1664"/>
  </r>
  <r>
    <x v="3"/>
    <s v="Pharmaceuticals"/>
    <x v="1665"/>
  </r>
  <r>
    <x v="3"/>
    <s v="Pharmaceuticals"/>
    <x v="1666"/>
  </r>
  <r>
    <x v="3"/>
    <s v="Pharmaceuticals"/>
    <x v="1667"/>
  </r>
  <r>
    <x v="3"/>
    <s v="Pharmaceuticals"/>
    <x v="1668"/>
  </r>
  <r>
    <x v="11"/>
    <m/>
    <x v="16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F5B54F-7C8A-43DA-B564-3BBF6BD65B4D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Function">
  <location ref="F8:F17" firstHeaderRow="1" firstDataRow="1" firstDataCol="1"/>
  <pivotFields count="1">
    <pivotField axis="axisRow" showAll="0">
      <items count="11">
        <item n="median" x="9"/>
        <item x="7"/>
        <item n="mean" x="1"/>
        <item x="6"/>
        <item x="2"/>
        <item x="5"/>
        <item h="1" x="4"/>
        <item x="3"/>
        <item x="0"/>
        <item x="8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</rowItems>
  <colItems count="1">
    <i/>
  </colItems>
  <formats count="19">
    <format dxfId="20">
      <pivotArea dataOnly="0" labelOnly="1" fieldPosition="0">
        <references count="1">
          <reference field="0" count="0"/>
        </references>
      </pivotArea>
    </format>
    <format dxfId="19">
      <pivotArea dataOnly="0" labelOnly="1" fieldPosition="0">
        <references count="1">
          <reference field="0" count="0"/>
        </references>
      </pivotArea>
    </format>
    <format dxfId="18">
      <pivotArea dataOnly="0" labelOnly="1" fieldPosition="0">
        <references count="1">
          <reference field="0" count="0"/>
        </references>
      </pivotArea>
    </format>
    <format dxfId="17">
      <pivotArea field="0" type="button" dataOnly="0" labelOnly="1" outline="0" axis="axisRow" fieldPosition="0"/>
    </format>
    <format dxfId="16">
      <pivotArea field="0" type="button" dataOnly="0" labelOnly="1" outline="0" axis="axisRow" fieldPosition="0"/>
    </format>
    <format dxfId="15">
      <pivotArea field="0" type="button" dataOnly="0" labelOnly="1" outline="0" axis="axisRow" fieldPosition="0"/>
    </format>
    <format dxfId="14">
      <pivotArea dataOnly="0" labelOnly="1" grandRow="1" outline="0" fieldPosition="0"/>
    </format>
    <format dxfId="13">
      <pivotArea dataOnly="0" labelOnly="1" grandRow="1" outline="0" fieldPosition="0"/>
    </format>
    <format dxfId="12">
      <pivotArea dataOnly="0" labelOnly="1" grandRow="1" outline="0" fieldPosition="0"/>
    </format>
    <format dxfId="11">
      <pivotArea field="0" type="button" dataOnly="0" labelOnly="1" outline="0" axis="axisRow" fieldPosition="0"/>
    </format>
    <format dxfId="10">
      <pivotArea field="0" type="button" dataOnly="0" labelOnly="1" outline="0" axis="axisRow" fieldPosition="0"/>
    </format>
    <format dxfId="9">
      <pivotArea dataOnly="0" labelOnly="1" grandRow="1" outline="0" fieldPosition="0"/>
    </format>
    <format dxfId="8">
      <pivotArea dataOnly="0" labelOnly="1" fieldPosition="0">
        <references count="1">
          <reference field="0" count="0"/>
        </references>
      </pivotArea>
    </format>
    <format dxfId="7">
      <pivotArea dataOnly="0" labelOnly="1" fieldPosition="0">
        <references count="1">
          <reference field="0" count="0"/>
        </references>
      </pivotArea>
    </format>
    <format dxfId="6">
      <pivotArea type="all" dataOnly="0" outline="0" fieldPosition="0"/>
    </format>
    <format dxfId="5">
      <pivotArea field="0" type="button" dataOnly="0" labelOnly="1" outline="0" axis="axisRow" fieldPosition="0"/>
    </format>
    <format dxfId="4">
      <pivotArea dataOnly="0" labelOnly="1" fieldPosition="0">
        <references count="1">
          <reference field="0" count="0"/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1">
          <reference field="0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E81254-CB3F-4A93-A1B5-8F7625B4F46D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mergeItem="1" createdVersion="8" indent="0" outline="1" outlineData="1" multipleFieldFilters="0" rowHeaderCaption="TickerSymbol" colHeaderCaption="Years">
  <location ref="L6:Q438" firstHeaderRow="1" firstDataRow="2" firstDataCol="1"/>
  <pivotFields count="5">
    <pivotField axis="axisRow" showAll="0" sortType="ascending" avgSubtotal="1">
      <items count="432">
        <item x="249"/>
        <item x="285"/>
        <item x="26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h="1" x="430"/>
        <item t="avg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0"/>
            </reference>
          </references>
        </pivotArea>
      </autoSortScope>
    </pivotField>
    <pivotField axis="axisCol" showAll="0">
      <items count="6">
        <item x="0"/>
        <item x="1"/>
        <item x="2"/>
        <item x="3"/>
        <item h="1" x="4"/>
        <item t="default"/>
      </items>
    </pivotField>
    <pivotField showAll="0"/>
    <pivotField showAll="0"/>
    <pivotField dataField="1" showAll="0" avgSubtotal="1">
      <items count="1652">
        <item x="454"/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x="1650"/>
        <item t="avg"/>
      </items>
    </pivotField>
  </pivotFields>
  <rowFields count="1">
    <field x="0"/>
  </rowFields>
  <rowItems count="431">
    <i>
      <x v="214"/>
    </i>
    <i>
      <x v="210"/>
    </i>
    <i>
      <x v="166"/>
    </i>
    <i>
      <x v="141"/>
    </i>
    <i>
      <x v="264"/>
    </i>
    <i>
      <x v="186"/>
    </i>
    <i>
      <x v="119"/>
    </i>
    <i>
      <x v="218"/>
    </i>
    <i>
      <x v="249"/>
    </i>
    <i>
      <x v="91"/>
    </i>
    <i>
      <x v="371"/>
    </i>
    <i>
      <x v="291"/>
    </i>
    <i>
      <x v="80"/>
    </i>
    <i>
      <x v="428"/>
    </i>
    <i>
      <x v="296"/>
    </i>
    <i>
      <x v="148"/>
    </i>
    <i>
      <x v="273"/>
    </i>
    <i>
      <x v="250"/>
    </i>
    <i>
      <x v="326"/>
    </i>
    <i>
      <x v="306"/>
    </i>
    <i>
      <x v="182"/>
    </i>
    <i>
      <x v="399"/>
    </i>
    <i>
      <x v="140"/>
    </i>
    <i>
      <x v="25"/>
    </i>
    <i>
      <x v="164"/>
    </i>
    <i>
      <x v="328"/>
    </i>
    <i>
      <x v="222"/>
    </i>
    <i>
      <x v="13"/>
    </i>
    <i>
      <x v="355"/>
    </i>
    <i>
      <x v="382"/>
    </i>
    <i>
      <x v="156"/>
    </i>
    <i>
      <x v="400"/>
    </i>
    <i>
      <x v="87"/>
    </i>
    <i>
      <x v="238"/>
    </i>
    <i>
      <x v="333"/>
    </i>
    <i>
      <x v="251"/>
    </i>
    <i>
      <x v="417"/>
    </i>
    <i>
      <x v="68"/>
    </i>
    <i>
      <x v="103"/>
    </i>
    <i>
      <x v="138"/>
    </i>
    <i>
      <x v="356"/>
    </i>
    <i>
      <x v="71"/>
    </i>
    <i>
      <x v="312"/>
    </i>
    <i>
      <x v="18"/>
    </i>
    <i>
      <x v="283"/>
    </i>
    <i>
      <x v="50"/>
    </i>
    <i>
      <x v="350"/>
    </i>
    <i>
      <x v="117"/>
    </i>
    <i>
      <x v="342"/>
    </i>
    <i>
      <x v="43"/>
    </i>
    <i>
      <x v="144"/>
    </i>
    <i>
      <x v="100"/>
    </i>
    <i>
      <x v="206"/>
    </i>
    <i>
      <x v="69"/>
    </i>
    <i>
      <x v="398"/>
    </i>
    <i>
      <x v="208"/>
    </i>
    <i>
      <x v="20"/>
    </i>
    <i>
      <x v="89"/>
    </i>
    <i>
      <x v="185"/>
    </i>
    <i>
      <x v="9"/>
    </i>
    <i>
      <x v="204"/>
    </i>
    <i>
      <x v="344"/>
    </i>
    <i>
      <x v="137"/>
    </i>
    <i>
      <x v="60"/>
    </i>
    <i>
      <x v="160"/>
    </i>
    <i>
      <x v="212"/>
    </i>
    <i>
      <x v="93"/>
    </i>
    <i>
      <x v="30"/>
    </i>
    <i>
      <x v="66"/>
    </i>
    <i>
      <x v="420"/>
    </i>
    <i>
      <x v="403"/>
    </i>
    <i>
      <x v="255"/>
    </i>
    <i>
      <x v="323"/>
    </i>
    <i>
      <x v="130"/>
    </i>
    <i>
      <x v="257"/>
    </i>
    <i>
      <x v="168"/>
    </i>
    <i>
      <x v="346"/>
    </i>
    <i>
      <x v="231"/>
    </i>
    <i>
      <x v="278"/>
    </i>
    <i>
      <x v="108"/>
    </i>
    <i>
      <x v="55"/>
    </i>
    <i>
      <x v="174"/>
    </i>
    <i>
      <x v="363"/>
    </i>
    <i>
      <x v="228"/>
    </i>
    <i>
      <x v="397"/>
    </i>
    <i>
      <x v="10"/>
    </i>
    <i>
      <x v="136"/>
    </i>
    <i>
      <x v="380"/>
    </i>
    <i>
      <x v="379"/>
    </i>
    <i>
      <x v="266"/>
    </i>
    <i>
      <x v="354"/>
    </i>
    <i>
      <x v="147"/>
    </i>
    <i>
      <x v="348"/>
    </i>
    <i>
      <x v="221"/>
    </i>
    <i>
      <x v="276"/>
    </i>
    <i>
      <x v="274"/>
    </i>
    <i>
      <x v="401"/>
    </i>
    <i>
      <x v="196"/>
    </i>
    <i>
      <x v="427"/>
    </i>
    <i>
      <x v="310"/>
    </i>
    <i>
      <x v="362"/>
    </i>
    <i>
      <x v="358"/>
    </i>
    <i>
      <x v="300"/>
    </i>
    <i>
      <x v="376"/>
    </i>
    <i>
      <x v="52"/>
    </i>
    <i>
      <x v="24"/>
    </i>
    <i>
      <x v="223"/>
    </i>
    <i>
      <x v="44"/>
    </i>
    <i>
      <x v="211"/>
    </i>
    <i>
      <x v="176"/>
    </i>
    <i>
      <x v="331"/>
    </i>
    <i>
      <x v="42"/>
    </i>
    <i>
      <x v="191"/>
    </i>
    <i>
      <x v="422"/>
    </i>
    <i>
      <x v="126"/>
    </i>
    <i>
      <x v="86"/>
    </i>
    <i>
      <x v="383"/>
    </i>
    <i>
      <x v="279"/>
    </i>
    <i>
      <x v="127"/>
    </i>
    <i>
      <x v="261"/>
    </i>
    <i>
      <x v="297"/>
    </i>
    <i>
      <x v="389"/>
    </i>
    <i>
      <x v="150"/>
    </i>
    <i>
      <x v="21"/>
    </i>
    <i>
      <x v="425"/>
    </i>
    <i>
      <x v="72"/>
    </i>
    <i>
      <x v="367"/>
    </i>
    <i>
      <x v="343"/>
    </i>
    <i>
      <x v="205"/>
    </i>
    <i>
      <x v="217"/>
    </i>
    <i>
      <x v="39"/>
    </i>
    <i>
      <x v="429"/>
    </i>
    <i>
      <x v="181"/>
    </i>
    <i>
      <x v="352"/>
    </i>
    <i>
      <x v="115"/>
    </i>
    <i>
      <x v="114"/>
    </i>
    <i>
      <x v="392"/>
    </i>
    <i>
      <x v="135"/>
    </i>
    <i>
      <x v="263"/>
    </i>
    <i>
      <x v="406"/>
    </i>
    <i>
      <x v="388"/>
    </i>
    <i>
      <x v="193"/>
    </i>
    <i>
      <x v="151"/>
    </i>
    <i>
      <x v="314"/>
    </i>
    <i>
      <x v="200"/>
    </i>
    <i>
      <x v="29"/>
    </i>
    <i>
      <x v="391"/>
    </i>
    <i>
      <x v="369"/>
    </i>
    <i>
      <x v="132"/>
    </i>
    <i>
      <x v="289"/>
    </i>
    <i>
      <x v="271"/>
    </i>
    <i>
      <x v="415"/>
    </i>
    <i>
      <x v="152"/>
    </i>
    <i>
      <x v="163"/>
    </i>
    <i>
      <x v="241"/>
    </i>
    <i>
      <x v="27"/>
    </i>
    <i>
      <x v="243"/>
    </i>
    <i>
      <x v="396"/>
    </i>
    <i>
      <x v="125"/>
    </i>
    <i>
      <x v="424"/>
    </i>
    <i>
      <x v="22"/>
    </i>
    <i>
      <x v="58"/>
    </i>
    <i>
      <x v="81"/>
    </i>
    <i>
      <x v="12"/>
    </i>
    <i>
      <x v="285"/>
    </i>
    <i>
      <x v="236"/>
    </i>
    <i>
      <x v="337"/>
    </i>
    <i>
      <x v="340"/>
    </i>
    <i>
      <x v="301"/>
    </i>
    <i>
      <x v="262"/>
    </i>
    <i>
      <x v="169"/>
    </i>
    <i>
      <x v="97"/>
    </i>
    <i>
      <x v="121"/>
    </i>
    <i>
      <x v="165"/>
    </i>
    <i>
      <x v="327"/>
    </i>
    <i>
      <x v="361"/>
    </i>
    <i>
      <x v="158"/>
    </i>
    <i>
      <x v="287"/>
    </i>
    <i>
      <x v="233"/>
    </i>
    <i>
      <x v="336"/>
    </i>
    <i>
      <x v="405"/>
    </i>
    <i>
      <x v="329"/>
    </i>
    <i>
      <x v="319"/>
    </i>
    <i>
      <x v="35"/>
    </i>
    <i>
      <x v="365"/>
    </i>
    <i>
      <x v="37"/>
    </i>
    <i>
      <x v="70"/>
    </i>
    <i>
      <x v="357"/>
    </i>
    <i>
      <x v="253"/>
    </i>
    <i>
      <x v="183"/>
    </i>
    <i>
      <x v="313"/>
    </i>
    <i>
      <x v="34"/>
    </i>
    <i>
      <x v="294"/>
    </i>
    <i>
      <x v="373"/>
    </i>
    <i>
      <x v="88"/>
    </i>
    <i>
      <x v="4"/>
    </i>
    <i>
      <x v="282"/>
    </i>
    <i>
      <x v="79"/>
    </i>
    <i>
      <x v="180"/>
    </i>
    <i>
      <x v="413"/>
    </i>
    <i>
      <x v="215"/>
    </i>
    <i>
      <x v="416"/>
    </i>
    <i>
      <x v="162"/>
    </i>
    <i>
      <x v="40"/>
    </i>
    <i>
      <x v="95"/>
    </i>
    <i>
      <x v="28"/>
    </i>
    <i>
      <x v="198"/>
    </i>
    <i>
      <x v="290"/>
    </i>
    <i>
      <x v="235"/>
    </i>
    <i>
      <x v="190"/>
    </i>
    <i>
      <x v="77"/>
    </i>
    <i>
      <x v="14"/>
    </i>
    <i>
      <x v="188"/>
    </i>
    <i>
      <x v="139"/>
    </i>
    <i>
      <x v="47"/>
    </i>
    <i>
      <x v="330"/>
    </i>
    <i>
      <x v="201"/>
    </i>
    <i>
      <x v="246"/>
    </i>
    <i>
      <x v="341"/>
    </i>
    <i>
      <x v="53"/>
    </i>
    <i>
      <x v="96"/>
    </i>
    <i>
      <x v="157"/>
    </i>
    <i>
      <x v="286"/>
    </i>
    <i>
      <x v="159"/>
    </i>
    <i>
      <x v="146"/>
    </i>
    <i>
      <x v="277"/>
    </i>
    <i>
      <x v="99"/>
    </i>
    <i>
      <x v="260"/>
    </i>
    <i>
      <x v="281"/>
    </i>
    <i>
      <x v="41"/>
    </i>
    <i>
      <x v="110"/>
    </i>
    <i>
      <x v="120"/>
    </i>
    <i>
      <x v="45"/>
    </i>
    <i>
      <x v="171"/>
    </i>
    <i>
      <x v="309"/>
    </i>
    <i>
      <x v="6"/>
    </i>
    <i>
      <x v="26"/>
    </i>
    <i>
      <x v="410"/>
    </i>
    <i>
      <x v="83"/>
    </i>
    <i>
      <x v="57"/>
    </i>
    <i>
      <x v="122"/>
    </i>
    <i>
      <x v="305"/>
    </i>
    <i>
      <x v="118"/>
    </i>
    <i>
      <x v="85"/>
    </i>
    <i>
      <x v="239"/>
    </i>
    <i>
      <x v="252"/>
    </i>
    <i>
      <x v="111"/>
    </i>
    <i>
      <x v="316"/>
    </i>
    <i>
      <x v="234"/>
    </i>
    <i>
      <x v="320"/>
    </i>
    <i>
      <x v="414"/>
    </i>
    <i>
      <x v="178"/>
    </i>
    <i>
      <x v="324"/>
    </i>
    <i>
      <x v="338"/>
    </i>
    <i>
      <x v="92"/>
    </i>
    <i>
      <x v="325"/>
    </i>
    <i>
      <x v="419"/>
    </i>
    <i>
      <x v="334"/>
    </i>
    <i>
      <x v="339"/>
    </i>
    <i>
      <x v="75"/>
    </i>
    <i>
      <x v="124"/>
    </i>
    <i>
      <x v="184"/>
    </i>
    <i>
      <x v="65"/>
    </i>
    <i>
      <x v="393"/>
    </i>
    <i>
      <x v="386"/>
    </i>
    <i>
      <x v="59"/>
    </i>
    <i>
      <x v="232"/>
    </i>
    <i>
      <x v="133"/>
    </i>
    <i>
      <x v="302"/>
    </i>
    <i>
      <x v="335"/>
    </i>
    <i>
      <x v="128"/>
    </i>
    <i>
      <x v="15"/>
    </i>
    <i>
      <x v="321"/>
    </i>
    <i>
      <x v="199"/>
    </i>
    <i>
      <x v="377"/>
    </i>
    <i>
      <x v="49"/>
    </i>
    <i>
      <x v="295"/>
    </i>
    <i>
      <x v="143"/>
    </i>
    <i>
      <x v="349"/>
    </i>
    <i>
      <x v="19"/>
    </i>
    <i>
      <x v="418"/>
    </i>
    <i>
      <x v="155"/>
    </i>
    <i>
      <x v="84"/>
    </i>
    <i>
      <x v="394"/>
    </i>
    <i>
      <x v="48"/>
    </i>
    <i>
      <x v="353"/>
    </i>
    <i>
      <x v="332"/>
    </i>
    <i>
      <x v="73"/>
    </i>
    <i>
      <x v="78"/>
    </i>
    <i>
      <x v="385"/>
    </i>
    <i>
      <x v="56"/>
    </i>
    <i>
      <x v="129"/>
    </i>
    <i>
      <x v="2"/>
    </i>
    <i>
      <x v="268"/>
    </i>
    <i>
      <x v="370"/>
    </i>
    <i>
      <x v="275"/>
    </i>
    <i>
      <x v="197"/>
    </i>
    <i>
      <x v="225"/>
    </i>
    <i>
      <x v="219"/>
    </i>
    <i>
      <x v="36"/>
    </i>
    <i>
      <x v="244"/>
    </i>
    <i>
      <x v="98"/>
    </i>
    <i>
      <x v="364"/>
    </i>
    <i>
      <x v="131"/>
    </i>
    <i>
      <x v="412"/>
    </i>
    <i>
      <x v="280"/>
    </i>
    <i>
      <x v="407"/>
    </i>
    <i>
      <x v="104"/>
    </i>
    <i>
      <x v="245"/>
    </i>
    <i>
      <x v="315"/>
    </i>
    <i>
      <x v="292"/>
    </i>
    <i>
      <x v="213"/>
    </i>
    <i>
      <x v="220"/>
    </i>
    <i>
      <x v="112"/>
    </i>
    <i>
      <x v="8"/>
    </i>
    <i>
      <x v="409"/>
    </i>
    <i>
      <x v="173"/>
    </i>
    <i>
      <x v="345"/>
    </i>
    <i>
      <x v="175"/>
    </i>
    <i>
      <x v="226"/>
    </i>
    <i>
      <x v="74"/>
    </i>
    <i>
      <x v="322"/>
    </i>
    <i>
      <x v="304"/>
    </i>
    <i>
      <x v="426"/>
    </i>
    <i>
      <x v="216"/>
    </i>
    <i>
      <x v="378"/>
    </i>
    <i>
      <x v="308"/>
    </i>
    <i>
      <x v="61"/>
    </i>
    <i>
      <x/>
    </i>
    <i>
      <x v="351"/>
    </i>
    <i>
      <x v="3"/>
    </i>
    <i>
      <x v="67"/>
    </i>
    <i>
      <x v="109"/>
    </i>
    <i>
      <x v="404"/>
    </i>
    <i>
      <x v="123"/>
    </i>
    <i>
      <x v="170"/>
    </i>
    <i>
      <x v="142"/>
    </i>
    <i>
      <x v="153"/>
    </i>
    <i>
      <x v="299"/>
    </i>
    <i>
      <x v="237"/>
    </i>
    <i>
      <x v="1"/>
    </i>
    <i>
      <x v="116"/>
    </i>
    <i>
      <x v="230"/>
    </i>
    <i>
      <x v="293"/>
    </i>
    <i>
      <x v="64"/>
    </i>
    <i>
      <x v="224"/>
    </i>
    <i>
      <x v="82"/>
    </i>
    <i>
      <x v="189"/>
    </i>
    <i>
      <x v="372"/>
    </i>
    <i>
      <x v="387"/>
    </i>
    <i>
      <x v="423"/>
    </i>
    <i>
      <x v="298"/>
    </i>
    <i>
      <x v="284"/>
    </i>
    <i>
      <x v="134"/>
    </i>
    <i>
      <x v="32"/>
    </i>
    <i>
      <x v="267"/>
    </i>
    <i>
      <x v="209"/>
    </i>
    <i>
      <x v="177"/>
    </i>
    <i>
      <x v="408"/>
    </i>
    <i>
      <x v="307"/>
    </i>
    <i>
      <x v="265"/>
    </i>
    <i>
      <x v="270"/>
    </i>
    <i>
      <x v="154"/>
    </i>
    <i>
      <x v="248"/>
    </i>
    <i>
      <x v="254"/>
    </i>
    <i>
      <x v="16"/>
    </i>
    <i>
      <x v="106"/>
    </i>
    <i>
      <x v="381"/>
    </i>
    <i>
      <x v="347"/>
    </i>
    <i>
      <x v="76"/>
    </i>
    <i>
      <x v="288"/>
    </i>
    <i>
      <x v="145"/>
    </i>
    <i>
      <x v="368"/>
    </i>
    <i>
      <x v="54"/>
    </i>
    <i>
      <x v="227"/>
    </i>
    <i>
      <x v="94"/>
    </i>
    <i>
      <x v="272"/>
    </i>
    <i>
      <x v="38"/>
    </i>
    <i>
      <x v="105"/>
    </i>
    <i>
      <x v="207"/>
    </i>
    <i>
      <x v="23"/>
    </i>
    <i>
      <x v="258"/>
    </i>
    <i>
      <x v="179"/>
    </i>
    <i>
      <x v="113"/>
    </i>
    <i>
      <x v="167"/>
    </i>
    <i>
      <x v="107"/>
    </i>
    <i>
      <x v="161"/>
    </i>
    <i>
      <x v="375"/>
    </i>
    <i>
      <x v="192"/>
    </i>
    <i>
      <x v="303"/>
    </i>
    <i>
      <x v="374"/>
    </i>
    <i>
      <x v="202"/>
    </i>
    <i>
      <x v="242"/>
    </i>
    <i>
      <x v="51"/>
    </i>
    <i>
      <x v="359"/>
    </i>
    <i>
      <x v="17"/>
    </i>
    <i>
      <x v="259"/>
    </i>
    <i>
      <x v="194"/>
    </i>
    <i>
      <x v="247"/>
    </i>
    <i>
      <x v="390"/>
    </i>
    <i>
      <x v="240"/>
    </i>
    <i>
      <x v="63"/>
    </i>
    <i>
      <x v="402"/>
    </i>
    <i>
      <x v="33"/>
    </i>
    <i>
      <x v="187"/>
    </i>
    <i>
      <x v="366"/>
    </i>
    <i>
      <x v="203"/>
    </i>
    <i>
      <x v="31"/>
    </i>
    <i>
      <x v="360"/>
    </i>
    <i>
      <x v="311"/>
    </i>
    <i>
      <x v="317"/>
    </i>
    <i>
      <x v="269"/>
    </i>
    <i>
      <x v="46"/>
    </i>
    <i>
      <x v="229"/>
    </i>
    <i>
      <x v="7"/>
    </i>
    <i>
      <x v="195"/>
    </i>
    <i>
      <x v="11"/>
    </i>
    <i>
      <x v="384"/>
    </i>
    <i>
      <x v="90"/>
    </i>
    <i>
      <x v="62"/>
    </i>
    <i>
      <x v="101"/>
    </i>
    <i>
      <x v="5"/>
    </i>
    <i>
      <x v="256"/>
    </i>
    <i>
      <x v="149"/>
    </i>
    <i>
      <x v="395"/>
    </i>
    <i>
      <x v="172"/>
    </i>
    <i>
      <x v="318"/>
    </i>
    <i>
      <x v="102"/>
    </i>
    <i>
      <x v="421"/>
    </i>
    <i>
      <x v="41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COGsS" fld="4" subtotal="average" baseField="0" baseItem="0"/>
  </dataFields>
  <formats count="124">
    <format dxfId="144">
      <pivotArea type="all" dataOnly="0" outline="0" fieldPosition="0"/>
    </format>
    <format dxfId="143">
      <pivotArea outline="0" collapsedLevelsAreSubtotals="1" fieldPosition="0"/>
    </format>
    <format dxfId="142">
      <pivotArea field="0" type="button" dataOnly="0" labelOnly="1" outline="0" axis="axisRow" fieldPosition="0"/>
    </format>
    <format dxfId="141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0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39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38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37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36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35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34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33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132">
      <pivotArea dataOnly="0" labelOnly="1" grandRow="1" outline="0" fieldPosition="0"/>
    </format>
    <format dxfId="131">
      <pivotArea dataOnly="0" labelOnly="1" outline="0" axis="axisValues" fieldPosition="0"/>
    </format>
    <format dxfId="130">
      <pivotArea type="all" dataOnly="0" outline="0" fieldPosition="0"/>
    </format>
    <format dxfId="129">
      <pivotArea outline="0" collapsedLevelsAreSubtotals="1" fieldPosition="0"/>
    </format>
    <format dxfId="128">
      <pivotArea field="0" type="button" dataOnly="0" labelOnly="1" outline="0" axis="axisRow" fieldPosition="0"/>
    </format>
    <format dxfId="127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26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25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24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23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22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21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20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19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118">
      <pivotArea dataOnly="0" labelOnly="1" grandRow="1" outline="0" fieldPosition="0"/>
    </format>
    <format dxfId="117">
      <pivotArea dataOnly="0" labelOnly="1" outline="0" axis="axisValues" fieldPosition="0"/>
    </format>
    <format dxfId="116">
      <pivotArea type="all" dataOnly="0" outline="0" fieldPosition="0"/>
    </format>
    <format dxfId="115">
      <pivotArea outline="0" collapsedLevelsAreSubtotals="1" fieldPosition="0"/>
    </format>
    <format dxfId="114">
      <pivotArea field="0" type="button" dataOnly="0" labelOnly="1" outline="0" axis="axisRow" fieldPosition="0"/>
    </format>
    <format dxfId="113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12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11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10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09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08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07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06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05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104">
      <pivotArea dataOnly="0" labelOnly="1" grandRow="1" outline="0" fieldPosition="0"/>
    </format>
    <format dxfId="103">
      <pivotArea dataOnly="0" labelOnly="1" outline="0" axis="axisValues" fieldPosition="0"/>
    </format>
    <format dxfId="102">
      <pivotArea type="all" dataOnly="0" outline="0" fieldPosition="0"/>
    </format>
    <format dxfId="101">
      <pivotArea outline="0" collapsedLevelsAreSubtotals="1" fieldPosition="0"/>
    </format>
    <format dxfId="100">
      <pivotArea field="0" type="button" dataOnly="0" labelOnly="1" outline="0" axis="axisRow" fieldPosition="0"/>
    </format>
    <format dxfId="99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8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97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96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95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94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93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92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91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90">
      <pivotArea dataOnly="0" labelOnly="1" grandRow="1" outline="0" fieldPosition="0"/>
    </format>
    <format dxfId="89">
      <pivotArea dataOnly="0" labelOnly="1" outline="0" axis="axisValues" fieldPosition="0"/>
    </format>
    <format dxfId="88">
      <pivotArea type="all" dataOnly="0" outline="0" fieldPosition="0"/>
    </format>
    <format dxfId="87">
      <pivotArea outline="0" collapsedLevelsAreSubtotals="1" fieldPosition="0"/>
    </format>
    <format dxfId="86">
      <pivotArea field="0" type="button" dataOnly="0" labelOnly="1" outline="0" axis="axisRow" fieldPosition="0"/>
    </format>
    <format dxfId="85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4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83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82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81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80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79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78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77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76">
      <pivotArea dataOnly="0" labelOnly="1" grandRow="1" outline="0" fieldPosition="0"/>
    </format>
    <format dxfId="75">
      <pivotArea dataOnly="0" labelOnly="1" outline="0" axis="axisValues" fieldPosition="0"/>
    </format>
    <format dxfId="74">
      <pivotArea type="all" dataOnly="0" outline="0" fieldPosition="0"/>
    </format>
    <format dxfId="73">
      <pivotArea outline="0" collapsedLevelsAreSubtotals="1" fieldPosition="0"/>
    </format>
    <format dxfId="72">
      <pivotArea field="0" type="button" dataOnly="0" labelOnly="1" outline="0" axis="axisRow" fieldPosition="0"/>
    </format>
    <format dxfId="71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0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9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8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7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6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65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64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63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62">
      <pivotArea dataOnly="0" labelOnly="1" grandRow="1" outline="0" fieldPosition="0"/>
    </format>
    <format dxfId="61">
      <pivotArea dataOnly="0" labelOnly="1" outline="0" axis="axisValues" fieldPosition="0"/>
    </format>
    <format dxfId="60">
      <pivotArea type="all" dataOnly="0" outline="0" fieldPosition="0"/>
    </format>
    <format dxfId="59">
      <pivotArea outline="0" collapsedLevelsAreSubtotals="1" fieldPosition="0"/>
    </format>
    <format dxfId="58">
      <pivotArea field="0" type="button" dataOnly="0" labelOnly="1" outline="0" axis="axisRow" fieldPosition="0"/>
    </format>
    <format dxfId="57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6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5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4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3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2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1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0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9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48">
      <pivotArea dataOnly="0" labelOnly="1" grandRow="1" outline="0" fieldPosition="0"/>
    </format>
    <format dxfId="47">
      <pivotArea dataOnly="0" labelOnly="1" outline="0" axis="axisValues" fieldPosition="0"/>
    </format>
    <format dxfId="46">
      <pivotArea field="0" type="button" dataOnly="0" labelOnly="1" outline="0" axis="axisRow" fieldPosition="0"/>
    </format>
    <format dxfId="45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4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3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2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1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0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9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8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7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36">
      <pivotArea dataOnly="0" labelOnly="1" grandRow="1" outline="0" fieldPosition="0"/>
    </format>
    <format dxfId="35">
      <pivotArea outline="0" collapsedLevelsAreSubtotals="1" fieldPosition="0"/>
    </format>
    <format dxfId="34">
      <pivotArea dataOnly="0" labelOnly="1" outline="0" axis="axisValues" fieldPosition="0"/>
    </format>
    <format dxfId="33">
      <pivotArea field="0" type="button" dataOnly="0" labelOnly="1" outline="0" axis="axisRow" fieldPosition="0"/>
    </format>
    <format dxfId="32">
      <pivotArea dataOnly="0" labelOnly="1" outline="0" axis="axisValues" fieldPosition="0"/>
    </format>
    <format dxfId="31">
      <pivotArea field="0" type="button" dataOnly="0" labelOnly="1" outline="0" axis="axisRow" fieldPosition="0"/>
    </format>
    <format dxfId="30">
      <pivotArea dataOnly="0" labelOnly="1" outline="0" axis="axisValues" fieldPosition="0"/>
    </format>
    <format dxfId="29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8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7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6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5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4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3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2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1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DADC37-71D0-44CA-8A88-47FC26AFF11E}" name="PivotTable1" cacheId="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GICSSector / Gross Profit">
  <location ref="D6:D17" firstHeaderRow="1" firstDataRow="1" firstDataCol="1"/>
  <pivotFields count="3">
    <pivotField axis="axisRow" showAll="0">
      <items count="13">
        <item sd="0" x="1"/>
        <item sd="0" x="4"/>
        <item sd="0" x="9"/>
        <item sd="0" x="6"/>
        <item sd="0" x="3"/>
        <item sd="0" x="0"/>
        <item sd="0" x="2"/>
        <item sd="0" x="8"/>
        <item sd="0" x="7"/>
        <item sd="0" x="10"/>
        <item sd="0" x="5"/>
        <item h="1" x="11"/>
        <item t="default"/>
      </items>
    </pivotField>
    <pivotField showAll="0"/>
    <pivotField axis="axisRow" showAll="0">
      <items count="1671">
        <item x="589"/>
        <item x="205"/>
        <item x="348"/>
        <item x="349"/>
        <item x="350"/>
        <item x="351"/>
        <item x="855"/>
        <item x="856"/>
        <item x="857"/>
        <item x="567"/>
        <item x="858"/>
        <item x="1024"/>
        <item x="947"/>
        <item x="1540"/>
        <item x="970"/>
        <item x="537"/>
        <item x="1025"/>
        <item x="568"/>
        <item x="1263"/>
        <item x="538"/>
        <item x="1541"/>
        <item x="630"/>
        <item x="974"/>
        <item x="1139"/>
        <item x="971"/>
        <item x="1484"/>
        <item x="631"/>
        <item x="569"/>
        <item x="311"/>
        <item x="1485"/>
        <item x="632"/>
        <item x="1558"/>
        <item x="1026"/>
        <item x="1300"/>
        <item x="1486"/>
        <item x="633"/>
        <item x="60"/>
        <item x="570"/>
        <item x="859"/>
        <item x="1542"/>
        <item x="61"/>
        <item x="62"/>
        <item x="1465"/>
        <item x="975"/>
        <item x="1487"/>
        <item x="63"/>
        <item x="293"/>
        <item x="860"/>
        <item x="539"/>
        <item x="976"/>
        <item x="365"/>
        <item x="1264"/>
        <item x="1466"/>
        <item x="903"/>
        <item x="787"/>
        <item x="1552"/>
        <item x="904"/>
        <item x="972"/>
        <item x="1027"/>
        <item x="748"/>
        <item x="614"/>
        <item x="861"/>
        <item x="615"/>
        <item x="1140"/>
        <item x="616"/>
        <item x="1445"/>
        <item x="617"/>
        <item x="1515"/>
        <item x="788"/>
        <item x="973"/>
        <item x="1379"/>
        <item x="245"/>
        <item x="74"/>
        <item x="335"/>
        <item x="1467"/>
        <item x="1553"/>
        <item x="294"/>
        <item x="1488"/>
        <item x="364"/>
        <item x="295"/>
        <item x="621"/>
        <item x="905"/>
        <item x="977"/>
        <item x="1514"/>
        <item x="1051"/>
        <item x="789"/>
        <item x="446"/>
        <item x="1332"/>
        <item x="1554"/>
        <item x="636"/>
        <item x="540"/>
        <item x="162"/>
        <item x="993"/>
        <item x="68"/>
        <item x="1512"/>
        <item x="73"/>
        <item x="634"/>
        <item x="85"/>
        <item x="308"/>
        <item x="1356"/>
        <item x="1543"/>
        <item x="84"/>
        <item x="862"/>
        <item x="692"/>
        <item x="635"/>
        <item x="1555"/>
        <item x="86"/>
        <item x="1513"/>
        <item x="1476"/>
        <item x="1141"/>
        <item x="922"/>
        <item x="790"/>
        <item x="246"/>
        <item x="1548"/>
        <item x="1333"/>
        <item x="72"/>
        <item x="1559"/>
        <item x="795"/>
        <item x="332"/>
        <item x="637"/>
        <item x="906"/>
        <item x="1254"/>
        <item x="1468"/>
        <item x="447"/>
        <item x="1446"/>
        <item x="1623"/>
        <item x="1251"/>
        <item x="1422"/>
        <item x="1489"/>
        <item x="521"/>
        <item x="296"/>
        <item x="935"/>
        <item x="923"/>
        <item x="1212"/>
        <item x="1357"/>
        <item x="1142"/>
        <item x="1549"/>
        <item x="1213"/>
        <item x="163"/>
        <item x="87"/>
        <item x="1252"/>
        <item x="1611"/>
        <item x="247"/>
        <item x="936"/>
        <item x="1214"/>
        <item x="921"/>
        <item x="448"/>
        <item x="907"/>
        <item x="1178"/>
        <item x="1334"/>
        <item x="1380"/>
        <item x="1215"/>
        <item x="340"/>
        <item x="1550"/>
        <item x="1508"/>
        <item x="937"/>
        <item x="1297"/>
        <item x="583"/>
        <item x="1265"/>
        <item x="1413"/>
        <item x="924"/>
        <item x="1106"/>
        <item x="1179"/>
        <item x="1036"/>
        <item x="69"/>
        <item x="342"/>
        <item x="629"/>
        <item x="926"/>
        <item x="1557"/>
        <item x="938"/>
        <item x="522"/>
        <item x="341"/>
        <item x="1358"/>
        <item x="620"/>
        <item x="693"/>
        <item x="1568"/>
        <item x="1371"/>
        <item x="449"/>
        <item x="920"/>
        <item x="309"/>
        <item x="925"/>
        <item x="1569"/>
        <item x="525"/>
        <item x="1278"/>
        <item x="1335"/>
        <item x="994"/>
        <item x="1477"/>
        <item x="1490"/>
        <item x="248"/>
        <item x="164"/>
        <item x="1103"/>
        <item x="1509"/>
        <item x="737"/>
        <item x="1570"/>
        <item x="1253"/>
        <item x="1208"/>
        <item x="1037"/>
        <item x="343"/>
        <item x="310"/>
        <item x="1510"/>
        <item x="791"/>
        <item x="225"/>
        <item x="96"/>
        <item x="1177"/>
        <item x="75"/>
        <item x="713"/>
        <item x="1571"/>
        <item x="627"/>
        <item x="1511"/>
        <item x="996"/>
        <item x="1447"/>
        <item x="628"/>
        <item x="598"/>
        <item x="995"/>
        <item x="625"/>
        <item x="532"/>
        <item x="738"/>
        <item x="523"/>
        <item x="1556"/>
        <item x="36"/>
        <item x="1524"/>
        <item x="1099"/>
        <item x="397"/>
        <item x="1158"/>
        <item x="1551"/>
        <item x="1159"/>
        <item x="1224"/>
        <item x="1359"/>
        <item x="1414"/>
        <item x="626"/>
        <item x="97"/>
        <item x="1412"/>
        <item x="1072"/>
        <item x="1526"/>
        <item x="792"/>
        <item x="1620"/>
        <item x="273"/>
        <item x="467"/>
        <item x="796"/>
        <item x="1160"/>
        <item x="1525"/>
        <item x="1279"/>
        <item x="466"/>
        <item x="883"/>
        <item x="919"/>
        <item x="498"/>
        <item x="1298"/>
        <item x="1266"/>
        <item x="1180"/>
        <item x="1161"/>
        <item x="204"/>
        <item x="320"/>
        <item x="1038"/>
        <item x="136"/>
        <item x="333"/>
        <item x="794"/>
        <item x="1074"/>
        <item x="70"/>
        <item x="1073"/>
        <item x="1545"/>
        <item x="1527"/>
        <item x="793"/>
        <item x="226"/>
        <item x="541"/>
        <item x="618"/>
        <item x="584"/>
        <item x="1544"/>
        <item x="336"/>
        <item x="88"/>
        <item x="1491"/>
        <item x="1267"/>
        <item x="1614"/>
        <item x="1560"/>
        <item x="619"/>
        <item x="544"/>
        <item x="943"/>
        <item x="1230"/>
        <item x="1407"/>
        <item x="426"/>
        <item x="678"/>
        <item x="552"/>
        <item x="1128"/>
        <item x="759"/>
        <item x="820"/>
        <item x="1309"/>
        <item x="599"/>
        <item x="1228"/>
        <item x="468"/>
        <item x="37"/>
        <item x="98"/>
        <item x="99"/>
        <item x="531"/>
        <item x="1632"/>
        <item x="739"/>
        <item x="1448"/>
        <item x="1229"/>
        <item x="524"/>
        <item x="1075"/>
        <item x="165"/>
        <item x="1299"/>
        <item x="274"/>
        <item x="677"/>
        <item x="908"/>
        <item x="1104"/>
        <item x="1415"/>
        <item x="137"/>
        <item x="275"/>
        <item x="694"/>
        <item x="747"/>
        <item x="875"/>
        <item x="542"/>
        <item x="71"/>
        <item x="1410"/>
        <item x="394"/>
        <item x="1411"/>
        <item x="1547"/>
        <item x="1268"/>
        <item x="1576"/>
        <item x="624"/>
        <item x="1012"/>
        <item x="1409"/>
        <item x="1546"/>
        <item x="1201"/>
        <item x="1649"/>
        <item x="1269"/>
        <item x="1648"/>
        <item x="529"/>
        <item x="1310"/>
        <item x="337"/>
        <item x="276"/>
        <item x="1478"/>
        <item x="1650"/>
        <item x="1127"/>
        <item x="669"/>
        <item x="1280"/>
        <item x="499"/>
        <item x="1643"/>
        <item x="154"/>
        <item x="1231"/>
        <item x="150"/>
        <item x="553"/>
        <item x="227"/>
        <item x="745"/>
        <item x="213"/>
        <item x="1577"/>
        <item x="1324"/>
        <item x="1612"/>
        <item x="680"/>
        <item x="469"/>
        <item x="1635"/>
        <item x="1619"/>
        <item x="268"/>
        <item x="797"/>
        <item x="526"/>
        <item x="1381"/>
        <item x="1640"/>
        <item x="221"/>
        <item x="455"/>
        <item x="1561"/>
        <item x="210"/>
        <item x="718"/>
        <item x="740"/>
        <item x="895"/>
        <item x="760"/>
        <item x="1453"/>
        <item x="1088"/>
        <item x="1641"/>
        <item x="1209"/>
        <item x="821"/>
        <item x="1325"/>
        <item x="1130"/>
        <item x="585"/>
        <item x="456"/>
        <item x="228"/>
        <item x="600"/>
        <item x="155"/>
        <item x="500"/>
        <item x="1621"/>
        <item x="211"/>
        <item x="819"/>
        <item x="1336"/>
        <item x="865"/>
        <item x="1642"/>
        <item x="670"/>
        <item x="679"/>
        <item x="863"/>
        <item x="705"/>
        <item x="338"/>
        <item x="339"/>
        <item x="1311"/>
        <item x="978"/>
        <item x="1578"/>
        <item x="646"/>
        <item x="1210"/>
        <item x="1039"/>
        <item x="1437"/>
        <item x="457"/>
        <item x="151"/>
        <item x="1633"/>
        <item x="1613"/>
        <item x="714"/>
        <item x="898"/>
        <item x="1143"/>
        <item x="153"/>
        <item x="334"/>
        <item x="876"/>
        <item x="1144"/>
        <item x="152"/>
        <item x="1406"/>
        <item x="1438"/>
        <item x="649"/>
        <item x="601"/>
        <item x="66"/>
        <item x="38"/>
        <item x="897"/>
        <item x="1405"/>
        <item x="156"/>
        <item x="454"/>
        <item x="543"/>
        <item x="1382"/>
        <item x="1020"/>
        <item x="1312"/>
        <item x="798"/>
        <item x="212"/>
        <item x="1634"/>
        <item x="647"/>
        <item x="1423"/>
        <item x="1289"/>
        <item x="755"/>
        <item x="622"/>
        <item x="28"/>
        <item x="138"/>
        <item x="1340"/>
        <item x="864"/>
        <item x="554"/>
        <item x="896"/>
        <item x="764"/>
        <item x="223"/>
        <item x="249"/>
        <item x="746"/>
        <item x="623"/>
        <item x="909"/>
        <item x="1439"/>
        <item x="281"/>
        <item x="1050"/>
        <item x="818"/>
        <item x="575"/>
        <item x="1274"/>
        <item x="915"/>
        <item x="815"/>
        <item x="763"/>
        <item x="1416"/>
        <item x="1021"/>
        <item x="527"/>
        <item x="1337"/>
        <item x="765"/>
        <item x="816"/>
        <item x="1022"/>
        <item x="1281"/>
        <item x="371"/>
        <item x="1440"/>
        <item x="672"/>
        <item x="671"/>
        <item x="1100"/>
        <item x="648"/>
        <item x="370"/>
        <item x="1454"/>
        <item x="157"/>
        <item x="427"/>
        <item x="222"/>
        <item x="510"/>
        <item x="979"/>
        <item x="838"/>
        <item x="817"/>
        <item x="501"/>
        <item x="267"/>
        <item x="139"/>
        <item x="1089"/>
        <item x="758"/>
        <item x="1105"/>
        <item x="761"/>
        <item x="695"/>
        <item x="1338"/>
        <item x="866"/>
        <item x="831"/>
        <item x="719"/>
        <item x="29"/>
        <item x="1341"/>
        <item x="1023"/>
        <item x="559"/>
        <item x="282"/>
        <item x="602"/>
        <item x="528"/>
        <item x="835"/>
        <item x="756"/>
        <item x="1076"/>
        <item x="757"/>
        <item x="1622"/>
        <item x="194"/>
        <item x="395"/>
        <item x="321"/>
        <item x="606"/>
        <item x="250"/>
        <item x="1562"/>
        <item x="555"/>
        <item x="1408"/>
        <item x="560"/>
        <item x="1290"/>
        <item x="1342"/>
        <item x="877"/>
        <item x="822"/>
        <item x="1202"/>
        <item x="576"/>
        <item x="715"/>
        <item x="1616"/>
        <item x="706"/>
        <item x="1479"/>
        <item x="1129"/>
        <item x="1339"/>
        <item x="1013"/>
        <item x="372"/>
        <item x="1275"/>
        <item x="1049"/>
        <item x="224"/>
        <item x="1604"/>
        <item x="588"/>
        <item x="1001"/>
        <item x="1211"/>
        <item x="530"/>
        <item x="577"/>
        <item x="1197"/>
        <item x="1090"/>
        <item x="1455"/>
        <item x="1082"/>
        <item x="39"/>
        <item x="982"/>
        <item x="948"/>
        <item x="578"/>
        <item x="980"/>
        <item x="837"/>
        <item x="1330"/>
        <item x="603"/>
        <item x="1474"/>
        <item x="1579"/>
        <item x="1091"/>
        <item x="561"/>
        <item x="1372"/>
        <item x="41"/>
        <item x="1563"/>
        <item x="316"/>
        <item x="944"/>
        <item x="283"/>
        <item x="717"/>
        <item x="832"/>
        <item x="884"/>
        <item x="878"/>
        <item x="1164"/>
        <item x="910"/>
        <item x="1328"/>
        <item x="1343"/>
        <item x="1329"/>
        <item x="610"/>
        <item x="607"/>
        <item x="720"/>
        <item x="89"/>
        <item x="195"/>
        <item x="1628"/>
        <item x="40"/>
        <item x="836"/>
        <item x="1326"/>
        <item x="916"/>
        <item x="604"/>
        <item x="317"/>
        <item x="696"/>
        <item x="1135"/>
        <item x="1291"/>
        <item x="1145"/>
        <item x="1276"/>
        <item x="196"/>
        <item x="1618"/>
        <item x="396"/>
        <item x="1146"/>
        <item x="981"/>
        <item x="1136"/>
        <item x="1424"/>
        <item x="373"/>
        <item x="611"/>
        <item x="43"/>
        <item x="707"/>
        <item x="1605"/>
        <item x="733"/>
        <item x="1163"/>
        <item x="1617"/>
        <item x="1456"/>
        <item x="1203"/>
        <item x="1002"/>
        <item x="716"/>
        <item x="108"/>
        <item x="1014"/>
        <item x="762"/>
        <item x="1277"/>
        <item x="1664"/>
        <item x="1429"/>
        <item x="1292"/>
        <item x="42"/>
        <item x="318"/>
        <item x="608"/>
        <item x="1227"/>
        <item x="562"/>
        <item x="1101"/>
        <item x="605"/>
        <item x="913"/>
        <item x="1137"/>
        <item x="1086"/>
        <item x="1473"/>
        <item x="1662"/>
        <item x="511"/>
        <item x="912"/>
        <item x="1131"/>
        <item x="31"/>
        <item x="483"/>
        <item x="251"/>
        <item x="1162"/>
        <item x="911"/>
        <item x="983"/>
        <item x="30"/>
        <item x="833"/>
        <item x="1132"/>
        <item x="284"/>
        <item x="708"/>
        <item x="327"/>
        <item x="734"/>
        <item x="67"/>
        <item x="1610"/>
        <item x="945"/>
        <item x="65"/>
        <item x="428"/>
        <item x="44"/>
        <item x="1138"/>
        <item x="1608"/>
        <item x="1609"/>
        <item x="1663"/>
        <item x="766"/>
        <item x="326"/>
        <item x="64"/>
        <item x="76"/>
        <item x="1430"/>
        <item x="197"/>
        <item x="252"/>
        <item x="609"/>
        <item x="45"/>
        <item x="325"/>
        <item x="301"/>
        <item x="1457"/>
        <item x="1630"/>
        <item x="356"/>
        <item x="1225"/>
        <item x="90"/>
        <item x="612"/>
        <item x="736"/>
        <item x="1661"/>
        <item x="319"/>
        <item x="300"/>
        <item x="261"/>
        <item x="1016"/>
        <item x="1003"/>
        <item x="1087"/>
        <item x="482"/>
        <item x="698"/>
        <item x="1421"/>
        <item x="1015"/>
        <item x="382"/>
        <item x="697"/>
        <item x="1629"/>
        <item x="950"/>
        <item x="1327"/>
        <item x="735"/>
        <item x="1615"/>
        <item x="1385"/>
        <item x="984"/>
        <item x="1475"/>
        <item x="1226"/>
        <item x="302"/>
        <item x="46"/>
        <item x="280"/>
        <item x="1607"/>
        <item x="461"/>
        <item x="1288"/>
        <item x="1383"/>
        <item x="1432"/>
        <item x="109"/>
        <item x="613"/>
        <item x="767"/>
        <item x="16"/>
        <item x="1004"/>
        <item x="691"/>
        <item x="266"/>
        <item x="834"/>
        <item x="383"/>
        <item x="955"/>
        <item x="1270"/>
        <item x="1319"/>
        <item x="1431"/>
        <item x="1207"/>
        <item x="305"/>
        <item x="460"/>
        <item x="1285"/>
        <item x="1373"/>
        <item x="699"/>
        <item x="512"/>
        <item x="1318"/>
        <item x="1316"/>
        <item x="47"/>
        <item x="303"/>
        <item x="1133"/>
        <item x="474"/>
        <item x="533"/>
        <item x="304"/>
        <item x="1198"/>
        <item x="1370"/>
        <item x="1019"/>
        <item x="946"/>
        <item x="956"/>
        <item x="1148"/>
        <item x="885"/>
        <item x="917"/>
        <item x="450"/>
        <item x="1271"/>
        <item x="429"/>
        <item x="768"/>
        <item x="949"/>
        <item x="1313"/>
        <item x="384"/>
        <item x="1017"/>
        <item x="1458"/>
        <item x="1317"/>
        <item x="1165"/>
        <item x="1287"/>
        <item x="324"/>
        <item x="132"/>
        <item x="1018"/>
        <item x="839"/>
        <item x="1293"/>
        <item x="1147"/>
        <item x="1597"/>
        <item x="1149"/>
        <item x="1286"/>
        <item x="702"/>
        <item x="1606"/>
        <item x="116"/>
        <item x="1048"/>
        <item x="1166"/>
        <item x="1272"/>
        <item x="700"/>
        <item x="306"/>
        <item x="442"/>
        <item x="458"/>
        <item x="355"/>
        <item x="354"/>
        <item x="451"/>
        <item x="886"/>
        <item x="424"/>
        <item x="262"/>
        <item x="1102"/>
        <item x="77"/>
        <item x="1498"/>
        <item x="988"/>
        <item x="133"/>
        <item x="285"/>
        <item x="1134"/>
        <item x="423"/>
        <item x="91"/>
        <item x="918"/>
        <item x="1097"/>
        <item x="425"/>
        <item x="841"/>
        <item x="385"/>
        <item x="775"/>
        <item x="703"/>
        <item x="1294"/>
        <item x="701"/>
        <item x="231"/>
        <item x="146"/>
        <item x="1654"/>
        <item x="1665"/>
        <item x="1315"/>
        <item x="914"/>
        <item x="769"/>
        <item x="352"/>
        <item x="307"/>
        <item x="230"/>
        <item x="1204"/>
        <item x="840"/>
        <item x="1374"/>
        <item x="134"/>
        <item x="1596"/>
        <item x="1331"/>
        <item x="353"/>
        <item x="459"/>
        <item x="17"/>
        <item x="1396"/>
        <item x="117"/>
        <item x="92"/>
        <item x="1360"/>
        <item x="987"/>
        <item x="957"/>
        <item x="110"/>
        <item x="444"/>
        <item x="770"/>
        <item x="422"/>
        <item x="1667"/>
        <item x="1205"/>
        <item x="443"/>
        <item x="452"/>
        <item x="485"/>
        <item x="78"/>
        <item x="145"/>
        <item x="1167"/>
        <item x="1206"/>
        <item x="1118"/>
        <item x="1666"/>
        <item x="378"/>
        <item x="704"/>
        <item x="842"/>
        <item x="147"/>
        <item x="484"/>
        <item x="232"/>
        <item x="1150"/>
        <item x="4"/>
        <item x="357"/>
        <item x="1295"/>
        <item x="1631"/>
        <item x="1314"/>
        <item x="265"/>
        <item x="1096"/>
        <item x="135"/>
        <item x="1598"/>
        <item x="286"/>
        <item x="1302"/>
        <item x="771"/>
        <item x="772"/>
        <item x="1301"/>
        <item x="144"/>
        <item x="1273"/>
        <item x="1668"/>
        <item x="1395"/>
        <item x="1653"/>
        <item x="1247"/>
        <item x="5"/>
        <item x="118"/>
        <item x="776"/>
        <item x="535"/>
        <item x="1588"/>
        <item x="140"/>
        <item x="534"/>
        <item x="1111"/>
        <item x="728"/>
        <item x="119"/>
        <item x="773"/>
        <item x="658"/>
        <item x="287"/>
        <item x="1497"/>
        <item x="1652"/>
        <item x="777"/>
        <item x="1496"/>
        <item x="1362"/>
        <item x="1657"/>
        <item x="1658"/>
        <item x="1296"/>
        <item x="229"/>
        <item x="1651"/>
        <item x="1151"/>
        <item x="1361"/>
        <item x="1126"/>
        <item x="774"/>
        <item x="1168"/>
        <item x="778"/>
        <item x="1394"/>
        <item x="1589"/>
        <item x="985"/>
        <item x="1098"/>
        <item x="1624"/>
        <item x="803"/>
        <item x="1181"/>
        <item x="1659"/>
        <item x="1575"/>
        <item x="1348"/>
        <item x="111"/>
        <item x="24"/>
        <item x="986"/>
        <item x="805"/>
        <item x="462"/>
        <item x="1625"/>
        <item x="1462"/>
        <item x="1499"/>
        <item x="25"/>
        <item x="1083"/>
        <item x="18"/>
        <item x="1079"/>
        <item x="536"/>
        <item x="1182"/>
        <item x="148"/>
        <item x="445"/>
        <item x="475"/>
        <item x="379"/>
        <item x="1363"/>
        <item x="1303"/>
        <item x="1656"/>
        <item x="1384"/>
        <item x="32"/>
        <item x="1304"/>
        <item x="463"/>
        <item x="1113"/>
        <item x="804"/>
        <item x="1417"/>
        <item x="660"/>
        <item x="79"/>
        <item x="1112"/>
        <item x="263"/>
        <item x="476"/>
        <item x="1591"/>
        <item x="1590"/>
        <item x="1114"/>
        <item x="1349"/>
        <item x="1152"/>
        <item x="1199"/>
        <item x="548"/>
        <item x="464"/>
        <item x="563"/>
        <item x="1626"/>
        <item x="141"/>
        <item x="1123"/>
        <item x="1461"/>
        <item x="665"/>
        <item x="1655"/>
        <item x="549"/>
        <item x="1369"/>
        <item x="202"/>
        <item x="1063"/>
        <item x="1125"/>
        <item x="1169"/>
        <item x="93"/>
        <item x="438"/>
        <item x="1183"/>
        <item x="465"/>
        <item x="322"/>
        <item x="33"/>
        <item x="1375"/>
        <item x="685"/>
        <item x="1459"/>
        <item x="1124"/>
        <item x="1599"/>
        <item x="1368"/>
        <item x="94"/>
        <item x="477"/>
        <item x="806"/>
        <item x="1418"/>
        <item x="1350"/>
        <item x="1627"/>
        <item x="264"/>
        <item x="35"/>
        <item x="1420"/>
        <item x="827"/>
        <item x="440"/>
        <item x="26"/>
        <item x="659"/>
        <item x="1080"/>
        <item x="551"/>
        <item x="441"/>
        <item x="1377"/>
        <item x="1173"/>
        <item x="358"/>
        <item x="1419"/>
        <item x="1376"/>
        <item x="502"/>
        <item x="681"/>
        <item x="1171"/>
        <item x="380"/>
        <item x="686"/>
        <item x="439"/>
        <item x="181"/>
        <item x="1282"/>
        <item x="1250"/>
        <item x="179"/>
        <item x="1153"/>
        <item x="1085"/>
        <item x="198"/>
        <item x="1184"/>
        <item x="684"/>
        <item x="931"/>
        <item x="1660"/>
        <item x="1081"/>
        <item x="1320"/>
        <item x="1084"/>
        <item x="503"/>
        <item x="1248"/>
        <item x="666"/>
        <item x="1574"/>
        <item x="688"/>
        <item x="682"/>
        <item x="1378"/>
        <item x="505"/>
        <item x="19"/>
        <item x="683"/>
        <item x="312"/>
        <item x="199"/>
        <item x="1351"/>
        <item x="1283"/>
        <item x="687"/>
        <item x="127"/>
        <item x="1249"/>
        <item x="1573"/>
        <item x="1572"/>
        <item x="550"/>
        <item x="1284"/>
        <item x="899"/>
        <item x="182"/>
        <item x="7"/>
        <item x="900"/>
        <item x="315"/>
        <item x="6"/>
        <item x="143"/>
        <item x="689"/>
        <item x="933"/>
        <item x="1068"/>
        <item x="95"/>
        <item x="398"/>
        <item x="400"/>
        <item x="668"/>
        <item x="1200"/>
        <item x="183"/>
        <item x="180"/>
        <item x="564"/>
        <item x="667"/>
        <item x="1193"/>
        <item x="1321"/>
        <item x="184"/>
        <item x="185"/>
        <item x="1584"/>
        <item x="828"/>
        <item x="453"/>
        <item x="504"/>
        <item x="1070"/>
        <item x="854"/>
        <item x="932"/>
        <item x="200"/>
        <item x="1460"/>
        <item x="847"/>
        <item x="1594"/>
        <item x="1069"/>
        <item x="166"/>
        <item x="639"/>
        <item x="34"/>
        <item x="142"/>
        <item x="640"/>
        <item x="848"/>
        <item x="203"/>
        <item x="901"/>
        <item x="253"/>
        <item x="1258"/>
        <item x="1255"/>
        <item x="313"/>
        <item x="545"/>
        <item x="1592"/>
        <item x="1170"/>
        <item x="218"/>
        <item x="270"/>
        <item x="233"/>
        <item x="1071"/>
        <item x="1172"/>
        <item x="167"/>
        <item x="314"/>
        <item x="1463"/>
        <item x="131"/>
        <item x="381"/>
        <item x="1593"/>
        <item x="638"/>
        <item x="359"/>
        <item x="27"/>
        <item x="272"/>
        <item x="1115"/>
        <item x="1585"/>
        <item x="1528"/>
        <item x="934"/>
        <item x="853"/>
        <item x="418"/>
        <item x="399"/>
        <item x="849"/>
        <item x="1116"/>
        <item x="495"/>
        <item x="830"/>
        <item x="1595"/>
        <item x="269"/>
        <item x="829"/>
        <item x="234"/>
        <item x="494"/>
        <item x="1322"/>
        <item x="219"/>
        <item x="1256"/>
        <item x="271"/>
        <item x="902"/>
        <item x="1078"/>
        <item x="277"/>
        <item x="1194"/>
        <item x="1647"/>
        <item x="1195"/>
        <item x="850"/>
        <item x="1441"/>
        <item x="220"/>
        <item x="1257"/>
        <item x="241"/>
        <item x="168"/>
        <item x="565"/>
        <item x="1587"/>
        <item x="1586"/>
        <item x="851"/>
        <item x="419"/>
        <item x="1077"/>
        <item x="490"/>
        <item x="254"/>
        <item x="1196"/>
        <item x="401"/>
        <item x="1529"/>
        <item x="496"/>
        <item x="1237"/>
        <item x="130"/>
        <item x="1355"/>
        <item x="825"/>
        <item x="323"/>
        <item x="1442"/>
        <item x="690"/>
        <item x="1323"/>
        <item x="641"/>
        <item x="823"/>
        <item x="169"/>
        <item x="1095"/>
        <item x="826"/>
        <item x="235"/>
        <item x="1174"/>
        <item x="497"/>
        <item x="676"/>
        <item x="642"/>
        <item x="1393"/>
        <item x="958"/>
        <item x="1354"/>
        <item x="420"/>
        <item x="1535"/>
        <item x="1117"/>
        <item x="824"/>
        <item x="657"/>
        <item x="557"/>
        <item x="643"/>
        <item x="243"/>
        <item x="149"/>
        <item x="656"/>
        <item x="1232"/>
        <item x="1238"/>
        <item x="1092"/>
        <item x="1531"/>
        <item x="201"/>
        <item x="1530"/>
        <item x="579"/>
        <item x="244"/>
        <item x="1353"/>
        <item x="206"/>
        <item x="491"/>
        <item x="852"/>
        <item x="959"/>
        <item x="644"/>
        <item x="278"/>
        <item x="257"/>
        <item x="673"/>
        <item x="1464"/>
        <item x="1646"/>
        <item x="645"/>
        <item x="516"/>
        <item x="255"/>
        <item x="587"/>
        <item x="675"/>
        <item x="674"/>
        <item x="421"/>
        <item x="493"/>
        <item x="1390"/>
        <item x="1470"/>
        <item x="1469"/>
        <item x="655"/>
        <item x="1534"/>
        <item x="654"/>
        <item x="1233"/>
        <item x="586"/>
        <item x="1645"/>
        <item x="1352"/>
        <item x="236"/>
        <item x="1234"/>
        <item x="547"/>
        <item x="807"/>
        <item x="520"/>
        <item x="492"/>
        <item x="1391"/>
        <item x="867"/>
        <item x="869"/>
        <item x="870"/>
        <item x="960"/>
        <item x="1157"/>
        <item x="470"/>
        <item x="868"/>
        <item x="1235"/>
        <item x="871"/>
        <item x="242"/>
        <item x="486"/>
        <item x="1644"/>
        <item x="488"/>
        <item x="1122"/>
        <item x="1121"/>
        <item x="997"/>
        <item x="556"/>
        <item x="810"/>
        <item x="546"/>
        <item x="893"/>
        <item x="894"/>
        <item x="892"/>
        <item x="811"/>
        <item x="489"/>
        <item x="727"/>
        <item x="891"/>
        <item x="1532"/>
        <item x="256"/>
        <item x="515"/>
        <item x="1047"/>
        <item x="961"/>
        <item x="279"/>
        <item x="812"/>
        <item x="487"/>
        <item x="178"/>
        <item x="1344"/>
        <item x="1119"/>
        <item x="566"/>
        <item x="808"/>
        <item x="650"/>
        <item x="1533"/>
        <item x="1236"/>
        <item x="874"/>
        <item x="1345"/>
        <item x="258"/>
        <item x="1433"/>
        <item x="809"/>
        <item x="1120"/>
        <item x="1471"/>
        <item x="1346"/>
        <item x="1443"/>
        <item x="1392"/>
        <item x="813"/>
        <item x="1472"/>
        <item x="1175"/>
        <item x="732"/>
        <item x="814"/>
        <item x="1044"/>
        <item x="1347"/>
        <item x="1444"/>
        <item x="514"/>
        <item x="872"/>
        <item x="731"/>
        <item x="1434"/>
        <item x="55"/>
        <item x="726"/>
        <item x="873"/>
        <item x="1397"/>
        <item x="558"/>
        <item x="596"/>
        <item x="49"/>
        <item x="366"/>
        <item x="478"/>
        <item x="414"/>
        <item x="506"/>
        <item x="1398"/>
        <item x="1046"/>
        <item x="1093"/>
        <item x="369"/>
        <item x="52"/>
        <item x="1435"/>
        <item x="1365"/>
        <item x="966"/>
        <item x="1367"/>
        <item x="651"/>
        <item x="998"/>
        <item x="54"/>
        <item x="104"/>
        <item x="413"/>
        <item x="595"/>
        <item x="1366"/>
        <item x="1305"/>
        <item x="368"/>
        <item x="207"/>
        <item x="594"/>
        <item x="48"/>
        <item x="1399"/>
        <item x="367"/>
        <item x="1045"/>
        <item x="1176"/>
        <item x="53"/>
        <item x="1062"/>
        <item x="415"/>
        <item x="508"/>
        <item x="50"/>
        <item x="725"/>
        <item x="412"/>
        <item x="779"/>
        <item x="507"/>
        <item x="259"/>
        <item x="597"/>
        <item x="1094"/>
        <item x="729"/>
        <item x="1436"/>
        <item x="416"/>
        <item x="754"/>
        <item x="51"/>
        <item x="1400"/>
        <item x="192"/>
        <item x="509"/>
        <item x="1061"/>
        <item x="193"/>
        <item x="471"/>
        <item x="105"/>
        <item x="431"/>
        <item x="782"/>
        <item x="417"/>
        <item x="951"/>
        <item x="191"/>
        <item x="430"/>
        <item x="967"/>
        <item x="208"/>
        <item x="1040"/>
        <item x="1306"/>
        <item x="472"/>
        <item x="730"/>
        <item x="240"/>
        <item x="968"/>
        <item x="473"/>
        <item x="188"/>
        <item x="992"/>
        <item x="1520"/>
        <item x="1060"/>
        <item x="432"/>
        <item x="297"/>
        <item x="107"/>
        <item x="513"/>
        <item x="209"/>
        <item x="517"/>
        <item x="408"/>
        <item x="781"/>
        <item x="299"/>
        <item x="189"/>
        <item x="377"/>
        <item x="409"/>
        <item x="20"/>
        <item x="1042"/>
        <item x="126"/>
        <item x="376"/>
        <item x="298"/>
        <item x="187"/>
        <item x="186"/>
        <item x="580"/>
        <item x="106"/>
        <item x="780"/>
        <item x="288"/>
        <item x="1386"/>
        <item x="991"/>
        <item x="1041"/>
        <item x="21"/>
        <item x="965"/>
        <item x="375"/>
        <item x="481"/>
        <item x="741"/>
        <item x="374"/>
        <item x="1537"/>
        <item x="433"/>
        <item x="969"/>
        <item x="260"/>
        <item x="1364"/>
        <item x="989"/>
        <item x="1521"/>
        <item x="990"/>
        <item x="952"/>
        <item x="190"/>
        <item x="22"/>
        <item x="1107"/>
        <item x="480"/>
        <item x="1043"/>
        <item x="962"/>
        <item x="963"/>
        <item x="289"/>
        <item x="753"/>
        <item x="964"/>
        <item x="411"/>
        <item x="742"/>
        <item x="406"/>
        <item x="1307"/>
        <item x="407"/>
        <item x="999"/>
        <item x="1000"/>
        <item x="1387"/>
        <item x="1008"/>
        <item x="290"/>
        <item x="128"/>
        <item x="23"/>
        <item x="80"/>
        <item x="215"/>
        <item x="1522"/>
        <item x="125"/>
        <item x="743"/>
        <item x="1536"/>
        <item x="1028"/>
        <item x="216"/>
        <item x="410"/>
        <item x="744"/>
        <item x="572"/>
        <item x="1388"/>
        <item x="1029"/>
        <item x="1053"/>
        <item x="518"/>
        <item x="1108"/>
        <item x="1156"/>
        <item x="1452"/>
        <item x="1007"/>
        <item x="217"/>
        <item x="1538"/>
        <item x="1308"/>
        <item x="83"/>
        <item x="1523"/>
        <item x="239"/>
        <item x="1449"/>
        <item x="1031"/>
        <item x="1030"/>
        <item x="214"/>
        <item x="1389"/>
        <item x="1005"/>
        <item x="1451"/>
        <item x="1006"/>
        <item x="1539"/>
        <item x="344"/>
        <item x="120"/>
        <item x="1052"/>
        <item x="1450"/>
        <item x="124"/>
        <item x="170"/>
        <item x="1054"/>
        <item x="1154"/>
        <item x="291"/>
        <item x="1155"/>
        <item x="173"/>
        <item x="953"/>
        <item x="1262"/>
        <item x="662"/>
        <item x="238"/>
        <item x="12"/>
        <item x="171"/>
        <item x="172"/>
        <item x="82"/>
        <item x="1109"/>
        <item x="345"/>
        <item x="237"/>
        <item x="13"/>
        <item x="954"/>
        <item x="0"/>
        <item x="1240"/>
        <item x="292"/>
        <item x="751"/>
        <item x="81"/>
        <item x="929"/>
        <item x="1032"/>
        <item x="121"/>
        <item x="1034"/>
        <item x="1261"/>
        <item x="930"/>
        <item x="750"/>
        <item x="1110"/>
        <item x="1259"/>
        <item x="581"/>
        <item x="1035"/>
        <item x="346"/>
        <item x="129"/>
        <item x="100"/>
        <item x="1033"/>
        <item x="519"/>
        <item x="14"/>
        <item x="749"/>
        <item x="101"/>
        <item x="1518"/>
        <item x="1"/>
        <item x="1519"/>
        <item x="1260"/>
        <item x="347"/>
        <item x="1223"/>
        <item x="1222"/>
        <item x="1500"/>
        <item x="1516"/>
        <item x="1055"/>
        <item x="1503"/>
        <item x="1220"/>
        <item x="574"/>
        <item x="1221"/>
        <item x="402"/>
        <item x="1517"/>
        <item x="122"/>
        <item x="1219"/>
        <item x="939"/>
        <item x="1502"/>
        <item x="403"/>
        <item x="1218"/>
        <item x="102"/>
        <item x="927"/>
        <item x="1501"/>
        <item x="123"/>
        <item x="661"/>
        <item x="573"/>
        <item x="928"/>
        <item x="1239"/>
        <item x="663"/>
        <item x="479"/>
        <item x="15"/>
        <item x="940"/>
        <item x="103"/>
        <item x="1244"/>
        <item x="1217"/>
        <item x="1480"/>
        <item x="941"/>
        <item x="887"/>
        <item x="434"/>
        <item x="888"/>
        <item x="112"/>
        <item x="1241"/>
        <item x="942"/>
        <item x="1216"/>
        <item x="1243"/>
        <item x="1245"/>
        <item x="1481"/>
        <item x="652"/>
        <item x="1426"/>
        <item x="664"/>
        <item x="1246"/>
        <item x="1427"/>
        <item x="59"/>
        <item x="1428"/>
        <item x="1482"/>
        <item x="328"/>
        <item x="435"/>
        <item x="1425"/>
        <item x="330"/>
        <item x="329"/>
        <item x="889"/>
        <item x="404"/>
        <item x="405"/>
        <item x="386"/>
        <item x="582"/>
        <item x="571"/>
        <item x="331"/>
        <item x="436"/>
        <item x="890"/>
        <item x="1242"/>
        <item x="1059"/>
        <item x="387"/>
        <item x="1058"/>
        <item x="437"/>
        <item x="1483"/>
        <item x="721"/>
        <item x="752"/>
        <item x="113"/>
        <item x="388"/>
        <item x="882"/>
        <item x="722"/>
        <item x="2"/>
        <item x="1057"/>
        <item x="709"/>
        <item x="361"/>
        <item x="590"/>
        <item x="881"/>
        <item x="710"/>
        <item x="723"/>
        <item x="880"/>
        <item x="591"/>
        <item x="653"/>
        <item x="389"/>
        <item x="879"/>
        <item x="360"/>
        <item x="362"/>
        <item x="3"/>
        <item x="1010"/>
        <item x="1009"/>
        <item x="724"/>
        <item x="592"/>
        <item x="711"/>
        <item x="58"/>
        <item x="1056"/>
        <item x="363"/>
        <item x="1011"/>
        <item x="799"/>
        <item x="1492"/>
        <item x="593"/>
        <item x="712"/>
        <item x="158"/>
        <item x="56"/>
        <item x="161"/>
        <item x="57"/>
        <item x="1187"/>
        <item x="159"/>
        <item x="1188"/>
        <item x="801"/>
        <item x="1185"/>
        <item x="114"/>
        <item x="1186"/>
        <item x="160"/>
        <item x="800"/>
        <item x="802"/>
        <item x="1493"/>
        <item x="393"/>
        <item x="1192"/>
        <item x="1191"/>
        <item x="1504"/>
        <item x="786"/>
        <item x="1505"/>
        <item x="1190"/>
        <item x="1506"/>
        <item x="1189"/>
        <item x="1507"/>
        <item x="785"/>
        <item x="115"/>
        <item x="784"/>
        <item x="783"/>
        <item x="1067"/>
        <item x="1494"/>
        <item x="392"/>
        <item x="1064"/>
        <item x="1065"/>
        <item x="1066"/>
        <item x="391"/>
        <item x="8"/>
        <item x="390"/>
        <item x="1495"/>
        <item x="1564"/>
        <item x="9"/>
        <item x="1401"/>
        <item x="1403"/>
        <item x="1565"/>
        <item x="1566"/>
        <item x="1402"/>
        <item x="1567"/>
        <item x="1404"/>
        <item x="11"/>
        <item x="1581"/>
        <item x="1582"/>
        <item x="1583"/>
        <item x="1580"/>
        <item x="846"/>
        <item x="177"/>
        <item x="845"/>
        <item x="176"/>
        <item x="10"/>
        <item x="843"/>
        <item x="1639"/>
        <item x="174"/>
        <item x="844"/>
        <item x="175"/>
        <item x="1600"/>
        <item x="1601"/>
        <item x="1602"/>
        <item x="1603"/>
        <item x="1638"/>
        <item x="1637"/>
        <item x="1636"/>
        <item x="1669"/>
        <item t="default"/>
      </items>
    </pivotField>
  </pivotFields>
  <rowFields count="2">
    <field x="0"/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Items count="1">
    <i/>
  </colItems>
  <formats count="2">
    <format dxfId="1">
      <pivotArea field="0" type="button" dataOnly="0" labelOnly="1" outline="0" axis="axisRow" fieldPosition="0"/>
    </format>
    <format dxfId="0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182E-F2C7-4E88-9162-ED88EE95B752}">
  <dimension ref="A1:O1711"/>
  <sheetViews>
    <sheetView topLeftCell="B1" zoomScale="76" zoomScaleNormal="76" workbookViewId="0">
      <selection activeCell="E1" sqref="E1:E1048576"/>
    </sheetView>
  </sheetViews>
  <sheetFormatPr defaultRowHeight="15.6" x14ac:dyDescent="0.3"/>
  <cols>
    <col min="1" max="1" width="9" style="1" bestFit="1" customWidth="1"/>
    <col min="2" max="2" width="15.21875" style="1" customWidth="1"/>
    <col min="3" max="3" width="8.88671875" style="1"/>
    <col min="4" max="4" width="17.21875" style="1" customWidth="1"/>
    <col min="5" max="5" width="16.109375" style="1" bestFit="1" customWidth="1"/>
    <col min="6" max="6" width="18.88671875" style="1" customWidth="1"/>
    <col min="7" max="7" width="25.21875" style="1" customWidth="1"/>
    <col min="8" max="8" width="26.77734375" style="1" customWidth="1"/>
    <col min="9" max="9" width="21.6640625" style="1" customWidth="1"/>
    <col min="10" max="10" width="26.109375" style="1" customWidth="1"/>
    <col min="11" max="11" width="23.88671875" style="1" customWidth="1"/>
    <col min="12" max="12" width="20" style="22" customWidth="1"/>
    <col min="13" max="13" width="28.21875" style="22" customWidth="1"/>
    <col min="14" max="14" width="20.88671875" style="1" customWidth="1"/>
    <col min="15" max="15" width="14.44140625"/>
    <col min="16" max="16384" width="8.88671875" style="1"/>
  </cols>
  <sheetData>
    <row r="1" spans="1:15" ht="44.4" customHeight="1" x14ac:dyDescent="0.3">
      <c r="A1" s="5"/>
      <c r="B1" s="5" t="s">
        <v>564</v>
      </c>
      <c r="C1" s="5" t="s">
        <v>0</v>
      </c>
      <c r="D1" s="5" t="s">
        <v>565</v>
      </c>
      <c r="E1" s="6" t="s">
        <v>610</v>
      </c>
      <c r="F1" s="6" t="s">
        <v>609</v>
      </c>
      <c r="G1" s="6" t="s">
        <v>569</v>
      </c>
      <c r="H1" s="6" t="s">
        <v>570</v>
      </c>
      <c r="I1" s="6" t="s">
        <v>566</v>
      </c>
      <c r="J1" s="5" t="s">
        <v>567</v>
      </c>
      <c r="K1" s="5" t="s">
        <v>568</v>
      </c>
      <c r="L1" s="23" t="s">
        <v>586</v>
      </c>
      <c r="M1" s="23" t="s">
        <v>584</v>
      </c>
      <c r="N1" s="24" t="s">
        <v>585</v>
      </c>
      <c r="O1" s="21" t="s">
        <v>619</v>
      </c>
    </row>
    <row r="2" spans="1:15" ht="18" x14ac:dyDescent="0.3">
      <c r="A2" s="7">
        <v>0</v>
      </c>
      <c r="B2" s="7" t="s">
        <v>1</v>
      </c>
      <c r="C2" s="7" t="s">
        <v>2</v>
      </c>
      <c r="D2" s="8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s="7" t="s">
        <v>3</v>
      </c>
      <c r="K2" s="7" t="s">
        <v>4</v>
      </c>
      <c r="L2" s="25">
        <f>E2-F2</f>
        <v>14356000000</v>
      </c>
      <c r="M2" s="26">
        <f>G2+H2+I2</f>
        <v>13822000000</v>
      </c>
      <c r="N2" s="26">
        <f>L2-M2</f>
        <v>534000000</v>
      </c>
      <c r="O2" s="20">
        <f>YEAR(D2)</f>
        <v>2012</v>
      </c>
    </row>
    <row r="3" spans="1:15" ht="18" x14ac:dyDescent="0.3">
      <c r="A3" s="7">
        <v>1</v>
      </c>
      <c r="B3" s="7" t="s">
        <v>1</v>
      </c>
      <c r="C3" s="7" t="s">
        <v>5</v>
      </c>
      <c r="D3" s="8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s="7" t="s">
        <v>3</v>
      </c>
      <c r="K3" s="7" t="s">
        <v>4</v>
      </c>
      <c r="L3" s="25">
        <f t="shared" ref="L3:L65" si="0">E3-F3</f>
        <v>15724000000</v>
      </c>
      <c r="M3" s="26">
        <f>G3+H3+I3</f>
        <v>13766000000</v>
      </c>
      <c r="N3" s="26">
        <f t="shared" ref="N3:N65" si="1">L3-M3</f>
        <v>1958000000</v>
      </c>
      <c r="O3" s="20">
        <f t="shared" ref="O3:O66" si="2">YEAR(D3)</f>
        <v>2013</v>
      </c>
    </row>
    <row r="4" spans="1:15" ht="18" x14ac:dyDescent="0.3">
      <c r="A4" s="7">
        <v>2</v>
      </c>
      <c r="B4" s="7" t="s">
        <v>1</v>
      </c>
      <c r="C4" s="7" t="s">
        <v>6</v>
      </c>
      <c r="D4" s="8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s="7" t="s">
        <v>3</v>
      </c>
      <c r="K4" s="7" t="s">
        <v>4</v>
      </c>
      <c r="L4" s="25">
        <f t="shared" si="0"/>
        <v>27030000000</v>
      </c>
      <c r="M4" s="26">
        <f t="shared" ref="M4:M65" si="3">G4+H4+I4</f>
        <v>21981000000</v>
      </c>
      <c r="N4" s="26">
        <f t="shared" si="1"/>
        <v>5049000000</v>
      </c>
      <c r="O4" s="20">
        <f t="shared" si="2"/>
        <v>2014</v>
      </c>
    </row>
    <row r="5" spans="1:15" ht="18" x14ac:dyDescent="0.3">
      <c r="A5" s="7">
        <v>3</v>
      </c>
      <c r="B5" s="7" t="s">
        <v>1</v>
      </c>
      <c r="C5" s="7" t="s">
        <v>7</v>
      </c>
      <c r="D5" s="8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s="7" t="s">
        <v>3</v>
      </c>
      <c r="K5" s="7" t="s">
        <v>4</v>
      </c>
      <c r="L5" s="25">
        <f t="shared" si="0"/>
        <v>29894000000</v>
      </c>
      <c r="M5" s="26">
        <f t="shared" si="3"/>
        <v>22639000000</v>
      </c>
      <c r="N5" s="26">
        <f t="shared" si="1"/>
        <v>7255000000</v>
      </c>
      <c r="O5" s="20">
        <f t="shared" si="2"/>
        <v>2015</v>
      </c>
    </row>
    <row r="6" spans="1:15" ht="18" x14ac:dyDescent="0.3">
      <c r="A6" s="7">
        <v>4</v>
      </c>
      <c r="B6" s="7" t="s">
        <v>8</v>
      </c>
      <c r="C6" s="7" t="s">
        <v>2</v>
      </c>
      <c r="D6" s="8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s="7" t="s">
        <v>9</v>
      </c>
      <c r="K6" s="7" t="s">
        <v>10</v>
      </c>
      <c r="L6" s="25">
        <f t="shared" si="0"/>
        <v>3098036000</v>
      </c>
      <c r="M6" s="26">
        <f t="shared" si="3"/>
        <v>2440721000</v>
      </c>
      <c r="N6" s="26">
        <f t="shared" si="1"/>
        <v>657315000</v>
      </c>
      <c r="O6" s="20">
        <f t="shared" si="2"/>
        <v>2012</v>
      </c>
    </row>
    <row r="7" spans="1:15" ht="18" x14ac:dyDescent="0.3">
      <c r="A7" s="7">
        <v>5</v>
      </c>
      <c r="B7" s="7" t="s">
        <v>8</v>
      </c>
      <c r="C7" s="7" t="s">
        <v>5</v>
      </c>
      <c r="D7" s="8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s="7" t="s">
        <v>9</v>
      </c>
      <c r="K7" s="7" t="s">
        <v>10</v>
      </c>
      <c r="L7" s="25">
        <f t="shared" si="0"/>
        <v>3252146000</v>
      </c>
      <c r="M7" s="26">
        <f t="shared" si="3"/>
        <v>2591828000</v>
      </c>
      <c r="N7" s="26">
        <f t="shared" si="1"/>
        <v>660318000</v>
      </c>
      <c r="O7" s="20">
        <f t="shared" si="2"/>
        <v>2013</v>
      </c>
    </row>
    <row r="8" spans="1:15" ht="18" x14ac:dyDescent="0.3">
      <c r="A8" s="7">
        <v>6</v>
      </c>
      <c r="B8" s="7" t="s">
        <v>8</v>
      </c>
      <c r="C8" s="7" t="s">
        <v>6</v>
      </c>
      <c r="D8" s="8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s="7" t="s">
        <v>9</v>
      </c>
      <c r="K8" s="7" t="s">
        <v>10</v>
      </c>
      <c r="L8" s="25">
        <f t="shared" si="0"/>
        <v>4453613000</v>
      </c>
      <c r="M8" s="26">
        <f t="shared" si="3"/>
        <v>3601903000</v>
      </c>
      <c r="N8" s="26">
        <f t="shared" si="1"/>
        <v>851710000</v>
      </c>
      <c r="O8" s="20">
        <f t="shared" si="2"/>
        <v>2015</v>
      </c>
    </row>
    <row r="9" spans="1:15" ht="18" x14ac:dyDescent="0.3">
      <c r="A9" s="7">
        <v>7</v>
      </c>
      <c r="B9" s="7" t="s">
        <v>8</v>
      </c>
      <c r="C9" s="7" t="s">
        <v>7</v>
      </c>
      <c r="D9" s="8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s="7" t="s">
        <v>9</v>
      </c>
      <c r="K9" s="7" t="s">
        <v>10</v>
      </c>
      <c r="L9" s="25">
        <f t="shared" si="0"/>
        <v>4422772000</v>
      </c>
      <c r="M9" s="26">
        <f t="shared" si="3"/>
        <v>3596992000</v>
      </c>
      <c r="N9" s="26">
        <f t="shared" si="1"/>
        <v>825780000</v>
      </c>
      <c r="O9" s="20">
        <f t="shared" si="2"/>
        <v>2016</v>
      </c>
    </row>
    <row r="10" spans="1:15" ht="18" x14ac:dyDescent="0.3">
      <c r="A10" s="7">
        <v>8</v>
      </c>
      <c r="B10" s="7" t="s">
        <v>11</v>
      </c>
      <c r="C10" s="7" t="s">
        <v>2</v>
      </c>
      <c r="D10" s="8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s="7" t="s">
        <v>12</v>
      </c>
      <c r="K10" s="7" t="s">
        <v>13</v>
      </c>
      <c r="L10" s="25">
        <f t="shared" si="0"/>
        <v>64304000000</v>
      </c>
      <c r="M10" s="26">
        <f t="shared" si="3"/>
        <v>15305000000</v>
      </c>
      <c r="N10" s="26">
        <f t="shared" si="1"/>
        <v>48999000000</v>
      </c>
      <c r="O10" s="20">
        <f t="shared" si="2"/>
        <v>2013</v>
      </c>
    </row>
    <row r="11" spans="1:15" ht="18" x14ac:dyDescent="0.3">
      <c r="A11" s="7">
        <v>9</v>
      </c>
      <c r="B11" s="7" t="s">
        <v>11</v>
      </c>
      <c r="C11" s="7" t="s">
        <v>5</v>
      </c>
      <c r="D11" s="8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s="7" t="s">
        <v>12</v>
      </c>
      <c r="K11" s="7" t="s">
        <v>13</v>
      </c>
      <c r="L11" s="25">
        <f t="shared" si="0"/>
        <v>70537000000</v>
      </c>
      <c r="M11" s="26">
        <f t="shared" si="3"/>
        <v>18034000000</v>
      </c>
      <c r="N11" s="26">
        <f t="shared" si="1"/>
        <v>52503000000</v>
      </c>
      <c r="O11" s="20">
        <f t="shared" si="2"/>
        <v>2014</v>
      </c>
    </row>
    <row r="12" spans="1:15" ht="18" x14ac:dyDescent="0.3">
      <c r="A12" s="7">
        <v>10</v>
      </c>
      <c r="B12" s="7" t="s">
        <v>11</v>
      </c>
      <c r="C12" s="7" t="s">
        <v>6</v>
      </c>
      <c r="D12" s="8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s="7" t="s">
        <v>12</v>
      </c>
      <c r="K12" s="7" t="s">
        <v>13</v>
      </c>
      <c r="L12" s="25">
        <f t="shared" si="0"/>
        <v>93626000000</v>
      </c>
      <c r="M12" s="26">
        <f t="shared" si="3"/>
        <v>22396000000</v>
      </c>
      <c r="N12" s="26">
        <f t="shared" si="1"/>
        <v>71230000000</v>
      </c>
      <c r="O12" s="20">
        <f t="shared" si="2"/>
        <v>2015</v>
      </c>
    </row>
    <row r="13" spans="1:15" ht="18" x14ac:dyDescent="0.3">
      <c r="A13" s="7">
        <v>11</v>
      </c>
      <c r="B13" s="7" t="s">
        <v>11</v>
      </c>
      <c r="C13" s="7" t="s">
        <v>7</v>
      </c>
      <c r="D13" s="8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s="7" t="s">
        <v>12</v>
      </c>
      <c r="K13" s="7" t="s">
        <v>13</v>
      </c>
      <c r="L13" s="25">
        <f t="shared" si="0"/>
        <v>84263000000</v>
      </c>
      <c r="M13" s="26">
        <f t="shared" si="3"/>
        <v>24239000000</v>
      </c>
      <c r="N13" s="26">
        <f t="shared" si="1"/>
        <v>60024000000</v>
      </c>
      <c r="O13" s="20">
        <f t="shared" si="2"/>
        <v>2016</v>
      </c>
    </row>
    <row r="14" spans="1:15" ht="18" x14ac:dyDescent="0.3">
      <c r="A14" s="7">
        <v>12</v>
      </c>
      <c r="B14" s="7" t="s">
        <v>14</v>
      </c>
      <c r="C14" s="7" t="s">
        <v>2</v>
      </c>
      <c r="D14" s="8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s="7" t="s">
        <v>15</v>
      </c>
      <c r="K14" s="7" t="s">
        <v>16</v>
      </c>
      <c r="L14" s="25">
        <f t="shared" si="0"/>
        <v>13872000000</v>
      </c>
      <c r="M14" s="26">
        <f t="shared" si="3"/>
        <v>7767000000</v>
      </c>
      <c r="N14" s="26">
        <f t="shared" si="1"/>
        <v>6105000000</v>
      </c>
      <c r="O14" s="20">
        <f t="shared" si="2"/>
        <v>2012</v>
      </c>
    </row>
    <row r="15" spans="1:15" ht="18" x14ac:dyDescent="0.3">
      <c r="A15" s="7">
        <v>13</v>
      </c>
      <c r="B15" s="7" t="s">
        <v>14</v>
      </c>
      <c r="C15" s="7" t="s">
        <v>5</v>
      </c>
      <c r="D15" s="8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s="7" t="s">
        <v>15</v>
      </c>
      <c r="K15" s="7" t="s">
        <v>16</v>
      </c>
      <c r="L15" s="25">
        <f t="shared" si="0"/>
        <v>14209000000</v>
      </c>
      <c r="M15" s="26">
        <f t="shared" si="3"/>
        <v>8207000000</v>
      </c>
      <c r="N15" s="26">
        <f t="shared" si="1"/>
        <v>6002000000</v>
      </c>
      <c r="O15" s="20">
        <f t="shared" si="2"/>
        <v>2013</v>
      </c>
    </row>
    <row r="16" spans="1:15" ht="18" x14ac:dyDescent="0.3">
      <c r="A16" s="7">
        <v>14</v>
      </c>
      <c r="B16" s="7" t="s">
        <v>14</v>
      </c>
      <c r="C16" s="7" t="s">
        <v>6</v>
      </c>
      <c r="D16" s="8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s="7" t="s">
        <v>15</v>
      </c>
      <c r="K16" s="7" t="s">
        <v>16</v>
      </c>
      <c r="L16" s="25">
        <f t="shared" si="0"/>
        <v>15534000000</v>
      </c>
      <c r="M16" s="26">
        <f t="shared" si="3"/>
        <v>11771000000</v>
      </c>
      <c r="N16" s="26">
        <f t="shared" si="1"/>
        <v>3763000000</v>
      </c>
      <c r="O16" s="20">
        <f t="shared" si="2"/>
        <v>2014</v>
      </c>
    </row>
    <row r="17" spans="1:15" ht="18" x14ac:dyDescent="0.3">
      <c r="A17" s="7">
        <v>15</v>
      </c>
      <c r="B17" s="7" t="s">
        <v>14</v>
      </c>
      <c r="C17" s="7" t="s">
        <v>7</v>
      </c>
      <c r="D17" s="8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s="7" t="s">
        <v>15</v>
      </c>
      <c r="K17" s="7" t="s">
        <v>16</v>
      </c>
      <c r="L17" s="25">
        <f t="shared" si="0"/>
        <v>18359000000</v>
      </c>
      <c r="M17" s="26">
        <f t="shared" si="3"/>
        <v>10672000000</v>
      </c>
      <c r="N17" s="26">
        <f t="shared" si="1"/>
        <v>7687000000</v>
      </c>
      <c r="O17" s="20">
        <f t="shared" si="2"/>
        <v>2015</v>
      </c>
    </row>
    <row r="18" spans="1:15" ht="18" x14ac:dyDescent="0.3">
      <c r="A18" s="7">
        <v>16</v>
      </c>
      <c r="B18" s="7" t="s">
        <v>17</v>
      </c>
      <c r="C18" s="7" t="s">
        <v>2</v>
      </c>
      <c r="D18" s="8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s="7" t="s">
        <v>15</v>
      </c>
      <c r="K18" s="7" t="s">
        <v>18</v>
      </c>
      <c r="L18" s="25">
        <f t="shared" si="0"/>
        <v>2507819000</v>
      </c>
      <c r="M18" s="26">
        <f t="shared" si="3"/>
        <v>1609420000</v>
      </c>
      <c r="N18" s="26">
        <f t="shared" si="1"/>
        <v>898399000</v>
      </c>
      <c r="O18" s="20">
        <f t="shared" si="2"/>
        <v>2013</v>
      </c>
    </row>
    <row r="19" spans="1:15" ht="18" x14ac:dyDescent="0.3">
      <c r="A19" s="7">
        <v>17</v>
      </c>
      <c r="B19" s="7" t="s">
        <v>17</v>
      </c>
      <c r="C19" s="7" t="s">
        <v>5</v>
      </c>
      <c r="D19" s="8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s="7" t="s">
        <v>15</v>
      </c>
      <c r="K19" s="7" t="s">
        <v>18</v>
      </c>
      <c r="L19" s="25">
        <f t="shared" si="0"/>
        <v>2982366000</v>
      </c>
      <c r="M19" s="26">
        <f t="shared" si="3"/>
        <v>2200275000</v>
      </c>
      <c r="N19" s="26">
        <f t="shared" si="1"/>
        <v>782091000</v>
      </c>
      <c r="O19" s="20">
        <f t="shared" si="2"/>
        <v>2014</v>
      </c>
    </row>
    <row r="20" spans="1:15" ht="18" x14ac:dyDescent="0.3">
      <c r="A20" s="7">
        <v>18</v>
      </c>
      <c r="B20" s="7" t="s">
        <v>17</v>
      </c>
      <c r="C20" s="7" t="s">
        <v>6</v>
      </c>
      <c r="D20" s="8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s="7" t="s">
        <v>15</v>
      </c>
      <c r="K20" s="7" t="s">
        <v>18</v>
      </c>
      <c r="L20" s="25">
        <f t="shared" si="0"/>
        <v>3529313000</v>
      </c>
      <c r="M20" s="26">
        <f t="shared" si="3"/>
        <v>3107093000</v>
      </c>
      <c r="N20" s="26">
        <f t="shared" si="1"/>
        <v>422220000</v>
      </c>
      <c r="O20" s="20">
        <f t="shared" si="2"/>
        <v>2015</v>
      </c>
    </row>
    <row r="21" spans="1:15" ht="18" x14ac:dyDescent="0.3">
      <c r="A21" s="7">
        <v>19</v>
      </c>
      <c r="B21" s="7" t="s">
        <v>17</v>
      </c>
      <c r="C21" s="7" t="s">
        <v>7</v>
      </c>
      <c r="D21" s="8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s="7" t="s">
        <v>15</v>
      </c>
      <c r="K21" s="7" t="s">
        <v>18</v>
      </c>
      <c r="L21" s="25">
        <f t="shared" si="0"/>
        <v>4272606000</v>
      </c>
      <c r="M21" s="26">
        <f t="shared" si="3"/>
        <v>2746832000</v>
      </c>
      <c r="N21" s="26">
        <f t="shared" si="1"/>
        <v>1525774000</v>
      </c>
      <c r="O21" s="20">
        <f t="shared" si="2"/>
        <v>2016</v>
      </c>
    </row>
    <row r="22" spans="1:15" ht="18" x14ac:dyDescent="0.3">
      <c r="A22" s="7">
        <v>20</v>
      </c>
      <c r="B22" s="7" t="s">
        <v>19</v>
      </c>
      <c r="C22" s="7" t="s">
        <v>2</v>
      </c>
      <c r="D22" s="8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7" t="s">
        <v>15</v>
      </c>
      <c r="K22" s="7" t="s">
        <v>20</v>
      </c>
      <c r="L22" s="25">
        <f t="shared" si="0"/>
        <v>10151000000</v>
      </c>
      <c r="M22" s="26">
        <f t="shared" si="3"/>
        <v>8791000000</v>
      </c>
      <c r="N22" s="26">
        <f t="shared" si="1"/>
        <v>1360000000</v>
      </c>
      <c r="O22" s="20">
        <f t="shared" si="2"/>
        <v>2012</v>
      </c>
    </row>
    <row r="23" spans="1:15" ht="18" x14ac:dyDescent="0.3">
      <c r="A23" s="7">
        <v>21</v>
      </c>
      <c r="B23" s="7" t="s">
        <v>19</v>
      </c>
      <c r="C23" s="7" t="s">
        <v>5</v>
      </c>
      <c r="D23" s="8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7" t="s">
        <v>15</v>
      </c>
      <c r="K23" s="7" t="s">
        <v>20</v>
      </c>
      <c r="L23" s="25">
        <f t="shared" si="0"/>
        <v>10464000000</v>
      </c>
      <c r="M23" s="26">
        <f t="shared" si="3"/>
        <v>8331000000</v>
      </c>
      <c r="N23" s="26">
        <f t="shared" si="1"/>
        <v>2133000000</v>
      </c>
      <c r="O23" s="20">
        <f t="shared" si="2"/>
        <v>2013</v>
      </c>
    </row>
    <row r="24" spans="1:15" ht="18" x14ac:dyDescent="0.3">
      <c r="A24" s="7">
        <v>22</v>
      </c>
      <c r="B24" s="7" t="s">
        <v>19</v>
      </c>
      <c r="C24" s="7" t="s">
        <v>6</v>
      </c>
      <c r="D24" s="8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7" t="s">
        <v>15</v>
      </c>
      <c r="K24" s="7" t="s">
        <v>20</v>
      </c>
      <c r="L24" s="25">
        <f t="shared" si="0"/>
        <v>11029000000</v>
      </c>
      <c r="M24" s="26">
        <f t="shared" si="3"/>
        <v>8430000000</v>
      </c>
      <c r="N24" s="26">
        <f t="shared" si="1"/>
        <v>2599000000</v>
      </c>
      <c r="O24" s="20">
        <f t="shared" si="2"/>
        <v>2014</v>
      </c>
    </row>
    <row r="25" spans="1:15" ht="18" x14ac:dyDescent="0.3">
      <c r="A25" s="7">
        <v>23</v>
      </c>
      <c r="B25" s="7" t="s">
        <v>19</v>
      </c>
      <c r="C25" s="7" t="s">
        <v>7</v>
      </c>
      <c r="D25" s="8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7" t="s">
        <v>15</v>
      </c>
      <c r="K25" s="7" t="s">
        <v>20</v>
      </c>
      <c r="L25" s="25">
        <f t="shared" si="0"/>
        <v>11658000000</v>
      </c>
      <c r="M25" s="26">
        <f t="shared" si="3"/>
        <v>8791000000</v>
      </c>
      <c r="N25" s="26">
        <f t="shared" si="1"/>
        <v>2867000000</v>
      </c>
      <c r="O25" s="20">
        <f t="shared" si="2"/>
        <v>2015</v>
      </c>
    </row>
    <row r="26" spans="1:15" ht="18" x14ac:dyDescent="0.3">
      <c r="A26" s="7">
        <v>24</v>
      </c>
      <c r="B26" s="7" t="s">
        <v>21</v>
      </c>
      <c r="C26" s="7" t="s">
        <v>2</v>
      </c>
      <c r="D26" s="8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7" t="s">
        <v>12</v>
      </c>
      <c r="K26" s="7" t="s">
        <v>22</v>
      </c>
      <c r="L26" s="25">
        <f t="shared" si="0"/>
        <v>3468683000</v>
      </c>
      <c r="M26" s="26">
        <f t="shared" si="3"/>
        <v>3019463000</v>
      </c>
      <c r="N26" s="26">
        <f t="shared" si="1"/>
        <v>449220000</v>
      </c>
      <c r="O26" s="20">
        <f t="shared" si="2"/>
        <v>2013</v>
      </c>
    </row>
    <row r="27" spans="1:15" ht="18" x14ac:dyDescent="0.3">
      <c r="A27" s="7">
        <v>25</v>
      </c>
      <c r="B27" s="7" t="s">
        <v>21</v>
      </c>
      <c r="C27" s="7" t="s">
        <v>5</v>
      </c>
      <c r="D27" s="8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7" t="s">
        <v>12</v>
      </c>
      <c r="K27" s="7" t="s">
        <v>22</v>
      </c>
      <c r="L27" s="25">
        <f t="shared" si="0"/>
        <v>3524985000</v>
      </c>
      <c r="M27" s="26">
        <f t="shared" si="3"/>
        <v>3092417000</v>
      </c>
      <c r="N27" s="26">
        <f t="shared" si="1"/>
        <v>432568000</v>
      </c>
      <c r="O27" s="20">
        <f t="shared" si="2"/>
        <v>2014</v>
      </c>
    </row>
    <row r="28" spans="1:15" ht="18" x14ac:dyDescent="0.3">
      <c r="A28" s="7">
        <v>26</v>
      </c>
      <c r="B28" s="7" t="s">
        <v>21</v>
      </c>
      <c r="C28" s="7" t="s">
        <v>6</v>
      </c>
      <c r="D28" s="8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7" t="s">
        <v>12</v>
      </c>
      <c r="K28" s="7" t="s">
        <v>22</v>
      </c>
      <c r="L28" s="25">
        <f t="shared" si="0"/>
        <v>4051194000</v>
      </c>
      <c r="M28" s="26">
        <f t="shared" si="3"/>
        <v>3146540000</v>
      </c>
      <c r="N28" s="26">
        <f t="shared" si="1"/>
        <v>904654000</v>
      </c>
      <c r="O28" s="20">
        <f t="shared" si="2"/>
        <v>2015</v>
      </c>
    </row>
    <row r="29" spans="1:15" ht="18" x14ac:dyDescent="0.3">
      <c r="A29" s="7">
        <v>27</v>
      </c>
      <c r="B29" s="7" t="s">
        <v>21</v>
      </c>
      <c r="C29" s="7" t="s">
        <v>7</v>
      </c>
      <c r="D29" s="8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7" t="s">
        <v>12</v>
      </c>
      <c r="K29" s="7" t="s">
        <v>22</v>
      </c>
      <c r="L29" s="25">
        <f t="shared" si="0"/>
        <v>5034522000</v>
      </c>
      <c r="M29" s="26">
        <f t="shared" si="3"/>
        <v>3542428000</v>
      </c>
      <c r="N29" s="26">
        <f t="shared" si="1"/>
        <v>1492094000</v>
      </c>
      <c r="O29" s="20">
        <f t="shared" si="2"/>
        <v>2016</v>
      </c>
    </row>
    <row r="30" spans="1:15" ht="18" x14ac:dyDescent="0.3">
      <c r="A30" s="7">
        <v>28</v>
      </c>
      <c r="B30" s="7" t="s">
        <v>23</v>
      </c>
      <c r="C30" s="7" t="s">
        <v>2</v>
      </c>
      <c r="D30" s="8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7" t="s">
        <v>12</v>
      </c>
      <c r="K30" s="7" t="s">
        <v>24</v>
      </c>
      <c r="L30" s="25">
        <f t="shared" si="0"/>
        <v>1692411000</v>
      </c>
      <c r="M30" s="26">
        <f t="shared" si="3"/>
        <v>909488000</v>
      </c>
      <c r="N30" s="26">
        <f t="shared" si="1"/>
        <v>782923000</v>
      </c>
      <c r="O30" s="20">
        <f t="shared" si="2"/>
        <v>2013</v>
      </c>
    </row>
    <row r="31" spans="1:15" ht="18" x14ac:dyDescent="0.3">
      <c r="A31" s="7">
        <v>29</v>
      </c>
      <c r="B31" s="7" t="s">
        <v>23</v>
      </c>
      <c r="C31" s="7" t="s">
        <v>5</v>
      </c>
      <c r="D31" s="8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7" t="s">
        <v>12</v>
      </c>
      <c r="K31" s="7" t="s">
        <v>24</v>
      </c>
      <c r="L31" s="25">
        <f t="shared" si="0"/>
        <v>1830188000</v>
      </c>
      <c r="M31" s="26">
        <f t="shared" si="3"/>
        <v>1040382000</v>
      </c>
      <c r="N31" s="26">
        <f t="shared" si="1"/>
        <v>789806000</v>
      </c>
      <c r="O31" s="20">
        <f t="shared" si="2"/>
        <v>2014</v>
      </c>
    </row>
    <row r="32" spans="1:15" ht="18" x14ac:dyDescent="0.3">
      <c r="A32" s="7">
        <v>30</v>
      </c>
      <c r="B32" s="7" t="s">
        <v>23</v>
      </c>
      <c r="C32" s="7" t="s">
        <v>6</v>
      </c>
      <c r="D32" s="8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7" t="s">
        <v>12</v>
      </c>
      <c r="K32" s="7" t="s">
        <v>24</v>
      </c>
      <c r="L32" s="25">
        <f t="shared" si="0"/>
        <v>2259262000</v>
      </c>
      <c r="M32" s="26">
        <f t="shared" si="3"/>
        <v>1428421000</v>
      </c>
      <c r="N32" s="26">
        <f t="shared" si="1"/>
        <v>830841000</v>
      </c>
      <c r="O32" s="20">
        <f t="shared" si="2"/>
        <v>2015</v>
      </c>
    </row>
    <row r="33" spans="1:15" ht="18" x14ac:dyDescent="0.3">
      <c r="A33" s="7">
        <v>31</v>
      </c>
      <c r="B33" s="7" t="s">
        <v>23</v>
      </c>
      <c r="C33" s="7" t="s">
        <v>7</v>
      </c>
      <c r="D33" s="8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7" t="s">
        <v>12</v>
      </c>
      <c r="K33" s="7" t="s">
        <v>24</v>
      </c>
      <c r="L33" s="25">
        <f t="shared" si="0"/>
        <v>2227173000</v>
      </c>
      <c r="M33" s="26">
        <f t="shared" si="3"/>
        <v>1185377000</v>
      </c>
      <c r="N33" s="26">
        <f t="shared" si="1"/>
        <v>1041796000</v>
      </c>
      <c r="O33" s="20">
        <f t="shared" si="2"/>
        <v>2016</v>
      </c>
    </row>
    <row r="34" spans="1:15" ht="18" x14ac:dyDescent="0.3">
      <c r="A34" s="7">
        <v>32</v>
      </c>
      <c r="B34" s="7" t="s">
        <v>25</v>
      </c>
      <c r="C34" s="7" t="s">
        <v>2</v>
      </c>
      <c r="D34" s="8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s="7" t="s">
        <v>26</v>
      </c>
      <c r="K34" s="7" t="s">
        <v>27</v>
      </c>
      <c r="L34" s="25">
        <f t="shared" si="0"/>
        <v>3623000000</v>
      </c>
      <c r="M34" s="26">
        <f t="shared" si="3"/>
        <v>1665000000</v>
      </c>
      <c r="N34" s="26">
        <f t="shared" si="1"/>
        <v>1958000000</v>
      </c>
      <c r="O34" s="20">
        <f t="shared" si="2"/>
        <v>2012</v>
      </c>
    </row>
    <row r="35" spans="1:15" ht="18" x14ac:dyDescent="0.3">
      <c r="A35" s="7">
        <v>33</v>
      </c>
      <c r="B35" s="7" t="s">
        <v>25</v>
      </c>
      <c r="C35" s="7" t="s">
        <v>5</v>
      </c>
      <c r="D35" s="8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s="7" t="s">
        <v>26</v>
      </c>
      <c r="K35" s="7" t="s">
        <v>27</v>
      </c>
      <c r="L35" s="25">
        <f t="shared" si="0"/>
        <v>3889000000</v>
      </c>
      <c r="M35" s="26">
        <f t="shared" si="3"/>
        <v>1759000000</v>
      </c>
      <c r="N35" s="26">
        <f t="shared" si="1"/>
        <v>2130000000</v>
      </c>
      <c r="O35" s="20">
        <f t="shared" si="2"/>
        <v>2013</v>
      </c>
    </row>
    <row r="36" spans="1:15" ht="18" x14ac:dyDescent="0.3">
      <c r="A36" s="7">
        <v>34</v>
      </c>
      <c r="B36" s="7" t="s">
        <v>25</v>
      </c>
      <c r="C36" s="7" t="s">
        <v>6</v>
      </c>
      <c r="D36" s="8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s="7" t="s">
        <v>26</v>
      </c>
      <c r="K36" s="7" t="s">
        <v>27</v>
      </c>
      <c r="L36" s="25">
        <f t="shared" si="0"/>
        <v>4768000000</v>
      </c>
      <c r="M36" s="26">
        <f t="shared" si="3"/>
        <v>1907000000</v>
      </c>
      <c r="N36" s="26">
        <f t="shared" si="1"/>
        <v>2861000000</v>
      </c>
      <c r="O36" s="20">
        <f t="shared" si="2"/>
        <v>2014</v>
      </c>
    </row>
    <row r="37" spans="1:15" ht="18" x14ac:dyDescent="0.3">
      <c r="A37" s="7">
        <v>35</v>
      </c>
      <c r="B37" s="7" t="s">
        <v>25</v>
      </c>
      <c r="C37" s="7" t="s">
        <v>7</v>
      </c>
      <c r="D37" s="8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s="7" t="s">
        <v>26</v>
      </c>
      <c r="K37" s="7" t="s">
        <v>27</v>
      </c>
      <c r="L37" s="25">
        <f t="shared" si="0"/>
        <v>4020000000</v>
      </c>
      <c r="M37" s="26">
        <f t="shared" si="3"/>
        <v>2010000000</v>
      </c>
      <c r="N37" s="26">
        <f t="shared" si="1"/>
        <v>2010000000</v>
      </c>
      <c r="O37" s="20">
        <f t="shared" si="2"/>
        <v>2015</v>
      </c>
    </row>
    <row r="38" spans="1:15" ht="18" x14ac:dyDescent="0.3">
      <c r="A38" s="7">
        <v>36</v>
      </c>
      <c r="B38" s="7" t="s">
        <v>28</v>
      </c>
      <c r="C38" s="7" t="s">
        <v>2</v>
      </c>
      <c r="D38" s="8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s="7" t="s">
        <v>12</v>
      </c>
      <c r="K38" s="7" t="s">
        <v>29</v>
      </c>
      <c r="L38" s="25">
        <f t="shared" si="0"/>
        <v>1249299000</v>
      </c>
      <c r="M38" s="26">
        <f t="shared" si="3"/>
        <v>274935000</v>
      </c>
      <c r="N38" s="26">
        <f t="shared" si="1"/>
        <v>974364000</v>
      </c>
      <c r="O38" s="20">
        <f t="shared" si="2"/>
        <v>2012</v>
      </c>
    </row>
    <row r="39" spans="1:15" ht="18" x14ac:dyDescent="0.3">
      <c r="A39" s="7">
        <v>37</v>
      </c>
      <c r="B39" s="7" t="s">
        <v>28</v>
      </c>
      <c r="C39" s="7" t="s">
        <v>5</v>
      </c>
      <c r="D39" s="8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s="7" t="s">
        <v>12</v>
      </c>
      <c r="K39" s="7" t="s">
        <v>29</v>
      </c>
      <c r="L39" s="25">
        <f t="shared" si="0"/>
        <v>1424146000</v>
      </c>
      <c r="M39" s="26">
        <f t="shared" si="3"/>
        <v>325234000</v>
      </c>
      <c r="N39" s="26">
        <f t="shared" si="1"/>
        <v>1098912000</v>
      </c>
      <c r="O39" s="20">
        <f t="shared" si="2"/>
        <v>2013</v>
      </c>
    </row>
    <row r="40" spans="1:15" ht="18" x14ac:dyDescent="0.3">
      <c r="A40" s="7">
        <v>38</v>
      </c>
      <c r="B40" s="7" t="s">
        <v>28</v>
      </c>
      <c r="C40" s="7" t="s">
        <v>6</v>
      </c>
      <c r="D40" s="8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s="7" t="s">
        <v>12</v>
      </c>
      <c r="K40" s="7" t="s">
        <v>29</v>
      </c>
      <c r="L40" s="25">
        <f t="shared" si="0"/>
        <v>1658961000</v>
      </c>
      <c r="M40" s="26">
        <f t="shared" si="3"/>
        <v>560494000</v>
      </c>
      <c r="N40" s="26">
        <f t="shared" si="1"/>
        <v>1098467000</v>
      </c>
      <c r="O40" s="20">
        <f t="shared" si="2"/>
        <v>2014</v>
      </c>
    </row>
    <row r="41" spans="1:15" ht="18" x14ac:dyDescent="0.3">
      <c r="A41" s="7">
        <v>39</v>
      </c>
      <c r="B41" s="7" t="s">
        <v>28</v>
      </c>
      <c r="C41" s="7" t="s">
        <v>7</v>
      </c>
      <c r="D41" s="8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s="7" t="s">
        <v>12</v>
      </c>
      <c r="K41" s="7" t="s">
        <v>29</v>
      </c>
      <c r="L41" s="25">
        <f t="shared" si="0"/>
        <v>1957046000</v>
      </c>
      <c r="M41" s="26">
        <f t="shared" si="3"/>
        <v>695186000</v>
      </c>
      <c r="N41" s="26">
        <f t="shared" si="1"/>
        <v>1261860000</v>
      </c>
      <c r="O41" s="20">
        <f t="shared" si="2"/>
        <v>2015</v>
      </c>
    </row>
    <row r="42" spans="1:15" ht="18" x14ac:dyDescent="0.3">
      <c r="A42" s="7">
        <v>40</v>
      </c>
      <c r="B42" s="7" t="s">
        <v>30</v>
      </c>
      <c r="C42" s="7" t="s">
        <v>2</v>
      </c>
      <c r="D42" s="8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7" t="s">
        <v>12</v>
      </c>
      <c r="K42" s="7" t="s">
        <v>22</v>
      </c>
      <c r="L42" s="25">
        <f t="shared" si="0"/>
        <v>2073700000</v>
      </c>
      <c r="M42" s="26">
        <f t="shared" si="3"/>
        <v>1723900000</v>
      </c>
      <c r="N42" s="26">
        <f t="shared" si="1"/>
        <v>349800000</v>
      </c>
      <c r="O42" s="20">
        <f t="shared" si="2"/>
        <v>2013</v>
      </c>
    </row>
    <row r="43" spans="1:15" ht="18" x14ac:dyDescent="0.3">
      <c r="A43" s="7">
        <v>41</v>
      </c>
      <c r="B43" s="7" t="s">
        <v>30</v>
      </c>
      <c r="C43" s="7" t="s">
        <v>5</v>
      </c>
      <c r="D43" s="8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7" t="s">
        <v>12</v>
      </c>
      <c r="K43" s="7" t="s">
        <v>22</v>
      </c>
      <c r="L43" s="25">
        <f t="shared" si="0"/>
        <v>1999600000</v>
      </c>
      <c r="M43" s="26">
        <f t="shared" si="3"/>
        <v>1702000000</v>
      </c>
      <c r="N43" s="26">
        <f t="shared" si="1"/>
        <v>297600000</v>
      </c>
      <c r="O43" s="20">
        <f t="shared" si="2"/>
        <v>2014</v>
      </c>
    </row>
    <row r="44" spans="1:15" ht="18" x14ac:dyDescent="0.3">
      <c r="A44" s="7">
        <v>42</v>
      </c>
      <c r="B44" s="7" t="s">
        <v>30</v>
      </c>
      <c r="C44" s="7" t="s">
        <v>6</v>
      </c>
      <c r="D44" s="8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7" t="s">
        <v>12</v>
      </c>
      <c r="K44" s="7" t="s">
        <v>22</v>
      </c>
      <c r="L44" s="25">
        <f t="shared" si="0"/>
        <v>2170100000</v>
      </c>
      <c r="M44" s="26">
        <f t="shared" si="3"/>
        <v>2046300000</v>
      </c>
      <c r="N44" s="26">
        <f t="shared" si="1"/>
        <v>123800000</v>
      </c>
      <c r="O44" s="20">
        <f t="shared" si="2"/>
        <v>2015</v>
      </c>
    </row>
    <row r="45" spans="1:15" ht="18" x14ac:dyDescent="0.3">
      <c r="A45" s="7">
        <v>43</v>
      </c>
      <c r="B45" s="7" t="s">
        <v>30</v>
      </c>
      <c r="C45" s="7" t="s">
        <v>7</v>
      </c>
      <c r="D45" s="8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7" t="s">
        <v>12</v>
      </c>
      <c r="K45" s="7" t="s">
        <v>22</v>
      </c>
      <c r="L45" s="25">
        <f t="shared" si="0"/>
        <v>2133400000</v>
      </c>
      <c r="M45" s="26">
        <f t="shared" si="3"/>
        <v>2132100000</v>
      </c>
      <c r="N45" s="26">
        <f t="shared" si="1"/>
        <v>1300000</v>
      </c>
      <c r="O45" s="20">
        <f t="shared" si="2"/>
        <v>2016</v>
      </c>
    </row>
    <row r="46" spans="1:15" ht="18" x14ac:dyDescent="0.3">
      <c r="A46" s="7">
        <v>44</v>
      </c>
      <c r="B46" s="7" t="s">
        <v>31</v>
      </c>
      <c r="C46" s="7" t="s">
        <v>2</v>
      </c>
      <c r="D46" s="8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s="7" t="s">
        <v>32</v>
      </c>
      <c r="K46" s="7" t="s">
        <v>33</v>
      </c>
      <c r="L46" s="25">
        <f t="shared" si="0"/>
        <v>2304000000</v>
      </c>
      <c r="M46" s="26">
        <f t="shared" si="3"/>
        <v>1116000000</v>
      </c>
      <c r="N46" s="26">
        <f t="shared" si="1"/>
        <v>1188000000</v>
      </c>
      <c r="O46" s="20">
        <f t="shared" si="2"/>
        <v>2012</v>
      </c>
    </row>
    <row r="47" spans="1:15" ht="18" x14ac:dyDescent="0.3">
      <c r="A47" s="7">
        <v>45</v>
      </c>
      <c r="B47" s="7" t="s">
        <v>31</v>
      </c>
      <c r="C47" s="7" t="s">
        <v>5</v>
      </c>
      <c r="D47" s="8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s="7" t="s">
        <v>32</v>
      </c>
      <c r="K47" s="7" t="s">
        <v>33</v>
      </c>
      <c r="L47" s="25">
        <f t="shared" si="0"/>
        <v>2348000000</v>
      </c>
      <c r="M47" s="26">
        <f t="shared" si="3"/>
        <v>1164000000</v>
      </c>
      <c r="N47" s="26">
        <f t="shared" si="1"/>
        <v>1184000000</v>
      </c>
      <c r="O47" s="20">
        <f t="shared" si="2"/>
        <v>2013</v>
      </c>
    </row>
    <row r="48" spans="1:15" ht="18" x14ac:dyDescent="0.3">
      <c r="A48" s="7">
        <v>46</v>
      </c>
      <c r="B48" s="7" t="s">
        <v>31</v>
      </c>
      <c r="C48" s="7" t="s">
        <v>6</v>
      </c>
      <c r="D48" s="8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s="7" t="s">
        <v>32</v>
      </c>
      <c r="K48" s="7" t="s">
        <v>33</v>
      </c>
      <c r="L48" s="25">
        <f t="shared" si="0"/>
        <v>2467000000</v>
      </c>
      <c r="M48" s="26">
        <f t="shared" si="3"/>
        <v>1213000000</v>
      </c>
      <c r="N48" s="26">
        <f t="shared" si="1"/>
        <v>1254000000</v>
      </c>
      <c r="O48" s="20">
        <f t="shared" si="2"/>
        <v>2014</v>
      </c>
    </row>
    <row r="49" spans="1:15" ht="18" x14ac:dyDescent="0.3">
      <c r="A49" s="7">
        <v>47</v>
      </c>
      <c r="B49" s="7" t="s">
        <v>31</v>
      </c>
      <c r="C49" s="7" t="s">
        <v>7</v>
      </c>
      <c r="D49" s="8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s="7" t="s">
        <v>32</v>
      </c>
      <c r="K49" s="7" t="s">
        <v>33</v>
      </c>
      <c r="L49" s="25">
        <f t="shared" si="0"/>
        <v>2597000000</v>
      </c>
      <c r="M49" s="26">
        <f t="shared" si="3"/>
        <v>1338000000</v>
      </c>
      <c r="N49" s="26">
        <f t="shared" si="1"/>
        <v>1259000000</v>
      </c>
      <c r="O49" s="20">
        <f t="shared" si="2"/>
        <v>2015</v>
      </c>
    </row>
    <row r="50" spans="1:15" ht="18" x14ac:dyDescent="0.3">
      <c r="A50" s="7">
        <v>48</v>
      </c>
      <c r="B50" s="7" t="s">
        <v>34</v>
      </c>
      <c r="C50" s="7" t="s">
        <v>2</v>
      </c>
      <c r="D50" s="8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s="7" t="s">
        <v>32</v>
      </c>
      <c r="K50" s="7" t="s">
        <v>35</v>
      </c>
      <c r="L50" s="25">
        <f t="shared" si="0"/>
        <v>8550000000</v>
      </c>
      <c r="M50" s="26">
        <f t="shared" si="3"/>
        <v>5594000000</v>
      </c>
      <c r="N50" s="26">
        <f t="shared" si="1"/>
        <v>2956000000</v>
      </c>
      <c r="O50" s="20">
        <f t="shared" si="2"/>
        <v>2012</v>
      </c>
    </row>
    <row r="51" spans="1:15" ht="18" x14ac:dyDescent="0.3">
      <c r="A51" s="7">
        <v>49</v>
      </c>
      <c r="B51" s="7" t="s">
        <v>34</v>
      </c>
      <c r="C51" s="7" t="s">
        <v>5</v>
      </c>
      <c r="D51" s="8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s="7" t="s">
        <v>32</v>
      </c>
      <c r="K51" s="7" t="s">
        <v>35</v>
      </c>
      <c r="L51" s="25">
        <f t="shared" si="0"/>
        <v>8091200000</v>
      </c>
      <c r="M51" s="26">
        <f t="shared" si="3"/>
        <v>5042300000</v>
      </c>
      <c r="N51" s="26">
        <f t="shared" si="1"/>
        <v>3048900000</v>
      </c>
      <c r="O51" s="20">
        <f t="shared" si="2"/>
        <v>2013</v>
      </c>
    </row>
    <row r="52" spans="1:15" ht="18" x14ac:dyDescent="0.3">
      <c r="A52" s="7">
        <v>50</v>
      </c>
      <c r="B52" s="7" t="s">
        <v>34</v>
      </c>
      <c r="C52" s="7" t="s">
        <v>6</v>
      </c>
      <c r="D52" s="8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s="7" t="s">
        <v>32</v>
      </c>
      <c r="K52" s="7" t="s">
        <v>35</v>
      </c>
      <c r="L52" s="25">
        <f t="shared" si="0"/>
        <v>8692900000</v>
      </c>
      <c r="M52" s="26">
        <f t="shared" si="3"/>
        <v>5565500000</v>
      </c>
      <c r="N52" s="26">
        <f t="shared" si="1"/>
        <v>3127400000</v>
      </c>
      <c r="O52" s="20">
        <f t="shared" si="2"/>
        <v>2014</v>
      </c>
    </row>
    <row r="53" spans="1:15" ht="18" x14ac:dyDescent="0.3">
      <c r="A53" s="7">
        <v>51</v>
      </c>
      <c r="B53" s="7" t="s">
        <v>34</v>
      </c>
      <c r="C53" s="7" t="s">
        <v>7</v>
      </c>
      <c r="D53" s="8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s="7" t="s">
        <v>32</v>
      </c>
      <c r="K53" s="7" t="s">
        <v>35</v>
      </c>
      <c r="L53" s="25">
        <f t="shared" si="0"/>
        <v>9019700000</v>
      </c>
      <c r="M53" s="26">
        <f t="shared" si="3"/>
        <v>5686200000</v>
      </c>
      <c r="N53" s="26">
        <f t="shared" si="1"/>
        <v>3333500000</v>
      </c>
      <c r="O53" s="20">
        <f t="shared" si="2"/>
        <v>2015</v>
      </c>
    </row>
    <row r="54" spans="1:15" ht="18" x14ac:dyDescent="0.3">
      <c r="A54" s="7">
        <v>52</v>
      </c>
      <c r="B54" s="7" t="s">
        <v>36</v>
      </c>
      <c r="C54" s="7" t="s">
        <v>2</v>
      </c>
      <c r="D54" s="8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s="7" t="s">
        <v>37</v>
      </c>
      <c r="K54" s="7" t="s">
        <v>38</v>
      </c>
      <c r="L54" s="25">
        <f t="shared" si="0"/>
        <v>8290000000</v>
      </c>
      <c r="M54" s="26">
        <f t="shared" si="3"/>
        <v>3727000000</v>
      </c>
      <c r="N54" s="26">
        <f t="shared" si="1"/>
        <v>4563000000</v>
      </c>
      <c r="O54" s="20">
        <f t="shared" si="2"/>
        <v>2012</v>
      </c>
    </row>
    <row r="55" spans="1:15" ht="18" x14ac:dyDescent="0.3">
      <c r="A55" s="7">
        <v>53</v>
      </c>
      <c r="B55" s="7" t="s">
        <v>36</v>
      </c>
      <c r="C55" s="7" t="s">
        <v>5</v>
      </c>
      <c r="D55" s="8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s="7" t="s">
        <v>37</v>
      </c>
      <c r="K55" s="7" t="s">
        <v>38</v>
      </c>
      <c r="L55" s="25">
        <f t="shared" si="0"/>
        <v>8598000000</v>
      </c>
      <c r="M55" s="26">
        <f t="shared" si="3"/>
        <v>3489000000</v>
      </c>
      <c r="N55" s="26">
        <f t="shared" si="1"/>
        <v>5109000000</v>
      </c>
      <c r="O55" s="20">
        <f t="shared" si="2"/>
        <v>2013</v>
      </c>
    </row>
    <row r="56" spans="1:15" ht="18" x14ac:dyDescent="0.3">
      <c r="A56" s="7">
        <v>54</v>
      </c>
      <c r="B56" s="7" t="s">
        <v>36</v>
      </c>
      <c r="C56" s="7" t="s">
        <v>6</v>
      </c>
      <c r="D56" s="8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s="7" t="s">
        <v>37</v>
      </c>
      <c r="K56" s="7" t="s">
        <v>38</v>
      </c>
      <c r="L56" s="25">
        <f t="shared" si="0"/>
        <v>8355000000</v>
      </c>
      <c r="M56" s="26">
        <f t="shared" si="3"/>
        <v>3547000000</v>
      </c>
      <c r="N56" s="26">
        <f t="shared" si="1"/>
        <v>4808000000</v>
      </c>
      <c r="O56" s="20">
        <f t="shared" si="2"/>
        <v>2014</v>
      </c>
    </row>
    <row r="57" spans="1:15" ht="18" x14ac:dyDescent="0.3">
      <c r="A57" s="7">
        <v>55</v>
      </c>
      <c r="B57" s="7" t="s">
        <v>36</v>
      </c>
      <c r="C57" s="7" t="s">
        <v>7</v>
      </c>
      <c r="D57" s="8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s="7" t="s">
        <v>37</v>
      </c>
      <c r="K57" s="7" t="s">
        <v>38</v>
      </c>
      <c r="L57" s="25">
        <f t="shared" si="0"/>
        <v>7823000000</v>
      </c>
      <c r="M57" s="26">
        <f t="shared" si="3"/>
        <v>3672000000</v>
      </c>
      <c r="N57" s="26">
        <f t="shared" si="1"/>
        <v>4151000000</v>
      </c>
      <c r="O57" s="20">
        <f t="shared" si="2"/>
        <v>2015</v>
      </c>
    </row>
    <row r="58" spans="1:15" ht="18" x14ac:dyDescent="0.3">
      <c r="A58" s="7">
        <v>56</v>
      </c>
      <c r="B58" s="7" t="s">
        <v>39</v>
      </c>
      <c r="C58" s="7" t="s">
        <v>2</v>
      </c>
      <c r="D58" s="8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s="7" t="s">
        <v>37</v>
      </c>
      <c r="K58" s="7" t="s">
        <v>40</v>
      </c>
      <c r="L58" s="25">
        <f t="shared" si="0"/>
        <v>33469000000</v>
      </c>
      <c r="M58" s="26">
        <f t="shared" si="3"/>
        <v>21491000000</v>
      </c>
      <c r="N58" s="26">
        <f t="shared" si="1"/>
        <v>11978000000</v>
      </c>
      <c r="O58" s="20">
        <f t="shared" si="2"/>
        <v>2012</v>
      </c>
    </row>
    <row r="59" spans="1:15" ht="18" x14ac:dyDescent="0.3">
      <c r="A59" s="7">
        <v>57</v>
      </c>
      <c r="B59" s="7" t="s">
        <v>39</v>
      </c>
      <c r="C59" s="7" t="s">
        <v>5</v>
      </c>
      <c r="D59" s="8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s="7" t="s">
        <v>37</v>
      </c>
      <c r="K59" s="7" t="s">
        <v>40</v>
      </c>
      <c r="L59" s="25">
        <f t="shared" si="0"/>
        <v>34214000000</v>
      </c>
      <c r="M59" s="26">
        <f t="shared" si="3"/>
        <v>22005000000</v>
      </c>
      <c r="N59" s="26">
        <f t="shared" si="1"/>
        <v>12209000000</v>
      </c>
      <c r="O59" s="20">
        <f t="shared" si="2"/>
        <v>2013</v>
      </c>
    </row>
    <row r="60" spans="1:15" ht="18" x14ac:dyDescent="0.3">
      <c r="A60" s="7">
        <v>58</v>
      </c>
      <c r="B60" s="7" t="s">
        <v>39</v>
      </c>
      <c r="C60" s="7" t="s">
        <v>6</v>
      </c>
      <c r="D60" s="8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s="7" t="s">
        <v>37</v>
      </c>
      <c r="K60" s="7" t="s">
        <v>40</v>
      </c>
      <c r="L60" s="25">
        <f t="shared" si="0"/>
        <v>30795000000</v>
      </c>
      <c r="M60" s="26">
        <f t="shared" si="3"/>
        <v>18491000000</v>
      </c>
      <c r="N60" s="26">
        <f t="shared" si="1"/>
        <v>12304000000</v>
      </c>
      <c r="O60" s="20">
        <f t="shared" si="2"/>
        <v>2014</v>
      </c>
    </row>
    <row r="61" spans="1:15" ht="18" x14ac:dyDescent="0.3">
      <c r="A61" s="7">
        <v>59</v>
      </c>
      <c r="B61" s="7" t="s">
        <v>39</v>
      </c>
      <c r="C61" s="7" t="s">
        <v>7</v>
      </c>
      <c r="D61" s="8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s="7" t="s">
        <v>37</v>
      </c>
      <c r="K61" s="7" t="s">
        <v>40</v>
      </c>
      <c r="L61" s="25">
        <f t="shared" si="0"/>
        <v>21746000000</v>
      </c>
      <c r="M61" s="26">
        <f t="shared" si="3"/>
        <v>16417000000</v>
      </c>
      <c r="N61" s="26">
        <f t="shared" si="1"/>
        <v>5329000000</v>
      </c>
      <c r="O61" s="20">
        <f t="shared" si="2"/>
        <v>2015</v>
      </c>
    </row>
    <row r="62" spans="1:15" ht="18" x14ac:dyDescent="0.3">
      <c r="A62" s="7">
        <v>60</v>
      </c>
      <c r="B62" s="7" t="s">
        <v>41</v>
      </c>
      <c r="C62" s="7" t="s">
        <v>2</v>
      </c>
      <c r="D62" s="8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s="7" t="s">
        <v>42</v>
      </c>
      <c r="K62" s="7" t="s">
        <v>43</v>
      </c>
      <c r="L62" s="25">
        <f t="shared" si="0"/>
        <v>572156000</v>
      </c>
      <c r="M62" s="26">
        <f t="shared" si="3"/>
        <v>386905000</v>
      </c>
      <c r="N62" s="26">
        <f t="shared" si="1"/>
        <v>185251000</v>
      </c>
      <c r="O62" s="20">
        <f t="shared" si="2"/>
        <v>2012</v>
      </c>
    </row>
    <row r="63" spans="1:15" ht="18" x14ac:dyDescent="0.3">
      <c r="A63" s="7">
        <v>61</v>
      </c>
      <c r="B63" s="7" t="s">
        <v>41</v>
      </c>
      <c r="C63" s="7" t="s">
        <v>5</v>
      </c>
      <c r="D63" s="8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s="7" t="s">
        <v>42</v>
      </c>
      <c r="K63" s="7" t="s">
        <v>43</v>
      </c>
      <c r="L63" s="25">
        <f t="shared" si="0"/>
        <v>594002000</v>
      </c>
      <c r="M63" s="26">
        <f t="shared" si="3"/>
        <v>344983000</v>
      </c>
      <c r="N63" s="26">
        <f t="shared" si="1"/>
        <v>249019000</v>
      </c>
      <c r="O63" s="20">
        <f t="shared" si="2"/>
        <v>2013</v>
      </c>
    </row>
    <row r="64" spans="1:15" ht="18" x14ac:dyDescent="0.3">
      <c r="A64" s="7">
        <v>62</v>
      </c>
      <c r="B64" s="7" t="s">
        <v>41</v>
      </c>
      <c r="C64" s="7" t="s">
        <v>6</v>
      </c>
      <c r="D64" s="8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s="7" t="s">
        <v>42</v>
      </c>
      <c r="K64" s="7" t="s">
        <v>43</v>
      </c>
      <c r="L64" s="25">
        <f t="shared" si="0"/>
        <v>603399000</v>
      </c>
      <c r="M64" s="26">
        <f t="shared" si="3"/>
        <v>339229000</v>
      </c>
      <c r="N64" s="26">
        <f t="shared" si="1"/>
        <v>264170000</v>
      </c>
      <c r="O64" s="20">
        <f t="shared" si="2"/>
        <v>2014</v>
      </c>
    </row>
    <row r="65" spans="1:15" ht="18" x14ac:dyDescent="0.3">
      <c r="A65" s="7">
        <v>63</v>
      </c>
      <c r="B65" s="7" t="s">
        <v>41</v>
      </c>
      <c r="C65" s="7" t="s">
        <v>7</v>
      </c>
      <c r="D65" s="8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s="7" t="s">
        <v>42</v>
      </c>
      <c r="K65" s="7" t="s">
        <v>43</v>
      </c>
      <c r="L65" s="25">
        <f t="shared" si="0"/>
        <v>616062000</v>
      </c>
      <c r="M65" s="26">
        <f t="shared" si="3"/>
        <v>359847000</v>
      </c>
      <c r="N65" s="26">
        <f t="shared" si="1"/>
        <v>256215000</v>
      </c>
      <c r="O65" s="20">
        <f t="shared" si="2"/>
        <v>2015</v>
      </c>
    </row>
    <row r="66" spans="1:15" ht="18" x14ac:dyDescent="0.3">
      <c r="A66" s="7">
        <v>64</v>
      </c>
      <c r="B66" s="7" t="s">
        <v>44</v>
      </c>
      <c r="C66" s="7" t="s">
        <v>2</v>
      </c>
      <c r="D66" s="8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s="7" t="s">
        <v>37</v>
      </c>
      <c r="K66" s="7" t="s">
        <v>572</v>
      </c>
      <c r="L66" s="25">
        <f t="shared" ref="L66:L129" si="4">E66-F66</f>
        <v>2337721000</v>
      </c>
      <c r="M66" s="26">
        <f t="shared" ref="M66:M129" si="5">G66+H66+I66</f>
        <v>1470287000</v>
      </c>
      <c r="N66" s="26">
        <f t="shared" ref="N66:N129" si="6">L66-M66</f>
        <v>867434000</v>
      </c>
      <c r="O66" s="20">
        <f t="shared" si="2"/>
        <v>2013</v>
      </c>
    </row>
    <row r="67" spans="1:15" ht="18" x14ac:dyDescent="0.3">
      <c r="A67" s="7">
        <v>65</v>
      </c>
      <c r="B67" s="7" t="s">
        <v>44</v>
      </c>
      <c r="C67" s="7" t="s">
        <v>5</v>
      </c>
      <c r="D67" s="8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s="7" t="s">
        <v>37</v>
      </c>
      <c r="K67" s="7" t="s">
        <v>572</v>
      </c>
      <c r="L67" s="25">
        <f t="shared" si="4"/>
        <v>2288090000</v>
      </c>
      <c r="M67" s="26">
        <f t="shared" si="5"/>
        <v>1485558000</v>
      </c>
      <c r="N67" s="26">
        <f t="shared" si="6"/>
        <v>802532000</v>
      </c>
      <c r="O67" s="20">
        <f t="shared" ref="O67:O130" si="7">YEAR(D67)</f>
        <v>2014</v>
      </c>
    </row>
    <row r="68" spans="1:15" ht="18" x14ac:dyDescent="0.3">
      <c r="A68" s="7">
        <v>66</v>
      </c>
      <c r="B68" s="7" t="s">
        <v>44</v>
      </c>
      <c r="C68" s="7" t="s">
        <v>6</v>
      </c>
      <c r="D68" s="8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s="7" t="s">
        <v>37</v>
      </c>
      <c r="K68" s="7" t="s">
        <v>572</v>
      </c>
      <c r="L68" s="25">
        <f t="shared" si="4"/>
        <v>1658870000</v>
      </c>
      <c r="M68" s="26">
        <f t="shared" si="5"/>
        <v>1402573000</v>
      </c>
      <c r="N68" s="26">
        <f t="shared" si="6"/>
        <v>256297000</v>
      </c>
      <c r="O68" s="20">
        <f t="shared" si="7"/>
        <v>2015</v>
      </c>
    </row>
    <row r="69" spans="1:15" ht="18" x14ac:dyDescent="0.3">
      <c r="A69" s="7">
        <v>67</v>
      </c>
      <c r="B69" s="7" t="s">
        <v>44</v>
      </c>
      <c r="C69" s="7" t="s">
        <v>7</v>
      </c>
      <c r="D69" s="8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s="7" t="s">
        <v>37</v>
      </c>
      <c r="K69" s="7" t="s">
        <v>572</v>
      </c>
      <c r="L69" s="25">
        <f t="shared" si="4"/>
        <v>2280552000</v>
      </c>
      <c r="M69" s="26">
        <f t="shared" si="5"/>
        <v>1351314000</v>
      </c>
      <c r="N69" s="26">
        <f t="shared" si="6"/>
        <v>929238000</v>
      </c>
      <c r="O69" s="20">
        <f t="shared" si="7"/>
        <v>2016</v>
      </c>
    </row>
    <row r="70" spans="1:15" ht="18" x14ac:dyDescent="0.3">
      <c r="A70" s="7">
        <v>72</v>
      </c>
      <c r="B70" s="7" t="s">
        <v>45</v>
      </c>
      <c r="C70" s="7" t="s">
        <v>2</v>
      </c>
      <c r="D70" s="8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7" t="s">
        <v>12</v>
      </c>
      <c r="K70" s="7" t="s">
        <v>46</v>
      </c>
      <c r="L70" s="25">
        <f t="shared" si="4"/>
        <v>844047000</v>
      </c>
      <c r="M70" s="26">
        <f t="shared" si="5"/>
        <v>529154000</v>
      </c>
      <c r="N70" s="26">
        <f t="shared" si="6"/>
        <v>314893000</v>
      </c>
      <c r="O70" s="20">
        <f t="shared" si="7"/>
        <v>2012</v>
      </c>
    </row>
    <row r="71" spans="1:15" ht="18" x14ac:dyDescent="0.3">
      <c r="A71" s="7">
        <v>73</v>
      </c>
      <c r="B71" s="7" t="s">
        <v>45</v>
      </c>
      <c r="C71" s="7" t="s">
        <v>5</v>
      </c>
      <c r="D71" s="8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7" t="s">
        <v>12</v>
      </c>
      <c r="K71" s="7" t="s">
        <v>46</v>
      </c>
      <c r="L71" s="25">
        <f t="shared" si="4"/>
        <v>1066835000</v>
      </c>
      <c r="M71" s="26">
        <f t="shared" si="5"/>
        <v>651024000</v>
      </c>
      <c r="N71" s="26">
        <f t="shared" si="6"/>
        <v>415811000</v>
      </c>
      <c r="O71" s="20">
        <f t="shared" si="7"/>
        <v>2013</v>
      </c>
    </row>
    <row r="72" spans="1:15" ht="18" x14ac:dyDescent="0.3">
      <c r="A72" s="7">
        <v>74</v>
      </c>
      <c r="B72" s="7" t="s">
        <v>45</v>
      </c>
      <c r="C72" s="7" t="s">
        <v>6</v>
      </c>
      <c r="D72" s="8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7" t="s">
        <v>12</v>
      </c>
      <c r="K72" s="7" t="s">
        <v>46</v>
      </c>
      <c r="L72" s="25">
        <f t="shared" si="4"/>
        <v>1352931000</v>
      </c>
      <c r="M72" s="26">
        <f t="shared" si="5"/>
        <v>862223000</v>
      </c>
      <c r="N72" s="26">
        <f t="shared" si="6"/>
        <v>490708000</v>
      </c>
      <c r="O72" s="20">
        <f t="shared" si="7"/>
        <v>2014</v>
      </c>
    </row>
    <row r="73" spans="1:15" ht="18" x14ac:dyDescent="0.3">
      <c r="A73" s="7">
        <v>75</v>
      </c>
      <c r="B73" s="7" t="s">
        <v>45</v>
      </c>
      <c r="C73" s="7" t="s">
        <v>7</v>
      </c>
      <c r="D73" s="8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7" t="s">
        <v>12</v>
      </c>
      <c r="K73" s="7" t="s">
        <v>46</v>
      </c>
      <c r="L73" s="25">
        <f t="shared" si="4"/>
        <v>1471828000</v>
      </c>
      <c r="M73" s="26">
        <f t="shared" si="5"/>
        <v>1004911000</v>
      </c>
      <c r="N73" s="26">
        <f t="shared" si="6"/>
        <v>466917000</v>
      </c>
      <c r="O73" s="20">
        <f t="shared" si="7"/>
        <v>2015</v>
      </c>
    </row>
    <row r="74" spans="1:15" ht="18" x14ac:dyDescent="0.3">
      <c r="A74" s="7">
        <v>76</v>
      </c>
      <c r="B74" s="7" t="s">
        <v>47</v>
      </c>
      <c r="C74" s="7" t="s">
        <v>2</v>
      </c>
      <c r="D74" s="8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s="7" t="s">
        <v>48</v>
      </c>
      <c r="K74" s="7" t="s">
        <v>49</v>
      </c>
      <c r="L74" s="25">
        <f t="shared" si="4"/>
        <v>898843000</v>
      </c>
      <c r="M74" s="26">
        <f t="shared" si="5"/>
        <v>387375000</v>
      </c>
      <c r="N74" s="26">
        <f t="shared" si="6"/>
        <v>511468000</v>
      </c>
      <c r="O74" s="20">
        <f t="shared" si="7"/>
        <v>2012</v>
      </c>
    </row>
    <row r="75" spans="1:15" ht="18" x14ac:dyDescent="0.3">
      <c r="A75" s="7">
        <v>77</v>
      </c>
      <c r="B75" s="7" t="s">
        <v>47</v>
      </c>
      <c r="C75" s="7" t="s">
        <v>5</v>
      </c>
      <c r="D75" s="8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s="7" t="s">
        <v>48</v>
      </c>
      <c r="K75" s="7" t="s">
        <v>49</v>
      </c>
      <c r="L75" s="25">
        <f t="shared" si="4"/>
        <v>850471000</v>
      </c>
      <c r="M75" s="26">
        <f t="shared" si="5"/>
        <v>240435000</v>
      </c>
      <c r="N75" s="26">
        <f t="shared" si="6"/>
        <v>610036000</v>
      </c>
      <c r="O75" s="20">
        <f t="shared" si="7"/>
        <v>2013</v>
      </c>
    </row>
    <row r="76" spans="1:15" ht="18" x14ac:dyDescent="0.3">
      <c r="A76" s="7">
        <v>78</v>
      </c>
      <c r="B76" s="7" t="s">
        <v>47</v>
      </c>
      <c r="C76" s="7" t="s">
        <v>6</v>
      </c>
      <c r="D76" s="8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s="7" t="s">
        <v>48</v>
      </c>
      <c r="K76" s="7" t="s">
        <v>49</v>
      </c>
      <c r="L76" s="25">
        <f t="shared" si="4"/>
        <v>770848000</v>
      </c>
      <c r="M76" s="26">
        <f t="shared" si="5"/>
        <v>443445000</v>
      </c>
      <c r="N76" s="26">
        <f t="shared" si="6"/>
        <v>327403000</v>
      </c>
      <c r="O76" s="20">
        <f t="shared" si="7"/>
        <v>2014</v>
      </c>
    </row>
    <row r="77" spans="1:15" ht="18" x14ac:dyDescent="0.3">
      <c r="A77" s="7">
        <v>79</v>
      </c>
      <c r="B77" s="7" t="s">
        <v>47</v>
      </c>
      <c r="C77" s="7" t="s">
        <v>7</v>
      </c>
      <c r="D77" s="8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s="7" t="s">
        <v>48</v>
      </c>
      <c r="K77" s="7" t="s">
        <v>49</v>
      </c>
      <c r="L77" s="25">
        <f t="shared" si="4"/>
        <v>1196872000</v>
      </c>
      <c r="M77" s="26">
        <f t="shared" si="5"/>
        <v>615145000</v>
      </c>
      <c r="N77" s="26">
        <f t="shared" si="6"/>
        <v>581727000</v>
      </c>
      <c r="O77" s="20">
        <f t="shared" si="7"/>
        <v>2015</v>
      </c>
    </row>
    <row r="78" spans="1:15" ht="18" x14ac:dyDescent="0.3">
      <c r="A78" s="7">
        <v>80</v>
      </c>
      <c r="B78" s="7" t="s">
        <v>50</v>
      </c>
      <c r="C78" s="7" t="s">
        <v>2</v>
      </c>
      <c r="D78" s="8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s="7" t="s">
        <v>3</v>
      </c>
      <c r="K78" s="7" t="s">
        <v>4</v>
      </c>
      <c r="L78" s="25">
        <f t="shared" si="4"/>
        <v>2338000000</v>
      </c>
      <c r="M78" s="26">
        <f t="shared" si="5"/>
        <v>1806000000</v>
      </c>
      <c r="N78" s="26">
        <f t="shared" si="6"/>
        <v>532000000</v>
      </c>
      <c r="O78" s="20">
        <f t="shared" si="7"/>
        <v>2012</v>
      </c>
    </row>
    <row r="79" spans="1:15" ht="18" x14ac:dyDescent="0.3">
      <c r="A79" s="7">
        <v>81</v>
      </c>
      <c r="B79" s="7" t="s">
        <v>50</v>
      </c>
      <c r="C79" s="7" t="s">
        <v>5</v>
      </c>
      <c r="D79" s="8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s="7" t="s">
        <v>3</v>
      </c>
      <c r="K79" s="7" t="s">
        <v>4</v>
      </c>
      <c r="L79" s="25">
        <f t="shared" si="4"/>
        <v>2801000000</v>
      </c>
      <c r="M79" s="26">
        <f t="shared" si="5"/>
        <v>1963000000</v>
      </c>
      <c r="N79" s="26">
        <f t="shared" si="6"/>
        <v>838000000</v>
      </c>
      <c r="O79" s="20">
        <f t="shared" si="7"/>
        <v>2013</v>
      </c>
    </row>
    <row r="80" spans="1:15" ht="18" x14ac:dyDescent="0.3">
      <c r="A80" s="7">
        <v>82</v>
      </c>
      <c r="B80" s="7" t="s">
        <v>50</v>
      </c>
      <c r="C80" s="7" t="s">
        <v>6</v>
      </c>
      <c r="D80" s="8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s="7" t="s">
        <v>3</v>
      </c>
      <c r="K80" s="7" t="s">
        <v>4</v>
      </c>
      <c r="L80" s="25">
        <f t="shared" si="4"/>
        <v>3043000000</v>
      </c>
      <c r="M80" s="26">
        <f t="shared" si="5"/>
        <v>2111000000</v>
      </c>
      <c r="N80" s="26">
        <f t="shared" si="6"/>
        <v>932000000</v>
      </c>
      <c r="O80" s="20">
        <f t="shared" si="7"/>
        <v>2014</v>
      </c>
    </row>
    <row r="81" spans="1:15" ht="18" x14ac:dyDescent="0.3">
      <c r="A81" s="7">
        <v>83</v>
      </c>
      <c r="B81" s="7" t="s">
        <v>50</v>
      </c>
      <c r="C81" s="7" t="s">
        <v>7</v>
      </c>
      <c r="D81" s="8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s="7" t="s">
        <v>3</v>
      </c>
      <c r="K81" s="7" t="s">
        <v>4</v>
      </c>
      <c r="L81" s="25">
        <f t="shared" si="4"/>
        <v>3663000000</v>
      </c>
      <c r="M81" s="26">
        <f t="shared" si="5"/>
        <v>2333000000</v>
      </c>
      <c r="N81" s="26">
        <f t="shared" si="6"/>
        <v>1330000000</v>
      </c>
      <c r="O81" s="20">
        <f t="shared" si="7"/>
        <v>2015</v>
      </c>
    </row>
    <row r="82" spans="1:15" ht="18" x14ac:dyDescent="0.3">
      <c r="A82" s="7">
        <v>84</v>
      </c>
      <c r="B82" s="7" t="s">
        <v>51</v>
      </c>
      <c r="C82" s="7" t="s">
        <v>2</v>
      </c>
      <c r="D82" s="8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s="7" t="s">
        <v>37</v>
      </c>
      <c r="K82" s="7" t="s">
        <v>40</v>
      </c>
      <c r="L82" s="25">
        <f t="shared" si="4"/>
        <v>11697000000</v>
      </c>
      <c r="M82" s="26">
        <f t="shared" si="5"/>
        <v>8002000000</v>
      </c>
      <c r="N82" s="26">
        <f t="shared" si="6"/>
        <v>3695000000</v>
      </c>
      <c r="O82" s="20">
        <f t="shared" si="7"/>
        <v>2012</v>
      </c>
    </row>
    <row r="83" spans="1:15" ht="18" x14ac:dyDescent="0.3">
      <c r="A83" s="7">
        <v>85</v>
      </c>
      <c r="B83" s="7" t="s">
        <v>51</v>
      </c>
      <c r="C83" s="7" t="s">
        <v>5</v>
      </c>
      <c r="D83" s="8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s="7" t="s">
        <v>37</v>
      </c>
      <c r="K83" s="7" t="s">
        <v>40</v>
      </c>
      <c r="L83" s="25">
        <f t="shared" si="4"/>
        <v>14679000000</v>
      </c>
      <c r="M83" s="26">
        <f t="shared" si="5"/>
        <v>9667000000</v>
      </c>
      <c r="N83" s="26">
        <f t="shared" si="6"/>
        <v>5012000000</v>
      </c>
      <c r="O83" s="20">
        <f t="shared" si="7"/>
        <v>2013</v>
      </c>
    </row>
    <row r="84" spans="1:15" ht="18" x14ac:dyDescent="0.3">
      <c r="A84" s="7">
        <v>86</v>
      </c>
      <c r="B84" s="7" t="s">
        <v>51</v>
      </c>
      <c r="C84" s="7" t="s">
        <v>6</v>
      </c>
      <c r="D84" s="8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s="7" t="s">
        <v>37</v>
      </c>
      <c r="K84" s="7" t="s">
        <v>40</v>
      </c>
      <c r="L84" s="25">
        <f t="shared" si="4"/>
        <v>14046000000</v>
      </c>
      <c r="M84" s="26">
        <f t="shared" si="5"/>
        <v>9395000000</v>
      </c>
      <c r="N84" s="26">
        <f t="shared" si="6"/>
        <v>4651000000</v>
      </c>
      <c r="O84" s="20">
        <f t="shared" si="7"/>
        <v>2014</v>
      </c>
    </row>
    <row r="85" spans="1:15" ht="18" x14ac:dyDescent="0.3">
      <c r="A85" s="7">
        <v>87</v>
      </c>
      <c r="B85" s="7" t="s">
        <v>51</v>
      </c>
      <c r="C85" s="7" t="s">
        <v>7</v>
      </c>
      <c r="D85" s="8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s="7" t="s">
        <v>37</v>
      </c>
      <c r="K85" s="7" t="s">
        <v>40</v>
      </c>
      <c r="L85" s="25">
        <f t="shared" si="4"/>
        <v>12816000000</v>
      </c>
      <c r="M85" s="26">
        <f t="shared" si="5"/>
        <v>9206000000</v>
      </c>
      <c r="N85" s="26">
        <f t="shared" si="6"/>
        <v>3610000000</v>
      </c>
      <c r="O85" s="20">
        <f t="shared" si="7"/>
        <v>2015</v>
      </c>
    </row>
    <row r="86" spans="1:15" ht="18" x14ac:dyDescent="0.3">
      <c r="A86" s="7">
        <v>88</v>
      </c>
      <c r="B86" s="7" t="s">
        <v>52</v>
      </c>
      <c r="C86" s="7" t="s">
        <v>2</v>
      </c>
      <c r="D86" s="8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s="7" t="s">
        <v>3</v>
      </c>
      <c r="K86" s="7" t="s">
        <v>53</v>
      </c>
      <c r="L86" s="25">
        <f t="shared" si="4"/>
        <v>861500000</v>
      </c>
      <c r="M86" s="26">
        <f t="shared" si="5"/>
        <v>483100000</v>
      </c>
      <c r="N86" s="26">
        <f t="shared" si="6"/>
        <v>378400000</v>
      </c>
      <c r="O86" s="20">
        <f t="shared" si="7"/>
        <v>2013</v>
      </c>
    </row>
    <row r="87" spans="1:15" ht="18" x14ac:dyDescent="0.3">
      <c r="A87" s="7">
        <v>89</v>
      </c>
      <c r="B87" s="7" t="s">
        <v>52</v>
      </c>
      <c r="C87" s="7" t="s">
        <v>5</v>
      </c>
      <c r="D87" s="8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s="7" t="s">
        <v>3</v>
      </c>
      <c r="K87" s="7" t="s">
        <v>53</v>
      </c>
      <c r="L87" s="25">
        <f t="shared" si="4"/>
        <v>853700000</v>
      </c>
      <c r="M87" s="26">
        <f t="shared" si="5"/>
        <v>527400000</v>
      </c>
      <c r="N87" s="26">
        <f t="shared" si="6"/>
        <v>326300000</v>
      </c>
      <c r="O87" s="20">
        <f t="shared" si="7"/>
        <v>2014</v>
      </c>
    </row>
    <row r="88" spans="1:15" ht="18" x14ac:dyDescent="0.3">
      <c r="A88" s="7">
        <v>90</v>
      </c>
      <c r="B88" s="7" t="s">
        <v>52</v>
      </c>
      <c r="C88" s="7" t="s">
        <v>6</v>
      </c>
      <c r="D88" s="8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s="7" t="s">
        <v>3</v>
      </c>
      <c r="K88" s="7" t="s">
        <v>53</v>
      </c>
      <c r="L88" s="25">
        <f t="shared" si="4"/>
        <v>869100000</v>
      </c>
      <c r="M88" s="26">
        <f t="shared" si="5"/>
        <v>510500000</v>
      </c>
      <c r="N88" s="26">
        <f t="shared" si="6"/>
        <v>358600000</v>
      </c>
      <c r="O88" s="20">
        <f t="shared" si="7"/>
        <v>2015</v>
      </c>
    </row>
    <row r="89" spans="1:15" ht="18" x14ac:dyDescent="0.3">
      <c r="A89" s="7">
        <v>91</v>
      </c>
      <c r="B89" s="7" t="s">
        <v>52</v>
      </c>
      <c r="C89" s="7" t="s">
        <v>7</v>
      </c>
      <c r="D89" s="8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s="7" t="s">
        <v>3</v>
      </c>
      <c r="K89" s="7" t="s">
        <v>53</v>
      </c>
      <c r="L89" s="25">
        <f t="shared" si="4"/>
        <v>985300000</v>
      </c>
      <c r="M89" s="26">
        <f t="shared" si="5"/>
        <v>559800000</v>
      </c>
      <c r="N89" s="26">
        <f t="shared" si="6"/>
        <v>425500000</v>
      </c>
      <c r="O89" s="20">
        <f t="shared" si="7"/>
        <v>2016</v>
      </c>
    </row>
    <row r="90" spans="1:15" ht="18" x14ac:dyDescent="0.3">
      <c r="A90" s="7">
        <v>92</v>
      </c>
      <c r="B90" s="7" t="s">
        <v>54</v>
      </c>
      <c r="C90" s="7" t="s">
        <v>2</v>
      </c>
      <c r="D90" s="8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7" t="s">
        <v>15</v>
      </c>
      <c r="K90" s="7" t="s">
        <v>55</v>
      </c>
      <c r="L90" s="25">
        <f t="shared" si="4"/>
        <v>1373790000</v>
      </c>
      <c r="M90" s="26">
        <f t="shared" si="5"/>
        <v>811236000</v>
      </c>
      <c r="N90" s="26">
        <f t="shared" si="6"/>
        <v>562554000</v>
      </c>
      <c r="O90" s="20">
        <f t="shared" si="7"/>
        <v>2013</v>
      </c>
    </row>
    <row r="91" spans="1:15" ht="18" x14ac:dyDescent="0.3">
      <c r="A91" s="7">
        <v>93</v>
      </c>
      <c r="B91" s="7" t="s">
        <v>54</v>
      </c>
      <c r="C91" s="7" t="s">
        <v>5</v>
      </c>
      <c r="D91" s="8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s="7" t="s">
        <v>15</v>
      </c>
      <c r="K91" s="7" t="s">
        <v>55</v>
      </c>
      <c r="L91" s="25">
        <f t="shared" si="4"/>
        <v>2060000000</v>
      </c>
      <c r="M91" s="26">
        <f t="shared" si="5"/>
        <v>1164000000</v>
      </c>
      <c r="N91" s="26">
        <f t="shared" si="6"/>
        <v>896000000</v>
      </c>
      <c r="O91" s="20">
        <f t="shared" si="7"/>
        <v>2014</v>
      </c>
    </row>
    <row r="92" spans="1:15" ht="18" x14ac:dyDescent="0.3">
      <c r="A92" s="7">
        <v>94</v>
      </c>
      <c r="B92" s="7" t="s">
        <v>54</v>
      </c>
      <c r="C92" s="7" t="s">
        <v>6</v>
      </c>
      <c r="D92" s="8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7" t="s">
        <v>15</v>
      </c>
      <c r="K92" s="7" t="s">
        <v>55</v>
      </c>
      <c r="L92" s="25">
        <f t="shared" si="4"/>
        <v>2371000000</v>
      </c>
      <c r="M92" s="26">
        <f t="shared" si="5"/>
        <v>1753000000</v>
      </c>
      <c r="N92" s="26">
        <f t="shared" si="6"/>
        <v>618000000</v>
      </c>
      <c r="O92" s="20">
        <f t="shared" si="7"/>
        <v>2015</v>
      </c>
    </row>
    <row r="93" spans="1:15" ht="18" x14ac:dyDescent="0.3">
      <c r="A93" s="7">
        <v>95</v>
      </c>
      <c r="B93" s="7" t="s">
        <v>54</v>
      </c>
      <c r="C93" s="7" t="s">
        <v>7</v>
      </c>
      <c r="D93" s="8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7" t="s">
        <v>15</v>
      </c>
      <c r="K93" s="7" t="s">
        <v>55</v>
      </c>
      <c r="L93" s="25">
        <f t="shared" si="4"/>
        <v>2826000000</v>
      </c>
      <c r="M93" s="26">
        <f t="shared" si="5"/>
        <v>2069000000</v>
      </c>
      <c r="N93" s="26">
        <f t="shared" si="6"/>
        <v>757000000</v>
      </c>
      <c r="O93" s="20">
        <f t="shared" si="7"/>
        <v>2016</v>
      </c>
    </row>
    <row r="94" spans="1:15" ht="18" x14ac:dyDescent="0.3">
      <c r="A94" s="7">
        <v>96</v>
      </c>
      <c r="B94" s="7" t="s">
        <v>56</v>
      </c>
      <c r="C94" s="7" t="s">
        <v>2</v>
      </c>
      <c r="D94" s="8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s="7" t="s">
        <v>12</v>
      </c>
      <c r="K94" s="7" t="s">
        <v>57</v>
      </c>
      <c r="L94" s="25">
        <f t="shared" si="4"/>
        <v>2991000000</v>
      </c>
      <c r="M94" s="26">
        <f t="shared" si="5"/>
        <v>2218000000</v>
      </c>
      <c r="N94" s="26">
        <f t="shared" si="6"/>
        <v>773000000</v>
      </c>
      <c r="O94" s="20">
        <f t="shared" si="7"/>
        <v>2013</v>
      </c>
    </row>
    <row r="95" spans="1:15" ht="18" x14ac:dyDescent="0.3">
      <c r="A95" s="7">
        <v>97</v>
      </c>
      <c r="B95" s="7" t="s">
        <v>56</v>
      </c>
      <c r="C95" s="7" t="s">
        <v>5</v>
      </c>
      <c r="D95" s="8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s="7" t="s">
        <v>12</v>
      </c>
      <c r="K95" s="7" t="s">
        <v>57</v>
      </c>
      <c r="L95" s="25">
        <f t="shared" si="4"/>
        <v>3843000000</v>
      </c>
      <c r="M95" s="26">
        <f t="shared" si="5"/>
        <v>2323000000</v>
      </c>
      <c r="N95" s="26">
        <f t="shared" si="6"/>
        <v>1520000000</v>
      </c>
      <c r="O95" s="20">
        <f t="shared" si="7"/>
        <v>2014</v>
      </c>
    </row>
    <row r="96" spans="1:15" ht="18" x14ac:dyDescent="0.3">
      <c r="A96" s="7">
        <v>98</v>
      </c>
      <c r="B96" s="7" t="s">
        <v>56</v>
      </c>
      <c r="C96" s="7" t="s">
        <v>6</v>
      </c>
      <c r="D96" s="8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s="7" t="s">
        <v>12</v>
      </c>
      <c r="K96" s="7" t="s">
        <v>57</v>
      </c>
      <c r="L96" s="25">
        <f t="shared" si="4"/>
        <v>3952000000</v>
      </c>
      <c r="M96" s="26">
        <f t="shared" si="5"/>
        <v>2259000000</v>
      </c>
      <c r="N96" s="26">
        <f t="shared" si="6"/>
        <v>1693000000</v>
      </c>
      <c r="O96" s="20">
        <f t="shared" si="7"/>
        <v>2015</v>
      </c>
    </row>
    <row r="97" spans="1:15" ht="18" x14ac:dyDescent="0.3">
      <c r="A97" s="7">
        <v>99</v>
      </c>
      <c r="B97" s="7" t="s">
        <v>56</v>
      </c>
      <c r="C97" s="7" t="s">
        <v>7</v>
      </c>
      <c r="D97" s="8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s="7" t="s">
        <v>12</v>
      </c>
      <c r="K97" s="7" t="s">
        <v>57</v>
      </c>
      <c r="L97" s="25">
        <f t="shared" si="4"/>
        <v>4511000000</v>
      </c>
      <c r="M97" s="26">
        <f t="shared" si="5"/>
        <v>2359000000</v>
      </c>
      <c r="N97" s="26">
        <f t="shared" si="6"/>
        <v>2152000000</v>
      </c>
      <c r="O97" s="20">
        <f t="shared" si="7"/>
        <v>2016</v>
      </c>
    </row>
    <row r="98" spans="1:15" ht="18" x14ac:dyDescent="0.3">
      <c r="A98" s="7">
        <v>100</v>
      </c>
      <c r="B98" s="7" t="s">
        <v>58</v>
      </c>
      <c r="C98" s="7" t="s">
        <v>2</v>
      </c>
      <c r="D98" s="8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s="7" t="s">
        <v>3</v>
      </c>
      <c r="K98" s="7" t="s">
        <v>59</v>
      </c>
      <c r="L98" s="25">
        <f t="shared" si="4"/>
        <v>1180081000</v>
      </c>
      <c r="M98" s="26">
        <f t="shared" si="5"/>
        <v>434209000</v>
      </c>
      <c r="N98" s="26">
        <f t="shared" si="6"/>
        <v>745872000</v>
      </c>
      <c r="O98" s="20">
        <f t="shared" si="7"/>
        <v>2012</v>
      </c>
    </row>
    <row r="99" spans="1:15" ht="18" x14ac:dyDescent="0.3">
      <c r="A99" s="7">
        <v>101</v>
      </c>
      <c r="B99" s="7" t="s">
        <v>58</v>
      </c>
      <c r="C99" s="7" t="s">
        <v>5</v>
      </c>
      <c r="D99" s="8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s="7" t="s">
        <v>3</v>
      </c>
      <c r="K99" s="7" t="s">
        <v>59</v>
      </c>
      <c r="L99" s="25">
        <f t="shared" si="4"/>
        <v>1270494000</v>
      </c>
      <c r="M99" s="26">
        <f t="shared" si="5"/>
        <v>455415000</v>
      </c>
      <c r="N99" s="26">
        <f t="shared" si="6"/>
        <v>815079000</v>
      </c>
      <c r="O99" s="20">
        <f t="shared" si="7"/>
        <v>2013</v>
      </c>
    </row>
    <row r="100" spans="1:15" ht="18" x14ac:dyDescent="0.3">
      <c r="A100" s="7">
        <v>102</v>
      </c>
      <c r="B100" s="7" t="s">
        <v>58</v>
      </c>
      <c r="C100" s="7" t="s">
        <v>6</v>
      </c>
      <c r="D100" s="8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s="7" t="s">
        <v>3</v>
      </c>
      <c r="K100" s="7" t="s">
        <v>59</v>
      </c>
      <c r="L100" s="25">
        <f t="shared" si="4"/>
        <v>1424947000</v>
      </c>
      <c r="M100" s="26">
        <f t="shared" si="5"/>
        <v>526361000</v>
      </c>
      <c r="N100" s="26">
        <f t="shared" si="6"/>
        <v>898586000</v>
      </c>
      <c r="O100" s="20">
        <f t="shared" si="7"/>
        <v>2014</v>
      </c>
    </row>
    <row r="101" spans="1:15" ht="18" x14ac:dyDescent="0.3">
      <c r="A101" s="7">
        <v>103</v>
      </c>
      <c r="B101" s="7" t="s">
        <v>58</v>
      </c>
      <c r="C101" s="7" t="s">
        <v>7</v>
      </c>
      <c r="D101" s="8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s="7" t="s">
        <v>3</v>
      </c>
      <c r="K101" s="7" t="s">
        <v>59</v>
      </c>
      <c r="L101" s="25">
        <f t="shared" si="4"/>
        <v>1425015000</v>
      </c>
      <c r="M101" s="26">
        <f t="shared" si="5"/>
        <v>517299000</v>
      </c>
      <c r="N101" s="26">
        <f t="shared" si="6"/>
        <v>907716000</v>
      </c>
      <c r="O101" s="20">
        <f t="shared" si="7"/>
        <v>2015</v>
      </c>
    </row>
    <row r="102" spans="1:15" ht="18" x14ac:dyDescent="0.3">
      <c r="A102" s="7">
        <v>108</v>
      </c>
      <c r="B102" s="7" t="s">
        <v>60</v>
      </c>
      <c r="C102" s="7" t="s">
        <v>2</v>
      </c>
      <c r="D102" s="8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s="7" t="s">
        <v>15</v>
      </c>
      <c r="K102" s="7" t="s">
        <v>55</v>
      </c>
      <c r="L102" s="25">
        <f t="shared" si="4"/>
        <v>15330000000</v>
      </c>
      <c r="M102" s="26">
        <f t="shared" si="5"/>
        <v>9463000000</v>
      </c>
      <c r="N102" s="26">
        <f t="shared" si="6"/>
        <v>5867000000</v>
      </c>
      <c r="O102" s="20">
        <f t="shared" si="7"/>
        <v>2013</v>
      </c>
    </row>
    <row r="103" spans="1:15" ht="18" x14ac:dyDescent="0.3">
      <c r="A103" s="7">
        <v>109</v>
      </c>
      <c r="B103" s="7" t="s">
        <v>60</v>
      </c>
      <c r="C103" s="7" t="s">
        <v>5</v>
      </c>
      <c r="D103" s="8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s="7" t="s">
        <v>15</v>
      </c>
      <c r="K103" s="7" t="s">
        <v>55</v>
      </c>
      <c r="L103" s="25">
        <f t="shared" si="4"/>
        <v>15641000000</v>
      </c>
      <c r="M103" s="26">
        <f t="shared" si="5"/>
        <v>9450000000</v>
      </c>
      <c r="N103" s="26">
        <f t="shared" si="6"/>
        <v>6191000000</v>
      </c>
      <c r="O103" s="20">
        <f t="shared" si="7"/>
        <v>2014</v>
      </c>
    </row>
    <row r="104" spans="1:15" ht="18" x14ac:dyDescent="0.3">
      <c r="A104" s="7">
        <v>110</v>
      </c>
      <c r="B104" s="7" t="s">
        <v>60</v>
      </c>
      <c r="C104" s="7" t="s">
        <v>6</v>
      </c>
      <c r="D104" s="8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s="7" t="s">
        <v>15</v>
      </c>
      <c r="K104" s="7" t="s">
        <v>55</v>
      </c>
      <c r="L104" s="25">
        <f t="shared" si="4"/>
        <v>17435000000</v>
      </c>
      <c r="M104" s="26">
        <f t="shared" si="5"/>
        <v>8965000000</v>
      </c>
      <c r="N104" s="26">
        <f t="shared" si="6"/>
        <v>8470000000</v>
      </c>
      <c r="O104" s="20">
        <f t="shared" si="7"/>
        <v>2015</v>
      </c>
    </row>
    <row r="105" spans="1:15" ht="18" x14ac:dyDescent="0.3">
      <c r="A105" s="7">
        <v>111</v>
      </c>
      <c r="B105" s="7" t="s">
        <v>60</v>
      </c>
      <c r="C105" s="7" t="s">
        <v>7</v>
      </c>
      <c r="D105" s="8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s="7" t="s">
        <v>15</v>
      </c>
      <c r="K105" s="7" t="s">
        <v>55</v>
      </c>
      <c r="L105" s="25">
        <f t="shared" si="4"/>
        <v>18829000000</v>
      </c>
      <c r="M105" s="26">
        <f t="shared" si="5"/>
        <v>9035000000</v>
      </c>
      <c r="N105" s="26">
        <f t="shared" si="6"/>
        <v>9794000000</v>
      </c>
      <c r="O105" s="20">
        <f t="shared" si="7"/>
        <v>2016</v>
      </c>
    </row>
    <row r="106" spans="1:15" ht="18" x14ac:dyDescent="0.3">
      <c r="A106" s="7">
        <v>112</v>
      </c>
      <c r="B106" s="7" t="s">
        <v>61</v>
      </c>
      <c r="C106" s="7" t="s">
        <v>2</v>
      </c>
      <c r="D106" s="8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s="7" t="s">
        <v>37</v>
      </c>
      <c r="K106" s="7" t="s">
        <v>62</v>
      </c>
      <c r="L106" s="25">
        <f t="shared" si="4"/>
        <v>8360000000</v>
      </c>
      <c r="M106" s="26">
        <f t="shared" si="5"/>
        <v>6804000000</v>
      </c>
      <c r="N106" s="26">
        <f t="shared" si="6"/>
        <v>1556000000</v>
      </c>
      <c r="O106" s="20">
        <f t="shared" si="7"/>
        <v>2012</v>
      </c>
    </row>
    <row r="107" spans="1:15" ht="18" x14ac:dyDescent="0.3">
      <c r="A107" s="7">
        <v>113</v>
      </c>
      <c r="B107" s="7" t="s">
        <v>61</v>
      </c>
      <c r="C107" s="7" t="s">
        <v>5</v>
      </c>
      <c r="D107" s="8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s="7" t="s">
        <v>37</v>
      </c>
      <c r="K107" s="7" t="s">
        <v>62</v>
      </c>
      <c r="L107" s="25">
        <f t="shared" si="4"/>
        <v>9276000000</v>
      </c>
      <c r="M107" s="26">
        <f t="shared" si="5"/>
        <v>6994000000</v>
      </c>
      <c r="N107" s="26">
        <f t="shared" si="6"/>
        <v>2282000000</v>
      </c>
      <c r="O107" s="20">
        <f t="shared" si="7"/>
        <v>2013</v>
      </c>
    </row>
    <row r="108" spans="1:15" ht="18" x14ac:dyDescent="0.3">
      <c r="A108" s="7">
        <v>114</v>
      </c>
      <c r="B108" s="7" t="s">
        <v>61</v>
      </c>
      <c r="C108" s="7" t="s">
        <v>6</v>
      </c>
      <c r="D108" s="8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s="7" t="s">
        <v>37</v>
      </c>
      <c r="K108" s="7" t="s">
        <v>62</v>
      </c>
      <c r="L108" s="25">
        <f t="shared" si="4"/>
        <v>10314000000</v>
      </c>
      <c r="M108" s="26">
        <f t="shared" si="5"/>
        <v>7411000000</v>
      </c>
      <c r="N108" s="26">
        <f t="shared" si="6"/>
        <v>2903000000</v>
      </c>
      <c r="O108" s="20">
        <f t="shared" si="7"/>
        <v>2014</v>
      </c>
    </row>
    <row r="109" spans="1:15" ht="18" x14ac:dyDescent="0.3">
      <c r="A109" s="7">
        <v>115</v>
      </c>
      <c r="B109" s="7" t="s">
        <v>61</v>
      </c>
      <c r="C109" s="7" t="s">
        <v>7</v>
      </c>
      <c r="D109" s="8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s="7" t="s">
        <v>37</v>
      </c>
      <c r="K109" s="7" t="s">
        <v>62</v>
      </c>
      <c r="L109" s="25">
        <f t="shared" si="4"/>
        <v>9939000000</v>
      </c>
      <c r="M109" s="26">
        <f t="shared" si="5"/>
        <v>7380000000</v>
      </c>
      <c r="N109" s="26">
        <f t="shared" si="6"/>
        <v>2559000000</v>
      </c>
      <c r="O109" s="20">
        <f t="shared" si="7"/>
        <v>2015</v>
      </c>
    </row>
    <row r="110" spans="1:15" ht="18" x14ac:dyDescent="0.3">
      <c r="A110" s="7">
        <v>116</v>
      </c>
      <c r="B110" s="7" t="s">
        <v>63</v>
      </c>
      <c r="C110" s="7" t="s">
        <v>2</v>
      </c>
      <c r="D110" s="8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s="7" t="s">
        <v>42</v>
      </c>
      <c r="K110" s="7" t="s">
        <v>64</v>
      </c>
      <c r="L110" s="25">
        <f t="shared" si="4"/>
        <v>2153481000</v>
      </c>
      <c r="M110" s="26">
        <f t="shared" si="5"/>
        <v>1033762000</v>
      </c>
      <c r="N110" s="26">
        <f t="shared" si="6"/>
        <v>1119719000</v>
      </c>
      <c r="O110" s="20">
        <f t="shared" si="7"/>
        <v>2012</v>
      </c>
    </row>
    <row r="111" spans="1:15" ht="18" x14ac:dyDescent="0.3">
      <c r="A111" s="7">
        <v>117</v>
      </c>
      <c r="B111" s="7" t="s">
        <v>63</v>
      </c>
      <c r="C111" s="7" t="s">
        <v>5</v>
      </c>
      <c r="D111" s="8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s="7" t="s">
        <v>42</v>
      </c>
      <c r="K111" s="7" t="s">
        <v>64</v>
      </c>
      <c r="L111" s="25">
        <f t="shared" si="4"/>
        <v>2501534000</v>
      </c>
      <c r="M111" s="26">
        <f t="shared" si="5"/>
        <v>1287229000</v>
      </c>
      <c r="N111" s="26">
        <f t="shared" si="6"/>
        <v>1214305000</v>
      </c>
      <c r="O111" s="20">
        <f t="shared" si="7"/>
        <v>2013</v>
      </c>
    </row>
    <row r="112" spans="1:15" ht="18" x14ac:dyDescent="0.3">
      <c r="A112" s="7">
        <v>118</v>
      </c>
      <c r="B112" s="7" t="s">
        <v>63</v>
      </c>
      <c r="C112" s="7" t="s">
        <v>6</v>
      </c>
      <c r="D112" s="8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s="7" t="s">
        <v>42</v>
      </c>
      <c r="K112" s="7" t="s">
        <v>64</v>
      </c>
      <c r="L112" s="25">
        <f t="shared" si="4"/>
        <v>3005783000</v>
      </c>
      <c r="M112" s="26">
        <f t="shared" si="5"/>
        <v>1518861000</v>
      </c>
      <c r="N112" s="26">
        <f t="shared" si="6"/>
        <v>1486922000</v>
      </c>
      <c r="O112" s="20">
        <f t="shared" si="7"/>
        <v>2014</v>
      </c>
    </row>
    <row r="113" spans="1:15" ht="18" x14ac:dyDescent="0.3">
      <c r="A113" s="7">
        <v>119</v>
      </c>
      <c r="B113" s="7" t="s">
        <v>63</v>
      </c>
      <c r="C113" s="7" t="s">
        <v>7</v>
      </c>
      <c r="D113" s="8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s="7" t="s">
        <v>42</v>
      </c>
      <c r="K113" s="7" t="s">
        <v>64</v>
      </c>
      <c r="L113" s="25">
        <f t="shared" si="4"/>
        <v>3462648000</v>
      </c>
      <c r="M113" s="26">
        <f t="shared" si="5"/>
        <v>1849859000</v>
      </c>
      <c r="N113" s="26">
        <f t="shared" si="6"/>
        <v>1612789000</v>
      </c>
      <c r="O113" s="20">
        <f t="shared" si="7"/>
        <v>2015</v>
      </c>
    </row>
    <row r="114" spans="1:15" ht="18" x14ac:dyDescent="0.3">
      <c r="A114" s="7">
        <v>120</v>
      </c>
      <c r="B114" s="7" t="s">
        <v>65</v>
      </c>
      <c r="C114" s="7" t="s">
        <v>2</v>
      </c>
      <c r="D114" s="8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s="7" t="s">
        <v>9</v>
      </c>
      <c r="K114" s="7" t="s">
        <v>66</v>
      </c>
      <c r="L114" s="25">
        <f t="shared" si="4"/>
        <v>20271000000</v>
      </c>
      <c r="M114" s="26">
        <f t="shared" si="5"/>
        <v>19526000000</v>
      </c>
      <c r="N114" s="26">
        <f t="shared" si="6"/>
        <v>745000000</v>
      </c>
      <c r="O114" s="20">
        <f t="shared" si="7"/>
        <v>2013</v>
      </c>
    </row>
    <row r="115" spans="1:15" ht="18" x14ac:dyDescent="0.3">
      <c r="A115" s="7">
        <v>121</v>
      </c>
      <c r="B115" s="7" t="s">
        <v>65</v>
      </c>
      <c r="C115" s="7" t="s">
        <v>5</v>
      </c>
      <c r="D115" s="8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s="7" t="s">
        <v>9</v>
      </c>
      <c r="K115" s="7" t="s">
        <v>66</v>
      </c>
      <c r="L115" s="25">
        <f t="shared" si="4"/>
        <v>26236000000</v>
      </c>
      <c r="M115" s="26">
        <f t="shared" si="5"/>
        <v>26058000000</v>
      </c>
      <c r="N115" s="26">
        <f t="shared" si="6"/>
        <v>178000000</v>
      </c>
      <c r="O115" s="20">
        <f t="shared" si="7"/>
        <v>2014</v>
      </c>
    </row>
    <row r="116" spans="1:15" ht="18" x14ac:dyDescent="0.3">
      <c r="A116" s="7">
        <v>122</v>
      </c>
      <c r="B116" s="7" t="s">
        <v>65</v>
      </c>
      <c r="C116" s="7" t="s">
        <v>6</v>
      </c>
      <c r="D116" s="8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s="7" t="s">
        <v>9</v>
      </c>
      <c r="K116" s="7" t="s">
        <v>66</v>
      </c>
      <c r="L116" s="25">
        <f t="shared" si="4"/>
        <v>35355000000</v>
      </c>
      <c r="M116" s="26">
        <f t="shared" si="5"/>
        <v>33122000000</v>
      </c>
      <c r="N116" s="26">
        <f t="shared" si="6"/>
        <v>2233000000</v>
      </c>
      <c r="O116" s="20">
        <f t="shared" si="7"/>
        <v>2015</v>
      </c>
    </row>
    <row r="117" spans="1:15" ht="18" x14ac:dyDescent="0.3">
      <c r="A117" s="7">
        <v>123</v>
      </c>
      <c r="B117" s="7" t="s">
        <v>65</v>
      </c>
      <c r="C117" s="7" t="s">
        <v>7</v>
      </c>
      <c r="D117" s="8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s="7" t="s">
        <v>9</v>
      </c>
      <c r="K117" s="7" t="s">
        <v>66</v>
      </c>
      <c r="L117" s="25">
        <f t="shared" si="4"/>
        <v>47722000000</v>
      </c>
      <c r="M117" s="26">
        <f t="shared" si="5"/>
        <v>43536000000</v>
      </c>
      <c r="N117" s="26">
        <f t="shared" si="6"/>
        <v>4186000000</v>
      </c>
      <c r="O117" s="20">
        <f t="shared" si="7"/>
        <v>2016</v>
      </c>
    </row>
    <row r="118" spans="1:15" ht="18" x14ac:dyDescent="0.3">
      <c r="A118" s="7">
        <v>124</v>
      </c>
      <c r="B118" s="7" t="s">
        <v>67</v>
      </c>
      <c r="C118" s="7" t="s">
        <v>2</v>
      </c>
      <c r="D118" s="8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s="7" t="s">
        <v>9</v>
      </c>
      <c r="K118" s="7" t="s">
        <v>68</v>
      </c>
      <c r="L118" s="25">
        <f t="shared" si="4"/>
        <v>2759900000</v>
      </c>
      <c r="M118" s="26">
        <f t="shared" si="5"/>
        <v>2019600000</v>
      </c>
      <c r="N118" s="26">
        <f t="shared" si="6"/>
        <v>740300000</v>
      </c>
      <c r="O118" s="20">
        <f t="shared" si="7"/>
        <v>2013</v>
      </c>
    </row>
    <row r="119" spans="1:15" ht="18" x14ac:dyDescent="0.3">
      <c r="A119" s="7">
        <v>125</v>
      </c>
      <c r="B119" s="7" t="s">
        <v>67</v>
      </c>
      <c r="C119" s="7" t="s">
        <v>5</v>
      </c>
      <c r="D119" s="8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s="7" t="s">
        <v>9</v>
      </c>
      <c r="K119" s="7" t="s">
        <v>68</v>
      </c>
      <c r="L119" s="25">
        <f t="shared" si="4"/>
        <v>2988700000</v>
      </c>
      <c r="M119" s="26">
        <f t="shared" si="5"/>
        <v>2167900000</v>
      </c>
      <c r="N119" s="26">
        <f t="shared" si="6"/>
        <v>820800000</v>
      </c>
      <c r="O119" s="20">
        <f t="shared" si="7"/>
        <v>2014</v>
      </c>
    </row>
    <row r="120" spans="1:15" ht="18" x14ac:dyDescent="0.3">
      <c r="A120" s="7">
        <v>126</v>
      </c>
      <c r="B120" s="7" t="s">
        <v>67</v>
      </c>
      <c r="C120" s="7" t="s">
        <v>6</v>
      </c>
      <c r="D120" s="8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s="7" t="s">
        <v>9</v>
      </c>
      <c r="K120" s="7" t="s">
        <v>68</v>
      </c>
      <c r="L120" s="25">
        <f t="shared" si="4"/>
        <v>3261500000</v>
      </c>
      <c r="M120" s="26">
        <f t="shared" si="5"/>
        <v>2373000000</v>
      </c>
      <c r="N120" s="26">
        <f t="shared" si="6"/>
        <v>888500000</v>
      </c>
      <c r="O120" s="20">
        <f t="shared" si="7"/>
        <v>2015</v>
      </c>
    </row>
    <row r="121" spans="1:15" ht="18" x14ac:dyDescent="0.3">
      <c r="A121" s="7">
        <v>127</v>
      </c>
      <c r="B121" s="7" t="s">
        <v>67</v>
      </c>
      <c r="C121" s="7" t="s">
        <v>7</v>
      </c>
      <c r="D121" s="8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s="7" t="s">
        <v>9</v>
      </c>
      <c r="K121" s="7" t="s">
        <v>68</v>
      </c>
      <c r="L121" s="25">
        <f t="shared" si="4"/>
        <v>3313200000</v>
      </c>
      <c r="M121" s="26">
        <f t="shared" si="5"/>
        <v>2423700000</v>
      </c>
      <c r="N121" s="26">
        <f t="shared" si="6"/>
        <v>889500000</v>
      </c>
      <c r="O121" s="20">
        <f t="shared" si="7"/>
        <v>2016</v>
      </c>
    </row>
    <row r="122" spans="1:15" ht="18" x14ac:dyDescent="0.3">
      <c r="A122" s="7">
        <v>128</v>
      </c>
      <c r="B122" s="7" t="s">
        <v>69</v>
      </c>
      <c r="C122" s="7" t="s">
        <v>2</v>
      </c>
      <c r="D122" s="8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s="7" t="s">
        <v>15</v>
      </c>
      <c r="K122" s="7" t="s">
        <v>70</v>
      </c>
      <c r="L122" s="25">
        <f t="shared" si="4"/>
        <v>13283600000</v>
      </c>
      <c r="M122" s="26">
        <f t="shared" si="5"/>
        <v>8913500000</v>
      </c>
      <c r="N122" s="26">
        <f t="shared" si="6"/>
        <v>4370100000</v>
      </c>
      <c r="O122" s="20">
        <f t="shared" si="7"/>
        <v>2012</v>
      </c>
    </row>
    <row r="123" spans="1:15" ht="18" x14ac:dyDescent="0.3">
      <c r="A123" s="7">
        <v>129</v>
      </c>
      <c r="B123" s="7" t="s">
        <v>69</v>
      </c>
      <c r="C123" s="7" t="s">
        <v>5</v>
      </c>
      <c r="D123" s="8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s="7" t="s">
        <v>15</v>
      </c>
      <c r="K123" s="7" t="s">
        <v>70</v>
      </c>
      <c r="L123" s="25">
        <f t="shared" si="4"/>
        <v>14786400000</v>
      </c>
      <c r="M123" s="26">
        <f t="shared" si="5"/>
        <v>10198200000</v>
      </c>
      <c r="N123" s="26">
        <f t="shared" si="6"/>
        <v>4588200000</v>
      </c>
      <c r="O123" s="20">
        <f t="shared" si="7"/>
        <v>2013</v>
      </c>
    </row>
    <row r="124" spans="1:15" ht="18" x14ac:dyDescent="0.3">
      <c r="A124" s="7">
        <v>130</v>
      </c>
      <c r="B124" s="7" t="s">
        <v>69</v>
      </c>
      <c r="C124" s="7" t="s">
        <v>6</v>
      </c>
      <c r="D124" s="8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s="7" t="s">
        <v>15</v>
      </c>
      <c r="K124" s="7" t="s">
        <v>70</v>
      </c>
      <c r="L124" s="25">
        <f t="shared" si="4"/>
        <v>17019200000</v>
      </c>
      <c r="M124" s="26">
        <f t="shared" si="5"/>
        <v>11969300000</v>
      </c>
      <c r="N124" s="26">
        <f t="shared" si="6"/>
        <v>5049900000</v>
      </c>
      <c r="O124" s="20">
        <f t="shared" si="7"/>
        <v>2014</v>
      </c>
    </row>
    <row r="125" spans="1:15" ht="18" x14ac:dyDescent="0.3">
      <c r="A125" s="7">
        <v>131</v>
      </c>
      <c r="B125" s="7" t="s">
        <v>69</v>
      </c>
      <c r="C125" s="7" t="s">
        <v>7</v>
      </c>
      <c r="D125" s="8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s="7" t="s">
        <v>15</v>
      </c>
      <c r="K125" s="7" t="s">
        <v>70</v>
      </c>
      <c r="L125" s="25">
        <f t="shared" si="4"/>
        <v>18039600000</v>
      </c>
      <c r="M125" s="26">
        <f t="shared" si="5"/>
        <v>12764900000</v>
      </c>
      <c r="N125" s="26">
        <f t="shared" si="6"/>
        <v>5274700000</v>
      </c>
      <c r="O125" s="20">
        <f t="shared" si="7"/>
        <v>2015</v>
      </c>
    </row>
    <row r="126" spans="1:15" ht="18" x14ac:dyDescent="0.3">
      <c r="A126" s="7">
        <v>136</v>
      </c>
      <c r="B126" s="7" t="s">
        <v>71</v>
      </c>
      <c r="C126" s="7" t="s">
        <v>2</v>
      </c>
      <c r="D126" s="8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s="7" t="s">
        <v>72</v>
      </c>
      <c r="K126" s="7" t="s">
        <v>73</v>
      </c>
      <c r="L126" s="25">
        <f t="shared" si="4"/>
        <v>13349000000</v>
      </c>
      <c r="M126" s="26">
        <f t="shared" si="5"/>
        <v>8214000000</v>
      </c>
      <c r="N126" s="26">
        <f t="shared" si="6"/>
        <v>5135000000</v>
      </c>
      <c r="O126" s="20">
        <f t="shared" si="7"/>
        <v>2012</v>
      </c>
    </row>
    <row r="127" spans="1:15" ht="18" x14ac:dyDescent="0.3">
      <c r="A127" s="7">
        <v>137</v>
      </c>
      <c r="B127" s="7" t="s">
        <v>71</v>
      </c>
      <c r="C127" s="7" t="s">
        <v>5</v>
      </c>
      <c r="D127" s="8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s="7" t="s">
        <v>72</v>
      </c>
      <c r="K127" s="7" t="s">
        <v>73</v>
      </c>
      <c r="L127" s="25">
        <f t="shared" si="4"/>
        <v>11833000000</v>
      </c>
      <c r="M127" s="26">
        <f t="shared" si="5"/>
        <v>7152000000</v>
      </c>
      <c r="N127" s="26">
        <f t="shared" si="6"/>
        <v>4681000000</v>
      </c>
      <c r="O127" s="20">
        <f t="shared" si="7"/>
        <v>2013</v>
      </c>
    </row>
    <row r="128" spans="1:15" ht="18" x14ac:dyDescent="0.3">
      <c r="A128" s="7">
        <v>138</v>
      </c>
      <c r="B128" s="7" t="s">
        <v>71</v>
      </c>
      <c r="C128" s="7" t="s">
        <v>6</v>
      </c>
      <c r="D128" s="8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s="7" t="s">
        <v>72</v>
      </c>
      <c r="K128" s="7" t="s">
        <v>73</v>
      </c>
      <c r="L128" s="25">
        <f t="shared" si="4"/>
        <v>10180000000</v>
      </c>
      <c r="M128" s="26">
        <f t="shared" si="5"/>
        <v>10815000000</v>
      </c>
      <c r="N128" s="26">
        <f t="shared" si="6"/>
        <v>-635000000</v>
      </c>
      <c r="O128" s="20">
        <f t="shared" si="7"/>
        <v>2014</v>
      </c>
    </row>
    <row r="129" spans="1:15" ht="18" x14ac:dyDescent="0.3">
      <c r="A129" s="7">
        <v>139</v>
      </c>
      <c r="B129" s="7" t="s">
        <v>71</v>
      </c>
      <c r="C129" s="7" t="s">
        <v>7</v>
      </c>
      <c r="D129" s="8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s="7" t="s">
        <v>72</v>
      </c>
      <c r="K129" s="7" t="s">
        <v>73</v>
      </c>
      <c r="L129" s="25">
        <f t="shared" si="4"/>
        <v>4318000000</v>
      </c>
      <c r="M129" s="26">
        <f t="shared" si="5"/>
        <v>30163000000</v>
      </c>
      <c r="N129" s="26">
        <f t="shared" si="6"/>
        <v>-25845000000</v>
      </c>
      <c r="O129" s="20">
        <f t="shared" si="7"/>
        <v>2015</v>
      </c>
    </row>
    <row r="130" spans="1:15" ht="18" x14ac:dyDescent="0.3">
      <c r="A130" s="7">
        <v>140</v>
      </c>
      <c r="B130" s="7" t="s">
        <v>74</v>
      </c>
      <c r="C130" s="7" t="s">
        <v>2</v>
      </c>
      <c r="D130" s="8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s="7" t="s">
        <v>72</v>
      </c>
      <c r="K130" s="7" t="s">
        <v>73</v>
      </c>
      <c r="L130" s="25">
        <f t="shared" ref="L130:L193" si="8">E130-F130</f>
        <v>11639000000</v>
      </c>
      <c r="M130" s="26">
        <f t="shared" ref="M130:M193" si="9">G130+H130+I130</f>
        <v>6183000000</v>
      </c>
      <c r="N130" s="26">
        <f t="shared" ref="N130:N193" si="10">L130-M130</f>
        <v>5456000000</v>
      </c>
      <c r="O130" s="20">
        <f t="shared" si="7"/>
        <v>2013</v>
      </c>
    </row>
    <row r="131" spans="1:15" ht="18" x14ac:dyDescent="0.3">
      <c r="A131" s="7">
        <v>141</v>
      </c>
      <c r="B131" s="7" t="s">
        <v>74</v>
      </c>
      <c r="C131" s="7" t="s">
        <v>5</v>
      </c>
      <c r="D131" s="8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s="7" t="s">
        <v>72</v>
      </c>
      <c r="K131" s="7" t="s">
        <v>73</v>
      </c>
      <c r="L131" s="25">
        <f t="shared" si="8"/>
        <v>15153000000</v>
      </c>
      <c r="M131" s="26">
        <f t="shared" si="9"/>
        <v>7275000000</v>
      </c>
      <c r="N131" s="26">
        <f t="shared" si="10"/>
        <v>7878000000</v>
      </c>
      <c r="O131" s="20">
        <f t="shared" ref="O131:O194" si="11">YEAR(D131)</f>
        <v>2014</v>
      </c>
    </row>
    <row r="132" spans="1:15" ht="18" x14ac:dyDescent="0.3">
      <c r="A132" s="7">
        <v>142</v>
      </c>
      <c r="B132" s="7" t="s">
        <v>74</v>
      </c>
      <c r="C132" s="7" t="s">
        <v>6</v>
      </c>
      <c r="D132" s="8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s="7" t="s">
        <v>72</v>
      </c>
      <c r="K132" s="7" t="s">
        <v>73</v>
      </c>
      <c r="L132" s="25">
        <f t="shared" si="8"/>
        <v>5513000000</v>
      </c>
      <c r="M132" s="26">
        <f t="shared" si="9"/>
        <v>6603000000</v>
      </c>
      <c r="N132" s="26">
        <f t="shared" si="10"/>
        <v>-1090000000</v>
      </c>
      <c r="O132" s="20">
        <f t="shared" si="11"/>
        <v>2015</v>
      </c>
    </row>
    <row r="133" spans="1:15" ht="18" x14ac:dyDescent="0.3">
      <c r="A133" s="7">
        <v>143</v>
      </c>
      <c r="B133" s="7" t="s">
        <v>74</v>
      </c>
      <c r="C133" s="7" t="s">
        <v>7</v>
      </c>
      <c r="D133" s="8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s="7" t="s">
        <v>72</v>
      </c>
      <c r="K133" s="7" t="s">
        <v>73</v>
      </c>
      <c r="L133" s="25">
        <f t="shared" si="8"/>
        <v>4969000000</v>
      </c>
      <c r="M133" s="26">
        <f t="shared" si="9"/>
        <v>6395000000</v>
      </c>
      <c r="N133" s="26">
        <f t="shared" si="10"/>
        <v>-1426000000</v>
      </c>
      <c r="O133" s="20">
        <f t="shared" si="11"/>
        <v>2016</v>
      </c>
    </row>
    <row r="134" spans="1:15" ht="18" x14ac:dyDescent="0.3">
      <c r="A134" s="7">
        <v>144</v>
      </c>
      <c r="B134" s="7" t="s">
        <v>75</v>
      </c>
      <c r="C134" s="7" t="s">
        <v>2</v>
      </c>
      <c r="D134" s="8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s="7" t="s">
        <v>48</v>
      </c>
      <c r="K134" s="7" t="s">
        <v>76</v>
      </c>
      <c r="L134" s="25">
        <f t="shared" si="8"/>
        <v>2708300000</v>
      </c>
      <c r="M134" s="26">
        <f t="shared" si="9"/>
        <v>1152300000</v>
      </c>
      <c r="N134" s="26">
        <f t="shared" si="10"/>
        <v>1556000000</v>
      </c>
      <c r="O134" s="20">
        <f t="shared" si="11"/>
        <v>2013</v>
      </c>
    </row>
    <row r="135" spans="1:15" ht="18" x14ac:dyDescent="0.3">
      <c r="A135" s="7">
        <v>145</v>
      </c>
      <c r="B135" s="7" t="s">
        <v>75</v>
      </c>
      <c r="C135" s="7" t="s">
        <v>5</v>
      </c>
      <c r="D135" s="8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s="7" t="s">
        <v>48</v>
      </c>
      <c r="K135" s="7" t="s">
        <v>76</v>
      </c>
      <c r="L135" s="25">
        <f t="shared" si="8"/>
        <v>2809100000</v>
      </c>
      <c r="M135" s="26">
        <f t="shared" si="9"/>
        <v>1147200000</v>
      </c>
      <c r="N135" s="26">
        <f t="shared" si="10"/>
        <v>1661900000</v>
      </c>
      <c r="O135" s="20">
        <f t="shared" si="11"/>
        <v>2014</v>
      </c>
    </row>
    <row r="136" spans="1:15" ht="18" x14ac:dyDescent="0.3">
      <c r="A136" s="7">
        <v>146</v>
      </c>
      <c r="B136" s="7" t="s">
        <v>75</v>
      </c>
      <c r="C136" s="7" t="s">
        <v>6</v>
      </c>
      <c r="D136" s="8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s="7" t="s">
        <v>48</v>
      </c>
      <c r="K136" s="7" t="s">
        <v>76</v>
      </c>
      <c r="L136" s="25">
        <f t="shared" si="8"/>
        <v>2955900000</v>
      </c>
      <c r="M136" s="26">
        <f t="shared" si="9"/>
        <v>1032400000</v>
      </c>
      <c r="N136" s="26">
        <f t="shared" si="10"/>
        <v>1923500000</v>
      </c>
      <c r="O136" s="20">
        <f t="shared" si="11"/>
        <v>2015</v>
      </c>
    </row>
    <row r="137" spans="1:15" ht="18" x14ac:dyDescent="0.3">
      <c r="A137" s="7">
        <v>147</v>
      </c>
      <c r="B137" s="7" t="s">
        <v>75</v>
      </c>
      <c r="C137" s="7" t="s">
        <v>7</v>
      </c>
      <c r="D137" s="8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s="7" t="s">
        <v>48</v>
      </c>
      <c r="K137" s="7" t="s">
        <v>76</v>
      </c>
      <c r="L137" s="25">
        <f t="shared" si="8"/>
        <v>3121700000</v>
      </c>
      <c r="M137" s="26">
        <f t="shared" si="9"/>
        <v>929600000</v>
      </c>
      <c r="N137" s="26">
        <f t="shared" si="10"/>
        <v>2192100000</v>
      </c>
      <c r="O137" s="20">
        <f t="shared" si="11"/>
        <v>2016</v>
      </c>
    </row>
    <row r="138" spans="1:15" ht="18" x14ac:dyDescent="0.3">
      <c r="A138" s="7">
        <v>148</v>
      </c>
      <c r="B138" s="7" t="s">
        <v>77</v>
      </c>
      <c r="C138" s="7" t="s">
        <v>2</v>
      </c>
      <c r="D138" s="8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s="7" t="s">
        <v>12</v>
      </c>
      <c r="K138" s="7" t="s">
        <v>78</v>
      </c>
      <c r="L138" s="25">
        <f t="shared" si="8"/>
        <v>1343200000</v>
      </c>
      <c r="M138" s="26">
        <f t="shared" si="9"/>
        <v>512900000</v>
      </c>
      <c r="N138" s="26">
        <f t="shared" si="10"/>
        <v>830300000</v>
      </c>
      <c r="O138" s="20">
        <f t="shared" si="11"/>
        <v>2012</v>
      </c>
    </row>
    <row r="139" spans="1:15" ht="18" x14ac:dyDescent="0.3">
      <c r="A139" s="7">
        <v>149</v>
      </c>
      <c r="B139" s="7" t="s">
        <v>77</v>
      </c>
      <c r="C139" s="7" t="s">
        <v>5</v>
      </c>
      <c r="D139" s="8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s="7" t="s">
        <v>12</v>
      </c>
      <c r="K139" s="7" t="s">
        <v>78</v>
      </c>
      <c r="L139" s="25">
        <f t="shared" si="8"/>
        <v>1450800000</v>
      </c>
      <c r="M139" s="26">
        <f t="shared" si="9"/>
        <v>548000000</v>
      </c>
      <c r="N139" s="26">
        <f t="shared" si="10"/>
        <v>902800000</v>
      </c>
      <c r="O139" s="20">
        <f t="shared" si="11"/>
        <v>2013</v>
      </c>
    </row>
    <row r="140" spans="1:15" ht="18" x14ac:dyDescent="0.3">
      <c r="A140" s="7">
        <v>150</v>
      </c>
      <c r="B140" s="7" t="s">
        <v>77</v>
      </c>
      <c r="C140" s="7" t="s">
        <v>6</v>
      </c>
      <c r="D140" s="8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s="7" t="s">
        <v>12</v>
      </c>
      <c r="K140" s="7" t="s">
        <v>78</v>
      </c>
      <c r="L140" s="25">
        <f t="shared" si="8"/>
        <v>1693800000</v>
      </c>
      <c r="M140" s="26">
        <f t="shared" si="9"/>
        <v>645100000</v>
      </c>
      <c r="N140" s="26">
        <f t="shared" si="10"/>
        <v>1048700000</v>
      </c>
      <c r="O140" s="20">
        <f t="shared" si="11"/>
        <v>2014</v>
      </c>
    </row>
    <row r="141" spans="1:15" ht="18" x14ac:dyDescent="0.3">
      <c r="A141" s="7">
        <v>151</v>
      </c>
      <c r="B141" s="7" t="s">
        <v>77</v>
      </c>
      <c r="C141" s="7" t="s">
        <v>7</v>
      </c>
      <c r="D141" s="8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s="7" t="s">
        <v>12</v>
      </c>
      <c r="K141" s="7" t="s">
        <v>78</v>
      </c>
      <c r="L141" s="25">
        <f t="shared" si="8"/>
        <v>1779500000</v>
      </c>
      <c r="M141" s="26">
        <f t="shared" si="9"/>
        <v>669100000</v>
      </c>
      <c r="N141" s="26">
        <f t="shared" si="10"/>
        <v>1110400000</v>
      </c>
      <c r="O141" s="20">
        <f t="shared" si="11"/>
        <v>2015</v>
      </c>
    </row>
    <row r="142" spans="1:15" ht="18" x14ac:dyDescent="0.3">
      <c r="A142" s="7">
        <v>152</v>
      </c>
      <c r="B142" s="7" t="s">
        <v>79</v>
      </c>
      <c r="C142" s="7" t="s">
        <v>2</v>
      </c>
      <c r="D142" s="8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7" t="s">
        <v>3</v>
      </c>
      <c r="K142" s="7" t="s">
        <v>80</v>
      </c>
      <c r="L142" s="25">
        <f t="shared" si="8"/>
        <v>3299000000</v>
      </c>
      <c r="M142" s="26">
        <f t="shared" si="9"/>
        <v>2654000000</v>
      </c>
      <c r="N142" s="26">
        <f t="shared" si="10"/>
        <v>645000000</v>
      </c>
      <c r="O142" s="20">
        <f t="shared" si="11"/>
        <v>2012</v>
      </c>
    </row>
    <row r="143" spans="1:15" ht="18" x14ac:dyDescent="0.3">
      <c r="A143" s="7">
        <v>153</v>
      </c>
      <c r="B143" s="7" t="s">
        <v>79</v>
      </c>
      <c r="C143" s="7" t="s">
        <v>5</v>
      </c>
      <c r="D143" s="8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7" t="s">
        <v>3</v>
      </c>
      <c r="K143" s="7" t="s">
        <v>80</v>
      </c>
      <c r="L143" s="25">
        <f t="shared" si="8"/>
        <v>3746000000</v>
      </c>
      <c r="M143" s="26">
        <f t="shared" si="9"/>
        <v>2621000000</v>
      </c>
      <c r="N143" s="26">
        <f t="shared" si="10"/>
        <v>1125000000</v>
      </c>
      <c r="O143" s="20">
        <f t="shared" si="11"/>
        <v>2013</v>
      </c>
    </row>
    <row r="144" spans="1:15" ht="18" x14ac:dyDescent="0.3">
      <c r="A144" s="7">
        <v>154</v>
      </c>
      <c r="B144" s="7" t="s">
        <v>79</v>
      </c>
      <c r="C144" s="7" t="s">
        <v>6</v>
      </c>
      <c r="D144" s="8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7" t="s">
        <v>3</v>
      </c>
      <c r="K144" s="7" t="s">
        <v>80</v>
      </c>
      <c r="L144" s="25">
        <f t="shared" si="8"/>
        <v>4769000000</v>
      </c>
      <c r="M144" s="26">
        <f t="shared" si="9"/>
        <v>2584000000</v>
      </c>
      <c r="N144" s="26">
        <f t="shared" si="10"/>
        <v>2185000000</v>
      </c>
      <c r="O144" s="20">
        <f t="shared" si="11"/>
        <v>2014</v>
      </c>
    </row>
    <row r="145" spans="1:15" ht="18" x14ac:dyDescent="0.3">
      <c r="A145" s="7">
        <v>155</v>
      </c>
      <c r="B145" s="7" t="s">
        <v>79</v>
      </c>
      <c r="C145" s="7" t="s">
        <v>7</v>
      </c>
      <c r="D145" s="8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7" t="s">
        <v>3</v>
      </c>
      <c r="K145" s="7" t="s">
        <v>80</v>
      </c>
      <c r="L145" s="25">
        <f t="shared" si="8"/>
        <v>4465000000</v>
      </c>
      <c r="M145" s="26">
        <f t="shared" si="9"/>
        <v>2497000000</v>
      </c>
      <c r="N145" s="26">
        <f t="shared" si="10"/>
        <v>1968000000</v>
      </c>
      <c r="O145" s="20">
        <f t="shared" si="11"/>
        <v>2015</v>
      </c>
    </row>
    <row r="146" spans="1:15" ht="18" x14ac:dyDescent="0.3">
      <c r="A146" s="7">
        <v>156</v>
      </c>
      <c r="B146" s="7" t="s">
        <v>81</v>
      </c>
      <c r="C146" s="7" t="s">
        <v>2</v>
      </c>
      <c r="D146" s="8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s="7" t="s">
        <v>12</v>
      </c>
      <c r="K146" s="7" t="s">
        <v>82</v>
      </c>
      <c r="L146" s="25">
        <f t="shared" si="8"/>
        <v>3194000000</v>
      </c>
      <c r="M146" s="26">
        <f t="shared" si="9"/>
        <v>1743000000</v>
      </c>
      <c r="N146" s="26">
        <f t="shared" si="10"/>
        <v>1451000000</v>
      </c>
      <c r="O146" s="20">
        <f t="shared" si="11"/>
        <v>2012</v>
      </c>
    </row>
    <row r="147" spans="1:15" ht="18" x14ac:dyDescent="0.3">
      <c r="A147" s="7">
        <v>157</v>
      </c>
      <c r="B147" s="7" t="s">
        <v>81</v>
      </c>
      <c r="C147" s="7" t="s">
        <v>5</v>
      </c>
      <c r="D147" s="8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s="7" t="s">
        <v>12</v>
      </c>
      <c r="K147" s="7" t="s">
        <v>82</v>
      </c>
      <c r="L147" s="25">
        <f t="shared" si="8"/>
        <v>3052000000</v>
      </c>
      <c r="M147" s="26">
        <f t="shared" si="9"/>
        <v>1680000000</v>
      </c>
      <c r="N147" s="26">
        <f t="shared" si="10"/>
        <v>1372000000</v>
      </c>
      <c r="O147" s="20">
        <f t="shared" si="11"/>
        <v>2013</v>
      </c>
    </row>
    <row r="148" spans="1:15" ht="18" x14ac:dyDescent="0.3">
      <c r="A148" s="7">
        <v>158</v>
      </c>
      <c r="B148" s="7" t="s">
        <v>81</v>
      </c>
      <c r="C148" s="7" t="s">
        <v>6</v>
      </c>
      <c r="D148" s="8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s="7" t="s">
        <v>12</v>
      </c>
      <c r="K148" s="7" t="s">
        <v>82</v>
      </c>
      <c r="L148" s="25">
        <f t="shared" si="8"/>
        <v>2883000000</v>
      </c>
      <c r="M148" s="26">
        <f t="shared" si="9"/>
        <v>1700000000</v>
      </c>
      <c r="N148" s="26">
        <f t="shared" si="10"/>
        <v>1183000000</v>
      </c>
      <c r="O148" s="20">
        <f t="shared" si="11"/>
        <v>2014</v>
      </c>
    </row>
    <row r="149" spans="1:15" ht="18" x14ac:dyDescent="0.3">
      <c r="A149" s="7">
        <v>159</v>
      </c>
      <c r="B149" s="7" t="s">
        <v>81</v>
      </c>
      <c r="C149" s="7" t="s">
        <v>7</v>
      </c>
      <c r="D149" s="8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s="7" t="s">
        <v>12</v>
      </c>
      <c r="K149" s="7" t="s">
        <v>82</v>
      </c>
      <c r="L149" s="25">
        <f t="shared" si="8"/>
        <v>3079000000</v>
      </c>
      <c r="M149" s="26">
        <f t="shared" si="9"/>
        <v>1760000000</v>
      </c>
      <c r="N149" s="26">
        <f t="shared" si="10"/>
        <v>1319000000</v>
      </c>
      <c r="O149" s="20">
        <f t="shared" si="11"/>
        <v>2015</v>
      </c>
    </row>
    <row r="150" spans="1:15" ht="18" x14ac:dyDescent="0.3">
      <c r="A150" s="7">
        <v>164</v>
      </c>
      <c r="B150" s="7" t="s">
        <v>83</v>
      </c>
      <c r="C150" s="7" t="s">
        <v>2</v>
      </c>
      <c r="D150" s="8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7" t="s">
        <v>12</v>
      </c>
      <c r="K150" s="7" t="s">
        <v>24</v>
      </c>
      <c r="L150" s="25">
        <f t="shared" si="8"/>
        <v>3553000000</v>
      </c>
      <c r="M150" s="26">
        <f t="shared" si="9"/>
        <v>1784000000</v>
      </c>
      <c r="N150" s="26">
        <f t="shared" si="10"/>
        <v>1769000000</v>
      </c>
      <c r="O150" s="20">
        <f t="shared" si="11"/>
        <v>2015</v>
      </c>
    </row>
    <row r="151" spans="1:15" ht="18" x14ac:dyDescent="0.3">
      <c r="A151" s="7">
        <v>165</v>
      </c>
      <c r="B151" s="7" t="s">
        <v>83</v>
      </c>
      <c r="C151" s="7" t="s">
        <v>5</v>
      </c>
      <c r="D151" s="8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7" t="s">
        <v>12</v>
      </c>
      <c r="K151" s="7" t="s">
        <v>24</v>
      </c>
      <c r="L151" s="25">
        <f t="shared" si="8"/>
        <v>5940000000</v>
      </c>
      <c r="M151" s="26">
        <f t="shared" si="9"/>
        <v>5353000000</v>
      </c>
      <c r="N151" s="26">
        <f t="shared" si="10"/>
        <v>587000000</v>
      </c>
      <c r="O151" s="20">
        <f t="shared" si="11"/>
        <v>2016</v>
      </c>
    </row>
    <row r="152" spans="1:15" ht="18" x14ac:dyDescent="0.3">
      <c r="A152" s="7">
        <v>166</v>
      </c>
      <c r="B152" s="7" t="s">
        <v>84</v>
      </c>
      <c r="C152" s="7" t="s">
        <v>2</v>
      </c>
      <c r="D152" s="8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s="7" t="s">
        <v>48</v>
      </c>
      <c r="K152" s="7" t="s">
        <v>85</v>
      </c>
      <c r="L152" s="25">
        <f t="shared" si="8"/>
        <v>1528200000</v>
      </c>
      <c r="M152" s="26">
        <f t="shared" si="9"/>
        <v>1148900000</v>
      </c>
      <c r="N152" s="26">
        <f t="shared" si="10"/>
        <v>379300000</v>
      </c>
      <c r="O152" s="20">
        <f t="shared" si="11"/>
        <v>2012</v>
      </c>
    </row>
    <row r="153" spans="1:15" ht="18" x14ac:dyDescent="0.3">
      <c r="A153" s="7">
        <v>167</v>
      </c>
      <c r="B153" s="7" t="s">
        <v>84</v>
      </c>
      <c r="C153" s="7" t="s">
        <v>5</v>
      </c>
      <c r="D153" s="8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s="7" t="s">
        <v>48</v>
      </c>
      <c r="K153" s="7" t="s">
        <v>85</v>
      </c>
      <c r="L153" s="25">
        <f t="shared" si="8"/>
        <v>1637700000</v>
      </c>
      <c r="M153" s="26">
        <f t="shared" si="9"/>
        <v>1174200000</v>
      </c>
      <c r="N153" s="26">
        <f t="shared" si="10"/>
        <v>463500000</v>
      </c>
      <c r="O153" s="20">
        <f t="shared" si="11"/>
        <v>2013</v>
      </c>
    </row>
    <row r="154" spans="1:15" ht="18" x14ac:dyDescent="0.3">
      <c r="A154" s="7">
        <v>168</v>
      </c>
      <c r="B154" s="7" t="s">
        <v>84</v>
      </c>
      <c r="C154" s="7" t="s">
        <v>6</v>
      </c>
      <c r="D154" s="8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s="7" t="s">
        <v>48</v>
      </c>
      <c r="K154" s="7" t="s">
        <v>85</v>
      </c>
      <c r="L154" s="25">
        <f t="shared" si="8"/>
        <v>1651200000</v>
      </c>
      <c r="M154" s="26">
        <f t="shared" si="9"/>
        <v>1158900000</v>
      </c>
      <c r="N154" s="26">
        <f t="shared" si="10"/>
        <v>492300000</v>
      </c>
      <c r="O154" s="20">
        <f t="shared" si="11"/>
        <v>2015</v>
      </c>
    </row>
    <row r="155" spans="1:15" ht="18" x14ac:dyDescent="0.3">
      <c r="A155" s="7">
        <v>169</v>
      </c>
      <c r="B155" s="7" t="s">
        <v>84</v>
      </c>
      <c r="C155" s="7" t="s">
        <v>7</v>
      </c>
      <c r="D155" s="8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s="7" t="s">
        <v>48</v>
      </c>
      <c r="K155" s="7" t="s">
        <v>85</v>
      </c>
      <c r="L155" s="25">
        <f t="shared" si="8"/>
        <v>1645800000</v>
      </c>
      <c r="M155" s="26">
        <f t="shared" si="9"/>
        <v>1108100000</v>
      </c>
      <c r="N155" s="26">
        <f t="shared" si="10"/>
        <v>537700000</v>
      </c>
      <c r="O155" s="20">
        <f t="shared" si="11"/>
        <v>2016</v>
      </c>
    </row>
    <row r="156" spans="1:15" ht="18" x14ac:dyDescent="0.3">
      <c r="A156" s="7">
        <v>170</v>
      </c>
      <c r="B156" s="7" t="s">
        <v>86</v>
      </c>
      <c r="C156" s="7" t="s">
        <v>2</v>
      </c>
      <c r="D156" s="8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s="7" t="s">
        <v>32</v>
      </c>
      <c r="K156" s="7" t="s">
        <v>87</v>
      </c>
      <c r="L156" s="25">
        <f t="shared" si="8"/>
        <v>1524426000</v>
      </c>
      <c r="M156" s="26">
        <f t="shared" si="9"/>
        <v>601160000</v>
      </c>
      <c r="N156" s="26">
        <f t="shared" si="10"/>
        <v>923266000</v>
      </c>
      <c r="O156" s="20">
        <f t="shared" si="11"/>
        <v>2012</v>
      </c>
    </row>
    <row r="157" spans="1:15" ht="18" x14ac:dyDescent="0.3">
      <c r="A157" s="7">
        <v>171</v>
      </c>
      <c r="B157" s="7" t="s">
        <v>86</v>
      </c>
      <c r="C157" s="7" t="s">
        <v>5</v>
      </c>
      <c r="D157" s="8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s="7" t="s">
        <v>32</v>
      </c>
      <c r="K157" s="7" t="s">
        <v>87</v>
      </c>
      <c r="L157" s="25">
        <f t="shared" si="8"/>
        <v>1590000000</v>
      </c>
      <c r="M157" s="26">
        <f t="shared" si="9"/>
        <v>641000000</v>
      </c>
      <c r="N157" s="26">
        <f t="shared" si="10"/>
        <v>949000000</v>
      </c>
      <c r="O157" s="20">
        <f t="shared" si="11"/>
        <v>2013</v>
      </c>
    </row>
    <row r="158" spans="1:15" ht="18" x14ac:dyDescent="0.3">
      <c r="A158" s="7">
        <v>172</v>
      </c>
      <c r="B158" s="7" t="s">
        <v>86</v>
      </c>
      <c r="C158" s="7" t="s">
        <v>6</v>
      </c>
      <c r="D158" s="8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s="7" t="s">
        <v>32</v>
      </c>
      <c r="K158" s="7" t="s">
        <v>87</v>
      </c>
      <c r="L158" s="25">
        <f t="shared" si="8"/>
        <v>1661000000</v>
      </c>
      <c r="M158" s="26">
        <f t="shared" si="9"/>
        <v>660000000</v>
      </c>
      <c r="N158" s="26">
        <f t="shared" si="10"/>
        <v>1001000000</v>
      </c>
      <c r="O158" s="20">
        <f t="shared" si="11"/>
        <v>2014</v>
      </c>
    </row>
    <row r="159" spans="1:15" ht="18" x14ac:dyDescent="0.3">
      <c r="A159" s="7">
        <v>173</v>
      </c>
      <c r="B159" s="7" t="s">
        <v>86</v>
      </c>
      <c r="C159" s="7" t="s">
        <v>7</v>
      </c>
      <c r="D159" s="8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s="7" t="s">
        <v>32</v>
      </c>
      <c r="K159" s="7" t="s">
        <v>87</v>
      </c>
      <c r="L159" s="25">
        <f t="shared" si="8"/>
        <v>1755000000</v>
      </c>
      <c r="M159" s="26">
        <f t="shared" si="9"/>
        <v>683000000</v>
      </c>
      <c r="N159" s="26">
        <f t="shared" si="10"/>
        <v>1072000000</v>
      </c>
      <c r="O159" s="20">
        <f t="shared" si="11"/>
        <v>2015</v>
      </c>
    </row>
    <row r="160" spans="1:15" ht="18" x14ac:dyDescent="0.3">
      <c r="A160" s="7">
        <v>174</v>
      </c>
      <c r="B160" s="7" t="s">
        <v>88</v>
      </c>
      <c r="C160" s="7" t="s">
        <v>2</v>
      </c>
      <c r="D160" s="8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s="7" t="s">
        <v>37</v>
      </c>
      <c r="K160" s="7" t="s">
        <v>89</v>
      </c>
      <c r="L160" s="25">
        <f t="shared" si="8"/>
        <v>33301000000</v>
      </c>
      <c r="M160" s="26">
        <f t="shared" si="9"/>
        <v>25104000000</v>
      </c>
      <c r="N160" s="26">
        <f t="shared" si="10"/>
        <v>8197000000</v>
      </c>
      <c r="O160" s="20">
        <f t="shared" si="11"/>
        <v>2012</v>
      </c>
    </row>
    <row r="161" spans="1:15" ht="18" x14ac:dyDescent="0.3">
      <c r="A161" s="7">
        <v>175</v>
      </c>
      <c r="B161" s="7" t="s">
        <v>88</v>
      </c>
      <c r="C161" s="7" t="s">
        <v>5</v>
      </c>
      <c r="D161" s="8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s="7" t="s">
        <v>37</v>
      </c>
      <c r="K161" s="7" t="s">
        <v>89</v>
      </c>
      <c r="L161" s="25">
        <f t="shared" si="8"/>
        <v>34386000000</v>
      </c>
      <c r="M161" s="26">
        <f t="shared" si="9"/>
        <v>24982000000</v>
      </c>
      <c r="N161" s="26">
        <f t="shared" si="10"/>
        <v>9404000000</v>
      </c>
      <c r="O161" s="20">
        <f t="shared" si="11"/>
        <v>2013</v>
      </c>
    </row>
    <row r="162" spans="1:15" ht="18" x14ac:dyDescent="0.3">
      <c r="A162" s="7">
        <v>176</v>
      </c>
      <c r="B162" s="7" t="s">
        <v>88</v>
      </c>
      <c r="C162" s="7" t="s">
        <v>6</v>
      </c>
      <c r="D162" s="8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s="7" t="s">
        <v>37</v>
      </c>
      <c r="K162" s="7" t="s">
        <v>89</v>
      </c>
      <c r="L162" s="25">
        <f t="shared" si="8"/>
        <v>35522000000</v>
      </c>
      <c r="M162" s="26">
        <f t="shared" si="9"/>
        <v>25197000000</v>
      </c>
      <c r="N162" s="26">
        <f t="shared" si="10"/>
        <v>10325000000</v>
      </c>
      <c r="O162" s="20">
        <f t="shared" si="11"/>
        <v>2014</v>
      </c>
    </row>
    <row r="163" spans="1:15" ht="18" x14ac:dyDescent="0.3">
      <c r="A163" s="7">
        <v>177</v>
      </c>
      <c r="B163" s="7" t="s">
        <v>88</v>
      </c>
      <c r="C163" s="7" t="s">
        <v>7</v>
      </c>
      <c r="D163" s="8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s="7" t="s">
        <v>37</v>
      </c>
      <c r="K163" s="7" t="s">
        <v>89</v>
      </c>
      <c r="L163" s="25">
        <f t="shared" si="8"/>
        <v>33966000000</v>
      </c>
      <c r="M163" s="26">
        <f t="shared" si="9"/>
        <v>24880000000</v>
      </c>
      <c r="N163" s="26">
        <f t="shared" si="10"/>
        <v>9086000000</v>
      </c>
      <c r="O163" s="20">
        <f t="shared" si="11"/>
        <v>2015</v>
      </c>
    </row>
    <row r="164" spans="1:15" ht="18" x14ac:dyDescent="0.3">
      <c r="A164" s="7">
        <v>178</v>
      </c>
      <c r="B164" s="7" t="s">
        <v>90</v>
      </c>
      <c r="C164" s="7" t="s">
        <v>2</v>
      </c>
      <c r="D164" s="8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s="7" t="s">
        <v>3</v>
      </c>
      <c r="K164" s="7" t="s">
        <v>59</v>
      </c>
      <c r="L164" s="25">
        <f t="shared" si="8"/>
        <v>837600000</v>
      </c>
      <c r="M164" s="26">
        <f t="shared" si="9"/>
        <v>607600000</v>
      </c>
      <c r="N164" s="26">
        <f t="shared" si="10"/>
        <v>230000000</v>
      </c>
      <c r="O164" s="20">
        <f t="shared" si="11"/>
        <v>2013</v>
      </c>
    </row>
    <row r="165" spans="1:15" ht="18" x14ac:dyDescent="0.3">
      <c r="A165" s="7">
        <v>179</v>
      </c>
      <c r="B165" s="7" t="s">
        <v>90</v>
      </c>
      <c r="C165" s="7" t="s">
        <v>5</v>
      </c>
      <c r="D165" s="8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s="7" t="s">
        <v>3</v>
      </c>
      <c r="K165" s="7" t="s">
        <v>59</v>
      </c>
      <c r="L165" s="25">
        <f t="shared" si="8"/>
        <v>979200000</v>
      </c>
      <c r="M165" s="26">
        <f t="shared" si="9"/>
        <v>680300000</v>
      </c>
      <c r="N165" s="26">
        <f t="shared" si="10"/>
        <v>298900000</v>
      </c>
      <c r="O165" s="20">
        <f t="shared" si="11"/>
        <v>2014</v>
      </c>
    </row>
    <row r="166" spans="1:15" ht="18" x14ac:dyDescent="0.3">
      <c r="A166" s="7">
        <v>180</v>
      </c>
      <c r="B166" s="7" t="s">
        <v>90</v>
      </c>
      <c r="C166" s="7" t="s">
        <v>6</v>
      </c>
      <c r="D166" s="8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s="7" t="s">
        <v>3</v>
      </c>
      <c r="K166" s="7" t="s">
        <v>59</v>
      </c>
      <c r="L166" s="25">
        <f t="shared" si="8"/>
        <v>1145600000</v>
      </c>
      <c r="M166" s="26">
        <f t="shared" si="9"/>
        <v>756900000</v>
      </c>
      <c r="N166" s="26">
        <f t="shared" si="10"/>
        <v>388700000</v>
      </c>
      <c r="O166" s="20">
        <f t="shared" si="11"/>
        <v>2015</v>
      </c>
    </row>
    <row r="167" spans="1:15" ht="18" x14ac:dyDescent="0.3">
      <c r="A167" s="7">
        <v>181</v>
      </c>
      <c r="B167" s="7" t="s">
        <v>90</v>
      </c>
      <c r="C167" s="7" t="s">
        <v>7</v>
      </c>
      <c r="D167" s="8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s="7" t="s">
        <v>3</v>
      </c>
      <c r="K167" s="7" t="s">
        <v>59</v>
      </c>
      <c r="L167" s="25">
        <f t="shared" si="8"/>
        <v>1436200000</v>
      </c>
      <c r="M167" s="26">
        <f t="shared" si="9"/>
        <v>946000000</v>
      </c>
      <c r="N167" s="26">
        <f t="shared" si="10"/>
        <v>490200000</v>
      </c>
      <c r="O167" s="20">
        <f t="shared" si="11"/>
        <v>2016</v>
      </c>
    </row>
    <row r="168" spans="1:15" ht="18" x14ac:dyDescent="0.3">
      <c r="A168" s="7">
        <v>182</v>
      </c>
      <c r="B168" s="7" t="s">
        <v>91</v>
      </c>
      <c r="C168" s="7" t="s">
        <v>2</v>
      </c>
      <c r="D168" s="8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s="7" t="s">
        <v>9</v>
      </c>
      <c r="K168" s="7" t="s">
        <v>68</v>
      </c>
      <c r="L168" s="25">
        <f t="shared" si="8"/>
        <v>4740935000</v>
      </c>
      <c r="M168" s="26">
        <f t="shared" si="9"/>
        <v>2967837000</v>
      </c>
      <c r="N168" s="26">
        <f t="shared" si="10"/>
        <v>1773098000</v>
      </c>
      <c r="O168" s="20">
        <f t="shared" si="11"/>
        <v>2013</v>
      </c>
    </row>
    <row r="169" spans="1:15" ht="18" x14ac:dyDescent="0.3">
      <c r="A169" s="7">
        <v>183</v>
      </c>
      <c r="B169" s="7" t="s">
        <v>91</v>
      </c>
      <c r="C169" s="7" t="s">
        <v>5</v>
      </c>
      <c r="D169" s="8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s="7" t="s">
        <v>9</v>
      </c>
      <c r="K169" s="7" t="s">
        <v>68</v>
      </c>
      <c r="L169" s="25">
        <f t="shared" si="8"/>
        <v>4934907000</v>
      </c>
      <c r="M169" s="26">
        <f t="shared" si="9"/>
        <v>3104684000</v>
      </c>
      <c r="N169" s="26">
        <f t="shared" si="10"/>
        <v>1830223000</v>
      </c>
      <c r="O169" s="20">
        <f t="shared" si="11"/>
        <v>2014</v>
      </c>
    </row>
    <row r="170" spans="1:15" ht="18" x14ac:dyDescent="0.3">
      <c r="A170" s="7">
        <v>184</v>
      </c>
      <c r="B170" s="7" t="s">
        <v>91</v>
      </c>
      <c r="C170" s="7" t="s">
        <v>6</v>
      </c>
      <c r="D170" s="8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s="7" t="s">
        <v>9</v>
      </c>
      <c r="K170" s="7" t="s">
        <v>68</v>
      </c>
      <c r="L170" s="25">
        <f t="shared" si="8"/>
        <v>5327031000</v>
      </c>
      <c r="M170" s="26">
        <f t="shared" si="9"/>
        <v>3373980000</v>
      </c>
      <c r="N170" s="26">
        <f t="shared" si="10"/>
        <v>1953051000</v>
      </c>
      <c r="O170" s="20">
        <f t="shared" si="11"/>
        <v>2015</v>
      </c>
    </row>
    <row r="171" spans="1:15" ht="18" x14ac:dyDescent="0.3">
      <c r="A171" s="7">
        <v>185</v>
      </c>
      <c r="B171" s="7" t="s">
        <v>91</v>
      </c>
      <c r="C171" s="7" t="s">
        <v>7</v>
      </c>
      <c r="D171" s="8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s="7" t="s">
        <v>9</v>
      </c>
      <c r="K171" s="7" t="s">
        <v>68</v>
      </c>
      <c r="L171" s="25">
        <f t="shared" si="8"/>
        <v>5608736000</v>
      </c>
      <c r="M171" s="26">
        <f t="shared" si="9"/>
        <v>3548341000</v>
      </c>
      <c r="N171" s="26">
        <f t="shared" si="10"/>
        <v>2060395000</v>
      </c>
      <c r="O171" s="20">
        <f t="shared" si="11"/>
        <v>2016</v>
      </c>
    </row>
    <row r="172" spans="1:15" ht="18" x14ac:dyDescent="0.3">
      <c r="A172" s="7">
        <v>186</v>
      </c>
      <c r="B172" s="7" t="s">
        <v>92</v>
      </c>
      <c r="C172" s="7" t="s">
        <v>2</v>
      </c>
      <c r="D172" s="8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s="7" t="s">
        <v>3</v>
      </c>
      <c r="K172" s="7" t="s">
        <v>80</v>
      </c>
      <c r="L172" s="25">
        <f t="shared" si="8"/>
        <v>13355000000</v>
      </c>
      <c r="M172" s="26">
        <f t="shared" si="9"/>
        <v>6813000000</v>
      </c>
      <c r="N172" s="26">
        <f t="shared" si="10"/>
        <v>6542000000</v>
      </c>
      <c r="O172" s="20">
        <f t="shared" si="11"/>
        <v>2013</v>
      </c>
    </row>
    <row r="173" spans="1:15" ht="18" x14ac:dyDescent="0.3">
      <c r="A173" s="7">
        <v>187</v>
      </c>
      <c r="B173" s="7" t="s">
        <v>92</v>
      </c>
      <c r="C173" s="7" t="s">
        <v>5</v>
      </c>
      <c r="D173" s="8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s="7" t="s">
        <v>3</v>
      </c>
      <c r="K173" s="7" t="s">
        <v>80</v>
      </c>
      <c r="L173" s="25">
        <f t="shared" si="8"/>
        <v>14010000000</v>
      </c>
      <c r="M173" s="26">
        <f t="shared" si="9"/>
        <v>6527000000</v>
      </c>
      <c r="N173" s="26">
        <f t="shared" si="10"/>
        <v>7483000000</v>
      </c>
      <c r="O173" s="20">
        <f t="shared" si="11"/>
        <v>2014</v>
      </c>
    </row>
    <row r="174" spans="1:15" ht="18" x14ac:dyDescent="0.3">
      <c r="A174" s="7">
        <v>188</v>
      </c>
      <c r="B174" s="7" t="s">
        <v>92</v>
      </c>
      <c r="C174" s="7" t="s">
        <v>6</v>
      </c>
      <c r="D174" s="8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s="7" t="s">
        <v>3</v>
      </c>
      <c r="K174" s="7" t="s">
        <v>80</v>
      </c>
      <c r="L174" s="25">
        <f t="shared" si="8"/>
        <v>14026000000</v>
      </c>
      <c r="M174" s="26">
        <f t="shared" si="9"/>
        <v>6582000000</v>
      </c>
      <c r="N174" s="26">
        <f t="shared" si="10"/>
        <v>7444000000</v>
      </c>
      <c r="O174" s="20">
        <f t="shared" si="11"/>
        <v>2015</v>
      </c>
    </row>
    <row r="175" spans="1:15" ht="18" x14ac:dyDescent="0.3">
      <c r="A175" s="7">
        <v>189</v>
      </c>
      <c r="B175" s="7" t="s">
        <v>92</v>
      </c>
      <c r="C175" s="7" t="s">
        <v>7</v>
      </c>
      <c r="D175" s="8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s="7" t="s">
        <v>3</v>
      </c>
      <c r="K175" s="7" t="s">
        <v>80</v>
      </c>
      <c r="L175" s="25">
        <f t="shared" si="8"/>
        <v>13781000000</v>
      </c>
      <c r="M175" s="26">
        <f t="shared" si="9"/>
        <v>7940000000</v>
      </c>
      <c r="N175" s="26">
        <f t="shared" si="10"/>
        <v>5841000000</v>
      </c>
      <c r="O175" s="20">
        <f t="shared" si="11"/>
        <v>2016</v>
      </c>
    </row>
    <row r="176" spans="1:15" ht="18" x14ac:dyDescent="0.3">
      <c r="A176" s="7">
        <v>190</v>
      </c>
      <c r="B176" s="7" t="s">
        <v>93</v>
      </c>
      <c r="C176" s="7" t="s">
        <v>2</v>
      </c>
      <c r="D176" s="8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s="7" t="s">
        <v>37</v>
      </c>
      <c r="K176" s="7" t="s">
        <v>94</v>
      </c>
      <c r="L176" s="25">
        <f t="shared" si="8"/>
        <v>96325000000</v>
      </c>
      <c r="M176" s="26">
        <f t="shared" si="9"/>
        <v>80262000000</v>
      </c>
      <c r="N176" s="26">
        <f t="shared" si="10"/>
        <v>16063000000</v>
      </c>
      <c r="O176" s="20">
        <f t="shared" si="11"/>
        <v>2012</v>
      </c>
    </row>
    <row r="177" spans="1:15" ht="18" x14ac:dyDescent="0.3">
      <c r="A177" s="7">
        <v>191</v>
      </c>
      <c r="B177" s="7" t="s">
        <v>93</v>
      </c>
      <c r="C177" s="7" t="s">
        <v>5</v>
      </c>
      <c r="D177" s="8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s="7" t="s">
        <v>37</v>
      </c>
      <c r="K177" s="7" t="s">
        <v>94</v>
      </c>
      <c r="L177" s="25">
        <f t="shared" si="8"/>
        <v>98663000000</v>
      </c>
      <c r="M177" s="26">
        <f t="shared" si="9"/>
        <v>72770000000</v>
      </c>
      <c r="N177" s="26">
        <f t="shared" si="10"/>
        <v>25893000000</v>
      </c>
      <c r="O177" s="20">
        <f t="shared" si="11"/>
        <v>2013</v>
      </c>
    </row>
    <row r="178" spans="1:15" ht="18" x14ac:dyDescent="0.3">
      <c r="A178" s="7">
        <v>192</v>
      </c>
      <c r="B178" s="7" t="s">
        <v>93</v>
      </c>
      <c r="C178" s="7" t="s">
        <v>6</v>
      </c>
      <c r="D178" s="8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s="7" t="s">
        <v>37</v>
      </c>
      <c r="K178" s="7" t="s">
        <v>94</v>
      </c>
      <c r="L178" s="25">
        <f t="shared" si="8"/>
        <v>92525000000</v>
      </c>
      <c r="M178" s="26">
        <f t="shared" si="9"/>
        <v>77392000000</v>
      </c>
      <c r="N178" s="26">
        <f t="shared" si="10"/>
        <v>15133000000</v>
      </c>
      <c r="O178" s="20">
        <f t="shared" si="11"/>
        <v>2014</v>
      </c>
    </row>
    <row r="179" spans="1:15" ht="18" x14ac:dyDescent="0.3">
      <c r="A179" s="7">
        <v>193</v>
      </c>
      <c r="B179" s="7" t="s">
        <v>93</v>
      </c>
      <c r="C179" s="7" t="s">
        <v>7</v>
      </c>
      <c r="D179" s="8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s="7" t="s">
        <v>37</v>
      </c>
      <c r="K179" s="7" t="s">
        <v>94</v>
      </c>
      <c r="L179" s="25">
        <f t="shared" si="8"/>
        <v>90852000000</v>
      </c>
      <c r="M179" s="26">
        <f t="shared" si="9"/>
        <v>60353000000</v>
      </c>
      <c r="N179" s="26">
        <f t="shared" si="10"/>
        <v>30499000000</v>
      </c>
      <c r="O179" s="20">
        <f t="shared" si="11"/>
        <v>2015</v>
      </c>
    </row>
    <row r="180" spans="1:15" ht="18" x14ac:dyDescent="0.3">
      <c r="A180" s="7">
        <v>194</v>
      </c>
      <c r="B180" s="7" t="s">
        <v>95</v>
      </c>
      <c r="C180" s="7" t="s">
        <v>2</v>
      </c>
      <c r="D180" s="8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s="7" t="s">
        <v>15</v>
      </c>
      <c r="K180" s="7" t="s">
        <v>20</v>
      </c>
      <c r="L180" s="25">
        <f t="shared" si="8"/>
        <v>7134000000</v>
      </c>
      <c r="M180" s="26">
        <f t="shared" si="9"/>
        <v>4364000000</v>
      </c>
      <c r="N180" s="26">
        <f t="shared" si="10"/>
        <v>2770000000</v>
      </c>
      <c r="O180" s="20">
        <f t="shared" si="11"/>
        <v>2012</v>
      </c>
    </row>
    <row r="181" spans="1:15" ht="18" x14ac:dyDescent="0.3">
      <c r="A181" s="7">
        <v>195</v>
      </c>
      <c r="B181" s="7" t="s">
        <v>95</v>
      </c>
      <c r="C181" s="7" t="s">
        <v>5</v>
      </c>
      <c r="D181" s="8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s="7" t="s">
        <v>15</v>
      </c>
      <c r="K181" s="7" t="s">
        <v>20</v>
      </c>
      <c r="L181" s="25">
        <f t="shared" si="8"/>
        <v>4162000000</v>
      </c>
      <c r="M181" s="26">
        <f t="shared" si="9"/>
        <v>3666000000</v>
      </c>
      <c r="N181" s="26">
        <f t="shared" si="10"/>
        <v>496000000</v>
      </c>
      <c r="O181" s="20">
        <f t="shared" si="11"/>
        <v>2013</v>
      </c>
    </row>
    <row r="182" spans="1:15" ht="18" x14ac:dyDescent="0.3">
      <c r="A182" s="7">
        <v>196</v>
      </c>
      <c r="B182" s="7" t="s">
        <v>95</v>
      </c>
      <c r="C182" s="7" t="s">
        <v>6</v>
      </c>
      <c r="D182" s="8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s="7" t="s">
        <v>15</v>
      </c>
      <c r="K182" s="7" t="s">
        <v>20</v>
      </c>
      <c r="L182" s="25">
        <f t="shared" si="8"/>
        <v>4581000000</v>
      </c>
      <c r="M182" s="26">
        <f t="shared" si="9"/>
        <v>3925000000</v>
      </c>
      <c r="N182" s="26">
        <f t="shared" si="10"/>
        <v>656000000</v>
      </c>
      <c r="O182" s="20">
        <f t="shared" si="11"/>
        <v>2014</v>
      </c>
    </row>
    <row r="183" spans="1:15" ht="18" x14ac:dyDescent="0.3">
      <c r="A183" s="7">
        <v>197</v>
      </c>
      <c r="B183" s="7" t="s">
        <v>95</v>
      </c>
      <c r="C183" s="7" t="s">
        <v>7</v>
      </c>
      <c r="D183" s="8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s="7" t="s">
        <v>15</v>
      </c>
      <c r="K183" s="7" t="s">
        <v>20</v>
      </c>
      <c r="L183" s="25">
        <f t="shared" si="8"/>
        <v>4146000000</v>
      </c>
      <c r="M183" s="26">
        <f t="shared" si="9"/>
        <v>3697000000</v>
      </c>
      <c r="N183" s="26">
        <f t="shared" si="10"/>
        <v>449000000</v>
      </c>
      <c r="O183" s="20">
        <f t="shared" si="11"/>
        <v>2015</v>
      </c>
    </row>
    <row r="184" spans="1:15" ht="18" x14ac:dyDescent="0.3">
      <c r="A184" s="7">
        <v>198</v>
      </c>
      <c r="B184" s="7" t="s">
        <v>96</v>
      </c>
      <c r="C184" s="7" t="s">
        <v>2</v>
      </c>
      <c r="D184" s="8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s="7" t="s">
        <v>9</v>
      </c>
      <c r="K184" s="7" t="s">
        <v>68</v>
      </c>
      <c r="L184" s="25">
        <f t="shared" si="8"/>
        <v>4388755000</v>
      </c>
      <c r="M184" s="26">
        <f t="shared" si="9"/>
        <v>2750537000</v>
      </c>
      <c r="N184" s="26">
        <f t="shared" si="10"/>
        <v>1638218000</v>
      </c>
      <c r="O184" s="20">
        <f t="shared" si="11"/>
        <v>2013</v>
      </c>
    </row>
    <row r="185" spans="1:15" ht="18" x14ac:dyDescent="0.3">
      <c r="A185" s="7">
        <v>199</v>
      </c>
      <c r="B185" s="7" t="s">
        <v>96</v>
      </c>
      <c r="C185" s="7" t="s">
        <v>5</v>
      </c>
      <c r="D185" s="8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s="7" t="s">
        <v>9</v>
      </c>
      <c r="K185" s="7" t="s">
        <v>68</v>
      </c>
      <c r="L185" s="25">
        <f t="shared" si="8"/>
        <v>4565582000</v>
      </c>
      <c r="M185" s="26">
        <f t="shared" si="9"/>
        <v>2950995000</v>
      </c>
      <c r="N185" s="26">
        <f t="shared" si="10"/>
        <v>1614587000</v>
      </c>
      <c r="O185" s="20">
        <f t="shared" si="11"/>
        <v>2014</v>
      </c>
    </row>
    <row r="186" spans="1:15" ht="18" x14ac:dyDescent="0.3">
      <c r="A186" s="7">
        <v>200</v>
      </c>
      <c r="B186" s="7" t="s">
        <v>96</v>
      </c>
      <c r="C186" s="7" t="s">
        <v>6</v>
      </c>
      <c r="D186" s="8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s="7" t="s">
        <v>9</v>
      </c>
      <c r="K186" s="7" t="s">
        <v>68</v>
      </c>
      <c r="L186" s="25">
        <f t="shared" si="8"/>
        <v>4619779000</v>
      </c>
      <c r="M186" s="26">
        <f t="shared" si="9"/>
        <v>3065486000</v>
      </c>
      <c r="N186" s="26">
        <f t="shared" si="10"/>
        <v>1554293000</v>
      </c>
      <c r="O186" s="20">
        <f t="shared" si="11"/>
        <v>2015</v>
      </c>
    </row>
    <row r="187" spans="1:15" ht="18" x14ac:dyDescent="0.3">
      <c r="A187" s="7">
        <v>201</v>
      </c>
      <c r="B187" s="7" t="s">
        <v>96</v>
      </c>
      <c r="C187" s="7" t="s">
        <v>7</v>
      </c>
      <c r="D187" s="8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s="7" t="s">
        <v>9</v>
      </c>
      <c r="K187" s="7" t="s">
        <v>68</v>
      </c>
      <c r="L187" s="25">
        <f t="shared" si="8"/>
        <v>4620310000</v>
      </c>
      <c r="M187" s="26">
        <f t="shared" si="9"/>
        <v>3205407000</v>
      </c>
      <c r="N187" s="26">
        <f t="shared" si="10"/>
        <v>1414903000</v>
      </c>
      <c r="O187" s="20">
        <f t="shared" si="11"/>
        <v>2016</v>
      </c>
    </row>
    <row r="188" spans="1:15" ht="18" x14ac:dyDescent="0.3">
      <c r="A188" s="7">
        <v>202</v>
      </c>
      <c r="B188" s="7" t="s">
        <v>97</v>
      </c>
      <c r="C188" s="7" t="s">
        <v>2</v>
      </c>
      <c r="D188" s="8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s="7" t="s">
        <v>37</v>
      </c>
      <c r="K188" s="7" t="s">
        <v>94</v>
      </c>
      <c r="L188" s="25">
        <f t="shared" si="8"/>
        <v>10308000000</v>
      </c>
      <c r="M188" s="26">
        <f t="shared" si="9"/>
        <v>6817000000</v>
      </c>
      <c r="N188" s="26">
        <f t="shared" si="10"/>
        <v>3491000000</v>
      </c>
      <c r="O188" s="20">
        <f t="shared" si="11"/>
        <v>2012</v>
      </c>
    </row>
    <row r="189" spans="1:15" ht="18" x14ac:dyDescent="0.3">
      <c r="A189" s="7">
        <v>203</v>
      </c>
      <c r="B189" s="7" t="s">
        <v>97</v>
      </c>
      <c r="C189" s="7" t="s">
        <v>5</v>
      </c>
      <c r="D189" s="8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s="7" t="s">
        <v>37</v>
      </c>
      <c r="K189" s="7" t="s">
        <v>94</v>
      </c>
      <c r="L189" s="25">
        <f t="shared" si="8"/>
        <v>10242000000</v>
      </c>
      <c r="M189" s="26">
        <f t="shared" si="9"/>
        <v>6323000000</v>
      </c>
      <c r="N189" s="26">
        <f t="shared" si="10"/>
        <v>3919000000</v>
      </c>
      <c r="O189" s="20">
        <f t="shared" si="11"/>
        <v>2013</v>
      </c>
    </row>
    <row r="190" spans="1:15" ht="18" x14ac:dyDescent="0.3">
      <c r="A190" s="7">
        <v>204</v>
      </c>
      <c r="B190" s="7" t="s">
        <v>97</v>
      </c>
      <c r="C190" s="7" t="s">
        <v>6</v>
      </c>
      <c r="D190" s="8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s="7" t="s">
        <v>37</v>
      </c>
      <c r="K190" s="7" t="s">
        <v>94</v>
      </c>
      <c r="L190" s="25">
        <f t="shared" si="8"/>
        <v>9759000000</v>
      </c>
      <c r="M190" s="26">
        <f t="shared" si="9"/>
        <v>6057000000</v>
      </c>
      <c r="N190" s="26">
        <f t="shared" si="10"/>
        <v>3702000000</v>
      </c>
      <c r="O190" s="20">
        <f t="shared" si="11"/>
        <v>2014</v>
      </c>
    </row>
    <row r="191" spans="1:15" ht="18" x14ac:dyDescent="0.3">
      <c r="A191" s="7">
        <v>205</v>
      </c>
      <c r="B191" s="7" t="s">
        <v>97</v>
      </c>
      <c r="C191" s="7" t="s">
        <v>7</v>
      </c>
      <c r="D191" s="8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s="7" t="s">
        <v>37</v>
      </c>
      <c r="K191" s="7" t="s">
        <v>94</v>
      </c>
      <c r="L191" s="25">
        <f t="shared" si="8"/>
        <v>10113000000</v>
      </c>
      <c r="M191" s="26">
        <f t="shared" si="9"/>
        <v>6529000000</v>
      </c>
      <c r="N191" s="26">
        <f t="shared" si="10"/>
        <v>3584000000</v>
      </c>
      <c r="O191" s="20">
        <f t="shared" si="11"/>
        <v>2015</v>
      </c>
    </row>
    <row r="192" spans="1:15" ht="18" x14ac:dyDescent="0.3">
      <c r="A192" s="7">
        <v>206</v>
      </c>
      <c r="B192" s="7" t="s">
        <v>98</v>
      </c>
      <c r="C192" s="7" t="s">
        <v>2</v>
      </c>
      <c r="D192" s="8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s="7" t="s">
        <v>9</v>
      </c>
      <c r="K192" s="7" t="s">
        <v>99</v>
      </c>
      <c r="L192" s="25">
        <f t="shared" si="8"/>
        <v>10984000000</v>
      </c>
      <c r="M192" s="26">
        <f t="shared" si="9"/>
        <v>8755000000</v>
      </c>
      <c r="N192" s="26">
        <f t="shared" si="10"/>
        <v>2229000000</v>
      </c>
      <c r="O192" s="20">
        <f t="shared" si="11"/>
        <v>2012</v>
      </c>
    </row>
    <row r="193" spans="1:15" ht="18" x14ac:dyDescent="0.3">
      <c r="A193" s="7">
        <v>207</v>
      </c>
      <c r="B193" s="7" t="s">
        <v>98</v>
      </c>
      <c r="C193" s="7" t="s">
        <v>5</v>
      </c>
      <c r="D193" s="8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s="7" t="s">
        <v>9</v>
      </c>
      <c r="K193" s="7" t="s">
        <v>99</v>
      </c>
      <c r="L193" s="25">
        <f t="shared" si="8"/>
        <v>9399000000</v>
      </c>
      <c r="M193" s="26">
        <f t="shared" si="9"/>
        <v>8106000000</v>
      </c>
      <c r="N193" s="26">
        <f t="shared" si="10"/>
        <v>1293000000</v>
      </c>
      <c r="O193" s="20">
        <f t="shared" si="11"/>
        <v>2014</v>
      </c>
    </row>
    <row r="194" spans="1:15" ht="18" x14ac:dyDescent="0.3">
      <c r="A194" s="7">
        <v>208</v>
      </c>
      <c r="B194" s="7" t="s">
        <v>98</v>
      </c>
      <c r="C194" s="7" t="s">
        <v>6</v>
      </c>
      <c r="D194" s="8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s="7" t="s">
        <v>9</v>
      </c>
      <c r="K194" s="7" t="s">
        <v>99</v>
      </c>
      <c r="L194" s="25">
        <f t="shared" ref="L194:L257" si="12">E194-F194</f>
        <v>9047000000</v>
      </c>
      <c r="M194" s="26">
        <f t="shared" ref="M194:M257" si="13">G194+H194+I194</f>
        <v>7592000000</v>
      </c>
      <c r="N194" s="26">
        <f t="shared" ref="N194:N257" si="14">L194-M194</f>
        <v>1455000000</v>
      </c>
      <c r="O194" s="20">
        <f t="shared" si="11"/>
        <v>2015</v>
      </c>
    </row>
    <row r="195" spans="1:15" ht="18" x14ac:dyDescent="0.3">
      <c r="A195" s="7">
        <v>209</v>
      </c>
      <c r="B195" s="7" t="s">
        <v>98</v>
      </c>
      <c r="C195" s="7" t="s">
        <v>7</v>
      </c>
      <c r="D195" s="8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s="7" t="s">
        <v>9</v>
      </c>
      <c r="K195" s="7" t="s">
        <v>99</v>
      </c>
      <c r="L195" s="25">
        <f t="shared" si="12"/>
        <v>9191000000</v>
      </c>
      <c r="M195" s="26">
        <f t="shared" si="13"/>
        <v>7618000000</v>
      </c>
      <c r="N195" s="26">
        <f t="shared" si="14"/>
        <v>1573000000</v>
      </c>
      <c r="O195" s="20">
        <f t="shared" ref="O195:O258" si="15">YEAR(D195)</f>
        <v>2016</v>
      </c>
    </row>
    <row r="196" spans="1:15" ht="18" x14ac:dyDescent="0.3">
      <c r="A196" s="7">
        <v>210</v>
      </c>
      <c r="B196" s="7" t="s">
        <v>100</v>
      </c>
      <c r="C196" s="7" t="s">
        <v>2</v>
      </c>
      <c r="D196" s="8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s="7" t="s">
        <v>15</v>
      </c>
      <c r="K196" s="7" t="s">
        <v>20</v>
      </c>
      <c r="L196" s="25">
        <f t="shared" si="12"/>
        <v>1855100000</v>
      </c>
      <c r="M196" s="26">
        <f t="shared" si="13"/>
        <v>1216000000</v>
      </c>
      <c r="N196" s="26">
        <f t="shared" si="14"/>
        <v>639100000</v>
      </c>
      <c r="O196" s="20">
        <f t="shared" si="15"/>
        <v>2013</v>
      </c>
    </row>
    <row r="197" spans="1:15" ht="18" x14ac:dyDescent="0.3">
      <c r="A197" s="7">
        <v>211</v>
      </c>
      <c r="B197" s="7" t="s">
        <v>100</v>
      </c>
      <c r="C197" s="7" t="s">
        <v>5</v>
      </c>
      <c r="D197" s="8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s="7" t="s">
        <v>15</v>
      </c>
      <c r="K197" s="7" t="s">
        <v>20</v>
      </c>
      <c r="L197" s="25">
        <f t="shared" si="12"/>
        <v>2065000000</v>
      </c>
      <c r="M197" s="26">
        <f t="shared" si="13"/>
        <v>1283500000</v>
      </c>
      <c r="N197" s="26">
        <f t="shared" si="14"/>
        <v>781500000</v>
      </c>
      <c r="O197" s="20">
        <f t="shared" si="15"/>
        <v>2014</v>
      </c>
    </row>
    <row r="198" spans="1:15" ht="18" x14ac:dyDescent="0.3">
      <c r="A198" s="7">
        <v>212</v>
      </c>
      <c r="B198" s="7" t="s">
        <v>100</v>
      </c>
      <c r="C198" s="7" t="s">
        <v>6</v>
      </c>
      <c r="D198" s="8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s="7" t="s">
        <v>15</v>
      </c>
      <c r="K198" s="7" t="s">
        <v>20</v>
      </c>
      <c r="L198" s="25">
        <f t="shared" si="12"/>
        <v>2114800000</v>
      </c>
      <c r="M198" s="26">
        <f t="shared" si="13"/>
        <v>1271300000</v>
      </c>
      <c r="N198" s="26">
        <f t="shared" si="14"/>
        <v>843500000</v>
      </c>
      <c r="O198" s="20">
        <f t="shared" si="15"/>
        <v>2015</v>
      </c>
    </row>
    <row r="199" spans="1:15" ht="18" x14ac:dyDescent="0.3">
      <c r="A199" s="7">
        <v>213</v>
      </c>
      <c r="B199" s="7" t="s">
        <v>100</v>
      </c>
      <c r="C199" s="7" t="s">
        <v>7</v>
      </c>
      <c r="D199" s="8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s="7" t="s">
        <v>15</v>
      </c>
      <c r="K199" s="7" t="s">
        <v>20</v>
      </c>
      <c r="L199" s="25">
        <f t="shared" si="12"/>
        <v>2342300000</v>
      </c>
      <c r="M199" s="26">
        <f t="shared" si="13"/>
        <v>1394700000</v>
      </c>
      <c r="N199" s="26">
        <f t="shared" si="14"/>
        <v>947600000</v>
      </c>
      <c r="O199" s="20">
        <f t="shared" si="15"/>
        <v>2016</v>
      </c>
    </row>
    <row r="200" spans="1:15" ht="18" x14ac:dyDescent="0.3">
      <c r="A200" s="7">
        <v>214</v>
      </c>
      <c r="B200" s="7" t="s">
        <v>101</v>
      </c>
      <c r="C200" s="7" t="s">
        <v>2</v>
      </c>
      <c r="D200" s="8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s="7" t="s">
        <v>15</v>
      </c>
      <c r="K200" s="7" t="s">
        <v>20</v>
      </c>
      <c r="L200" s="25">
        <f t="shared" si="12"/>
        <v>4171000000</v>
      </c>
      <c r="M200" s="26">
        <f t="shared" si="13"/>
        <v>2916000000</v>
      </c>
      <c r="N200" s="26">
        <f t="shared" si="14"/>
        <v>1255000000</v>
      </c>
      <c r="O200" s="20">
        <f t="shared" si="15"/>
        <v>2013</v>
      </c>
    </row>
    <row r="201" spans="1:15" ht="18" x14ac:dyDescent="0.3">
      <c r="A201" s="7">
        <v>215</v>
      </c>
      <c r="B201" s="7" t="s">
        <v>101</v>
      </c>
      <c r="C201" s="7" t="s">
        <v>5</v>
      </c>
      <c r="D201" s="8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s="7" t="s">
        <v>15</v>
      </c>
      <c r="K201" s="7" t="s">
        <v>20</v>
      </c>
      <c r="L201" s="25">
        <f t="shared" si="12"/>
        <v>4301000000</v>
      </c>
      <c r="M201" s="26">
        <f t="shared" si="13"/>
        <v>2695000000</v>
      </c>
      <c r="N201" s="26">
        <f t="shared" si="14"/>
        <v>1606000000</v>
      </c>
      <c r="O201" s="20">
        <f t="shared" si="15"/>
        <v>2014</v>
      </c>
    </row>
    <row r="202" spans="1:15" ht="18" x14ac:dyDescent="0.3">
      <c r="A202" s="7">
        <v>216</v>
      </c>
      <c r="B202" s="7" t="s">
        <v>101</v>
      </c>
      <c r="C202" s="7" t="s">
        <v>6</v>
      </c>
      <c r="D202" s="8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s="7" t="s">
        <v>15</v>
      </c>
      <c r="K202" s="7" t="s">
        <v>20</v>
      </c>
      <c r="L202" s="25">
        <f t="shared" si="12"/>
        <v>4695000000</v>
      </c>
      <c r="M202" s="26">
        <f t="shared" si="13"/>
        <v>3195000000</v>
      </c>
      <c r="N202" s="26">
        <f t="shared" si="14"/>
        <v>1500000000</v>
      </c>
      <c r="O202" s="20">
        <f t="shared" si="15"/>
        <v>2015</v>
      </c>
    </row>
    <row r="203" spans="1:15" ht="18" x14ac:dyDescent="0.3">
      <c r="A203" s="7">
        <v>217</v>
      </c>
      <c r="B203" s="7" t="s">
        <v>101</v>
      </c>
      <c r="C203" s="7" t="s">
        <v>7</v>
      </c>
      <c r="D203" s="8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s="7" t="s">
        <v>15</v>
      </c>
      <c r="K203" s="7" t="s">
        <v>20</v>
      </c>
      <c r="L203" s="25">
        <f t="shared" si="12"/>
        <v>5991000000</v>
      </c>
      <c r="M203" s="26">
        <f t="shared" si="13"/>
        <v>3833000000</v>
      </c>
      <c r="N203" s="26">
        <f t="shared" si="14"/>
        <v>2158000000</v>
      </c>
      <c r="O203" s="20">
        <f t="shared" si="15"/>
        <v>2016</v>
      </c>
    </row>
    <row r="204" spans="1:15" ht="18" x14ac:dyDescent="0.3">
      <c r="A204" s="7">
        <v>218</v>
      </c>
      <c r="B204" s="7" t="s">
        <v>102</v>
      </c>
      <c r="C204" s="7" t="s">
        <v>2</v>
      </c>
      <c r="D204" s="8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s="7" t="s">
        <v>72</v>
      </c>
      <c r="K204" s="7" t="s">
        <v>103</v>
      </c>
      <c r="L204" s="25">
        <f t="shared" si="12"/>
        <v>3811000000</v>
      </c>
      <c r="M204" s="26">
        <f t="shared" si="13"/>
        <v>1862000000</v>
      </c>
      <c r="N204" s="26">
        <f t="shared" si="14"/>
        <v>1949000000</v>
      </c>
      <c r="O204" s="20">
        <f t="shared" si="15"/>
        <v>2013</v>
      </c>
    </row>
    <row r="205" spans="1:15" ht="18" x14ac:dyDescent="0.3">
      <c r="A205" s="7">
        <v>219</v>
      </c>
      <c r="B205" s="7" t="s">
        <v>102</v>
      </c>
      <c r="C205" s="7" t="s">
        <v>5</v>
      </c>
      <c r="D205" s="8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s="7" t="s">
        <v>72</v>
      </c>
      <c r="K205" s="7" t="s">
        <v>103</v>
      </c>
      <c r="L205" s="25">
        <f t="shared" si="12"/>
        <v>4805000000</v>
      </c>
      <c r="M205" s="26">
        <f t="shared" si="13"/>
        <v>1946000000</v>
      </c>
      <c r="N205" s="26">
        <f t="shared" si="14"/>
        <v>2859000000</v>
      </c>
      <c r="O205" s="20">
        <f t="shared" si="15"/>
        <v>2014</v>
      </c>
    </row>
    <row r="206" spans="1:15" ht="18" x14ac:dyDescent="0.3">
      <c r="A206" s="7">
        <v>220</v>
      </c>
      <c r="B206" s="7" t="s">
        <v>102</v>
      </c>
      <c r="C206" s="7" t="s">
        <v>6</v>
      </c>
      <c r="D206" s="8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s="7" t="s">
        <v>72</v>
      </c>
      <c r="K206" s="7" t="s">
        <v>103</v>
      </c>
      <c r="L206" s="25">
        <f t="shared" si="12"/>
        <v>1327000000</v>
      </c>
      <c r="M206" s="26">
        <f t="shared" si="13"/>
        <v>1435000000</v>
      </c>
      <c r="N206" s="26">
        <f t="shared" si="14"/>
        <v>-108000000</v>
      </c>
      <c r="O206" s="20">
        <f t="shared" si="15"/>
        <v>2015</v>
      </c>
    </row>
    <row r="207" spans="1:15" ht="18" x14ac:dyDescent="0.3">
      <c r="A207" s="7">
        <v>221</v>
      </c>
      <c r="B207" s="7" t="s">
        <v>102</v>
      </c>
      <c r="C207" s="7" t="s">
        <v>7</v>
      </c>
      <c r="D207" s="8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s="7" t="s">
        <v>72</v>
      </c>
      <c r="K207" s="7" t="s">
        <v>103</v>
      </c>
      <c r="L207" s="25">
        <f t="shared" si="12"/>
        <v>-132000000</v>
      </c>
      <c r="M207" s="26">
        <f t="shared" si="13"/>
        <v>1199000000</v>
      </c>
      <c r="N207" s="26">
        <f t="shared" si="14"/>
        <v>-1331000000</v>
      </c>
      <c r="O207" s="20">
        <f t="shared" si="15"/>
        <v>2016</v>
      </c>
    </row>
    <row r="208" spans="1:15" ht="18" x14ac:dyDescent="0.3">
      <c r="A208" s="7">
        <v>222</v>
      </c>
      <c r="B208" s="7" t="s">
        <v>104</v>
      </c>
      <c r="C208" s="7" t="s">
        <v>2</v>
      </c>
      <c r="D208" s="8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7" t="s">
        <v>15</v>
      </c>
      <c r="K208" s="7" t="s">
        <v>55</v>
      </c>
      <c r="L208" s="25">
        <f t="shared" si="12"/>
        <v>6074500000</v>
      </c>
      <c r="M208" s="26">
        <f t="shared" si="13"/>
        <v>3584000000</v>
      </c>
      <c r="N208" s="26">
        <f t="shared" si="14"/>
        <v>2490500000</v>
      </c>
      <c r="O208" s="20">
        <f t="shared" si="15"/>
        <v>2013</v>
      </c>
    </row>
    <row r="209" spans="1:15" ht="18" x14ac:dyDescent="0.3">
      <c r="A209" s="7">
        <v>223</v>
      </c>
      <c r="B209" s="7" t="s">
        <v>104</v>
      </c>
      <c r="C209" s="7" t="s">
        <v>5</v>
      </c>
      <c r="D209" s="8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7" t="s">
        <v>15</v>
      </c>
      <c r="K209" s="7" t="s">
        <v>55</v>
      </c>
      <c r="L209" s="25">
        <f t="shared" si="12"/>
        <v>8532300000</v>
      </c>
      <c r="M209" s="26">
        <f t="shared" si="13"/>
        <v>4576600000</v>
      </c>
      <c r="N209" s="26">
        <f t="shared" si="14"/>
        <v>3955700000</v>
      </c>
      <c r="O209" s="20">
        <f t="shared" si="15"/>
        <v>2014</v>
      </c>
    </row>
    <row r="210" spans="1:15" ht="18" x14ac:dyDescent="0.3">
      <c r="A210" s="7">
        <v>224</v>
      </c>
      <c r="B210" s="7" t="s">
        <v>104</v>
      </c>
      <c r="C210" s="7" t="s">
        <v>6</v>
      </c>
      <c r="D210" s="8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7" t="s">
        <v>15</v>
      </c>
      <c r="K210" s="7" t="s">
        <v>55</v>
      </c>
      <c r="L210" s="25">
        <f t="shared" si="12"/>
        <v>9523400000</v>
      </c>
      <c r="M210" s="26">
        <f t="shared" si="13"/>
        <v>4539000000</v>
      </c>
      <c r="N210" s="26">
        <f t="shared" si="14"/>
        <v>4984400000</v>
      </c>
      <c r="O210" s="20">
        <f t="shared" si="15"/>
        <v>2015</v>
      </c>
    </row>
    <row r="211" spans="1:15" ht="18" x14ac:dyDescent="0.3">
      <c r="A211" s="7">
        <v>225</v>
      </c>
      <c r="B211" s="7" t="s">
        <v>104</v>
      </c>
      <c r="C211" s="7" t="s">
        <v>7</v>
      </c>
      <c r="D211" s="8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7" t="s">
        <v>15</v>
      </c>
      <c r="K211" s="7" t="s">
        <v>55</v>
      </c>
      <c r="L211" s="25">
        <f t="shared" si="12"/>
        <v>9970100000</v>
      </c>
      <c r="M211" s="26">
        <f t="shared" si="13"/>
        <v>4331800000</v>
      </c>
      <c r="N211" s="26">
        <f t="shared" si="14"/>
        <v>5638300000</v>
      </c>
      <c r="O211" s="20">
        <f t="shared" si="15"/>
        <v>2016</v>
      </c>
    </row>
    <row r="212" spans="1:15" ht="18" x14ac:dyDescent="0.3">
      <c r="A212" s="7">
        <v>230</v>
      </c>
      <c r="B212" s="7" t="s">
        <v>105</v>
      </c>
      <c r="C212" s="7" t="s">
        <v>2</v>
      </c>
      <c r="D212" s="8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s="7" t="s">
        <v>48</v>
      </c>
      <c r="K212" s="7" t="s">
        <v>106</v>
      </c>
      <c r="L212" s="25">
        <f t="shared" si="12"/>
        <v>1561700000</v>
      </c>
      <c r="M212" s="26">
        <f t="shared" si="13"/>
        <v>771200000</v>
      </c>
      <c r="N212" s="26">
        <f t="shared" si="14"/>
        <v>790500000</v>
      </c>
      <c r="O212" s="20">
        <f t="shared" si="15"/>
        <v>2012</v>
      </c>
    </row>
    <row r="213" spans="1:15" ht="18" x14ac:dyDescent="0.3">
      <c r="A213" s="7">
        <v>231</v>
      </c>
      <c r="B213" s="7" t="s">
        <v>105</v>
      </c>
      <c r="C213" s="7" t="s">
        <v>5</v>
      </c>
      <c r="D213" s="8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s="7" t="s">
        <v>48</v>
      </c>
      <c r="K213" s="7" t="s">
        <v>106</v>
      </c>
      <c r="L213" s="25">
        <f t="shared" si="12"/>
        <v>1592700000</v>
      </c>
      <c r="M213" s="26">
        <f t="shared" si="13"/>
        <v>797300000</v>
      </c>
      <c r="N213" s="26">
        <f t="shared" si="14"/>
        <v>795400000</v>
      </c>
      <c r="O213" s="20">
        <f t="shared" si="15"/>
        <v>2013</v>
      </c>
    </row>
    <row r="214" spans="1:15" ht="18" x14ac:dyDescent="0.3">
      <c r="A214" s="7">
        <v>232</v>
      </c>
      <c r="B214" s="7" t="s">
        <v>105</v>
      </c>
      <c r="C214" s="7" t="s">
        <v>6</v>
      </c>
      <c r="D214" s="8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s="7" t="s">
        <v>48</v>
      </c>
      <c r="K214" s="7" t="s">
        <v>106</v>
      </c>
      <c r="L214" s="25">
        <f t="shared" si="12"/>
        <v>1666500000</v>
      </c>
      <c r="M214" s="26">
        <f t="shared" si="13"/>
        <v>827900000</v>
      </c>
      <c r="N214" s="26">
        <f t="shared" si="14"/>
        <v>838600000</v>
      </c>
      <c r="O214" s="20">
        <f t="shared" si="15"/>
        <v>2014</v>
      </c>
    </row>
    <row r="215" spans="1:15" ht="18" x14ac:dyDescent="0.3">
      <c r="A215" s="7">
        <v>233</v>
      </c>
      <c r="B215" s="7" t="s">
        <v>105</v>
      </c>
      <c r="C215" s="7" t="s">
        <v>7</v>
      </c>
      <c r="D215" s="8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s="7" t="s">
        <v>48</v>
      </c>
      <c r="K215" s="7" t="s">
        <v>106</v>
      </c>
      <c r="L215" s="25">
        <f t="shared" si="12"/>
        <v>1536700000</v>
      </c>
      <c r="M215" s="26">
        <f t="shared" si="13"/>
        <v>931500000</v>
      </c>
      <c r="N215" s="26">
        <f t="shared" si="14"/>
        <v>605200000</v>
      </c>
      <c r="O215" s="20">
        <f t="shared" si="15"/>
        <v>2015</v>
      </c>
    </row>
    <row r="216" spans="1:15" ht="18" x14ac:dyDescent="0.3">
      <c r="A216" s="7">
        <v>234</v>
      </c>
      <c r="B216" s="7" t="s">
        <v>107</v>
      </c>
      <c r="C216" s="7" t="s">
        <v>2</v>
      </c>
      <c r="D216" s="8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s="7" t="s">
        <v>15</v>
      </c>
      <c r="K216" s="7" t="s">
        <v>18</v>
      </c>
      <c r="L216" s="25">
        <f t="shared" si="12"/>
        <v>13011000000</v>
      </c>
      <c r="M216" s="26">
        <f t="shared" si="13"/>
        <v>8921000000</v>
      </c>
      <c r="N216" s="26">
        <f t="shared" si="14"/>
        <v>4090000000</v>
      </c>
      <c r="O216" s="20">
        <f t="shared" si="15"/>
        <v>2012</v>
      </c>
    </row>
    <row r="217" spans="1:15" ht="18" x14ac:dyDescent="0.3">
      <c r="A217" s="7">
        <v>235</v>
      </c>
      <c r="B217" s="7" t="s">
        <v>107</v>
      </c>
      <c r="C217" s="7" t="s">
        <v>5</v>
      </c>
      <c r="D217" s="8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s="7" t="s">
        <v>15</v>
      </c>
      <c r="K217" s="7" t="s">
        <v>18</v>
      </c>
      <c r="L217" s="25">
        <f t="shared" si="12"/>
        <v>11766000000</v>
      </c>
      <c r="M217" s="26">
        <f t="shared" si="13"/>
        <v>8670000000</v>
      </c>
      <c r="N217" s="26">
        <f t="shared" si="14"/>
        <v>3096000000</v>
      </c>
      <c r="O217" s="20">
        <f t="shared" si="15"/>
        <v>2013</v>
      </c>
    </row>
    <row r="218" spans="1:15" ht="18" x14ac:dyDescent="0.3">
      <c r="A218" s="7">
        <v>236</v>
      </c>
      <c r="B218" s="7" t="s">
        <v>107</v>
      </c>
      <c r="C218" s="7" t="s">
        <v>6</v>
      </c>
      <c r="D218" s="8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s="7" t="s">
        <v>15</v>
      </c>
      <c r="K218" s="7" t="s">
        <v>18</v>
      </c>
      <c r="L218" s="25">
        <f t="shared" si="12"/>
        <v>11947000000</v>
      </c>
      <c r="M218" s="26">
        <f t="shared" si="13"/>
        <v>9356000000</v>
      </c>
      <c r="N218" s="26">
        <f t="shared" si="14"/>
        <v>2591000000</v>
      </c>
      <c r="O218" s="20">
        <f t="shared" si="15"/>
        <v>2014</v>
      </c>
    </row>
    <row r="219" spans="1:15" ht="18" x14ac:dyDescent="0.3">
      <c r="A219" s="7">
        <v>237</v>
      </c>
      <c r="B219" s="7" t="s">
        <v>107</v>
      </c>
      <c r="C219" s="7" t="s">
        <v>7</v>
      </c>
      <c r="D219" s="8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s="7" t="s">
        <v>15</v>
      </c>
      <c r="K219" s="7" t="s">
        <v>18</v>
      </c>
      <c r="L219" s="25">
        <f t="shared" si="12"/>
        <v>12651000000</v>
      </c>
      <c r="M219" s="26">
        <f t="shared" si="13"/>
        <v>10761000000</v>
      </c>
      <c r="N219" s="26">
        <f t="shared" si="14"/>
        <v>1890000000</v>
      </c>
      <c r="O219" s="20">
        <f t="shared" si="15"/>
        <v>2015</v>
      </c>
    </row>
    <row r="220" spans="1:15" ht="18" x14ac:dyDescent="0.3">
      <c r="A220" s="7">
        <v>238</v>
      </c>
      <c r="B220" s="7" t="s">
        <v>108</v>
      </c>
      <c r="C220" s="7" t="s">
        <v>2</v>
      </c>
      <c r="D220" s="8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7" t="s">
        <v>15</v>
      </c>
      <c r="K220" s="7" t="s">
        <v>20</v>
      </c>
      <c r="L220" s="25">
        <f t="shared" si="12"/>
        <v>4900000000</v>
      </c>
      <c r="M220" s="26">
        <f t="shared" si="13"/>
        <v>3810000000</v>
      </c>
      <c r="N220" s="26">
        <f t="shared" si="14"/>
        <v>1090000000</v>
      </c>
      <c r="O220" s="20">
        <f t="shared" si="15"/>
        <v>2012</v>
      </c>
    </row>
    <row r="221" spans="1:15" ht="18" x14ac:dyDescent="0.3">
      <c r="A221" s="7">
        <v>239</v>
      </c>
      <c r="B221" s="7" t="s">
        <v>108</v>
      </c>
      <c r="C221" s="7" t="s">
        <v>5</v>
      </c>
      <c r="D221" s="8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7" t="s">
        <v>15</v>
      </c>
      <c r="K221" s="7" t="s">
        <v>20</v>
      </c>
      <c r="L221" s="25">
        <f t="shared" si="12"/>
        <v>4969000000</v>
      </c>
      <c r="M221" s="26">
        <f t="shared" si="13"/>
        <v>3949000000</v>
      </c>
      <c r="N221" s="26">
        <f t="shared" si="14"/>
        <v>1020000000</v>
      </c>
      <c r="O221" s="20">
        <f t="shared" si="15"/>
        <v>2013</v>
      </c>
    </row>
    <row r="222" spans="1:15" ht="18" x14ac:dyDescent="0.3">
      <c r="A222" s="7">
        <v>240</v>
      </c>
      <c r="B222" s="7" t="s">
        <v>108</v>
      </c>
      <c r="C222" s="7" t="s">
        <v>6</v>
      </c>
      <c r="D222" s="8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7" t="s">
        <v>15</v>
      </c>
      <c r="K222" s="7" t="s">
        <v>20</v>
      </c>
      <c r="L222" s="25">
        <f t="shared" si="12"/>
        <v>5170000000</v>
      </c>
      <c r="M222" s="26">
        <f t="shared" si="13"/>
        <v>4072000000</v>
      </c>
      <c r="N222" s="26">
        <f t="shared" si="14"/>
        <v>1098000000</v>
      </c>
      <c r="O222" s="20">
        <f t="shared" si="15"/>
        <v>2014</v>
      </c>
    </row>
    <row r="223" spans="1:15" ht="18" x14ac:dyDescent="0.3">
      <c r="A223" s="7">
        <v>241</v>
      </c>
      <c r="B223" s="7" t="s">
        <v>108</v>
      </c>
      <c r="C223" s="7" t="s">
        <v>7</v>
      </c>
      <c r="D223" s="8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7" t="s">
        <v>15</v>
      </c>
      <c r="K223" s="7" t="s">
        <v>20</v>
      </c>
      <c r="L223" s="25">
        <f t="shared" si="12"/>
        <v>5304000000</v>
      </c>
      <c r="M223" s="26">
        <f t="shared" si="13"/>
        <v>4367000000</v>
      </c>
      <c r="N223" s="26">
        <f t="shared" si="14"/>
        <v>937000000</v>
      </c>
      <c r="O223" s="20">
        <f t="shared" si="15"/>
        <v>2015</v>
      </c>
    </row>
    <row r="224" spans="1:15" ht="18" x14ac:dyDescent="0.3">
      <c r="A224" s="7">
        <v>242</v>
      </c>
      <c r="B224" s="7" t="s">
        <v>109</v>
      </c>
      <c r="C224" s="7" t="s">
        <v>2</v>
      </c>
      <c r="D224" s="8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s="7" t="s">
        <v>9</v>
      </c>
      <c r="K224" s="7" t="s">
        <v>110</v>
      </c>
      <c r="L224" s="25">
        <f t="shared" si="12"/>
        <v>1557500000</v>
      </c>
      <c r="M224" s="26">
        <f t="shared" si="13"/>
        <v>702300000</v>
      </c>
      <c r="N224" s="26">
        <f t="shared" si="14"/>
        <v>855200000</v>
      </c>
      <c r="O224" s="20">
        <f t="shared" si="15"/>
        <v>2013</v>
      </c>
    </row>
    <row r="225" spans="1:15" ht="18" x14ac:dyDescent="0.3">
      <c r="A225" s="7">
        <v>243</v>
      </c>
      <c r="B225" s="7" t="s">
        <v>109</v>
      </c>
      <c r="C225" s="7" t="s">
        <v>5</v>
      </c>
      <c r="D225" s="8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s="7" t="s">
        <v>9</v>
      </c>
      <c r="K225" s="7" t="s">
        <v>110</v>
      </c>
      <c r="L225" s="25">
        <f t="shared" si="12"/>
        <v>1756400000</v>
      </c>
      <c r="M225" s="26">
        <f t="shared" si="13"/>
        <v>792700000</v>
      </c>
      <c r="N225" s="26">
        <f t="shared" si="14"/>
        <v>963700000</v>
      </c>
      <c r="O225" s="20">
        <f t="shared" si="15"/>
        <v>2014</v>
      </c>
    </row>
    <row r="226" spans="1:15" ht="18" x14ac:dyDescent="0.3">
      <c r="A226" s="7">
        <v>244</v>
      </c>
      <c r="B226" s="7" t="s">
        <v>109</v>
      </c>
      <c r="C226" s="7" t="s">
        <v>6</v>
      </c>
      <c r="D226" s="8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s="7" t="s">
        <v>9</v>
      </c>
      <c r="K226" s="7" t="s">
        <v>110</v>
      </c>
      <c r="L226" s="25">
        <f t="shared" si="12"/>
        <v>1703100000</v>
      </c>
      <c r="M226" s="26">
        <f t="shared" si="13"/>
        <v>763400000</v>
      </c>
      <c r="N226" s="26">
        <f t="shared" si="14"/>
        <v>939700000</v>
      </c>
      <c r="O226" s="20">
        <f t="shared" si="15"/>
        <v>2015</v>
      </c>
    </row>
    <row r="227" spans="1:15" ht="18" x14ac:dyDescent="0.3">
      <c r="A227" s="7">
        <v>245</v>
      </c>
      <c r="B227" s="7" t="s">
        <v>109</v>
      </c>
      <c r="C227" s="7" t="s">
        <v>7</v>
      </c>
      <c r="D227" s="8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s="7" t="s">
        <v>9</v>
      </c>
      <c r="K227" s="7" t="s">
        <v>110</v>
      </c>
      <c r="L227" s="25">
        <f t="shared" si="12"/>
        <v>1933100000</v>
      </c>
      <c r="M227" s="26">
        <f t="shared" si="13"/>
        <v>1707200000</v>
      </c>
      <c r="N227" s="26">
        <f t="shared" si="14"/>
        <v>225900000</v>
      </c>
      <c r="O227" s="20">
        <f t="shared" si="15"/>
        <v>2016</v>
      </c>
    </row>
    <row r="228" spans="1:15" ht="18" x14ac:dyDescent="0.3">
      <c r="A228" s="7">
        <v>246</v>
      </c>
      <c r="B228" s="7" t="s">
        <v>111</v>
      </c>
      <c r="C228" s="7" t="s">
        <v>2</v>
      </c>
      <c r="D228" s="8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s="7" t="s">
        <v>42</v>
      </c>
      <c r="K228" s="7" t="s">
        <v>43</v>
      </c>
      <c r="L228" s="25">
        <f t="shared" si="12"/>
        <v>1179978000</v>
      </c>
      <c r="M228" s="26">
        <f t="shared" si="13"/>
        <v>539657000</v>
      </c>
      <c r="N228" s="26">
        <f t="shared" si="14"/>
        <v>640321000</v>
      </c>
      <c r="O228" s="20">
        <f t="shared" si="15"/>
        <v>2012</v>
      </c>
    </row>
    <row r="229" spans="1:15" ht="18" x14ac:dyDescent="0.3">
      <c r="A229" s="7">
        <v>247</v>
      </c>
      <c r="B229" s="7" t="s">
        <v>111</v>
      </c>
      <c r="C229" s="7" t="s">
        <v>5</v>
      </c>
      <c r="D229" s="8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s="7" t="s">
        <v>42</v>
      </c>
      <c r="K229" s="7" t="s">
        <v>43</v>
      </c>
      <c r="L229" s="25">
        <f t="shared" si="12"/>
        <v>1364136000</v>
      </c>
      <c r="M229" s="26">
        <f t="shared" si="13"/>
        <v>677710000</v>
      </c>
      <c r="N229" s="26">
        <f t="shared" si="14"/>
        <v>686426000</v>
      </c>
      <c r="O229" s="20">
        <f t="shared" si="15"/>
        <v>2013</v>
      </c>
    </row>
    <row r="230" spans="1:15" ht="18" x14ac:dyDescent="0.3">
      <c r="A230" s="7">
        <v>248</v>
      </c>
      <c r="B230" s="7" t="s">
        <v>111</v>
      </c>
      <c r="C230" s="7" t="s">
        <v>6</v>
      </c>
      <c r="D230" s="8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s="7" t="s">
        <v>42</v>
      </c>
      <c r="K230" s="7" t="s">
        <v>43</v>
      </c>
      <c r="L230" s="25">
        <f t="shared" si="12"/>
        <v>1532472000</v>
      </c>
      <c r="M230" s="26">
        <f t="shared" si="13"/>
        <v>730650000</v>
      </c>
      <c r="N230" s="26">
        <f t="shared" si="14"/>
        <v>801822000</v>
      </c>
      <c r="O230" s="20">
        <f t="shared" si="15"/>
        <v>2014</v>
      </c>
    </row>
    <row r="231" spans="1:15" ht="18" x14ac:dyDescent="0.3">
      <c r="A231" s="7">
        <v>249</v>
      </c>
      <c r="B231" s="7" t="s">
        <v>111</v>
      </c>
      <c r="C231" s="7" t="s">
        <v>7</v>
      </c>
      <c r="D231" s="8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s="7" t="s">
        <v>42</v>
      </c>
      <c r="K231" s="7" t="s">
        <v>43</v>
      </c>
      <c r="L231" s="25">
        <f t="shared" si="12"/>
        <v>1586485000</v>
      </c>
      <c r="M231" s="26">
        <f t="shared" si="13"/>
        <v>737120000</v>
      </c>
      <c r="N231" s="26">
        <f t="shared" si="14"/>
        <v>849365000</v>
      </c>
      <c r="O231" s="20">
        <f t="shared" si="15"/>
        <v>2015</v>
      </c>
    </row>
    <row r="232" spans="1:15" ht="18" x14ac:dyDescent="0.3">
      <c r="A232" s="7">
        <v>254</v>
      </c>
      <c r="B232" s="7" t="s">
        <v>112</v>
      </c>
      <c r="C232" s="7" t="s">
        <v>2</v>
      </c>
      <c r="D232" s="8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s="7" t="s">
        <v>26</v>
      </c>
      <c r="K232" s="7" t="s">
        <v>113</v>
      </c>
      <c r="L232" s="25">
        <f t="shared" si="12"/>
        <v>3364900000</v>
      </c>
      <c r="M232" s="26">
        <f t="shared" si="13"/>
        <v>2065900000</v>
      </c>
      <c r="N232" s="26">
        <f t="shared" si="14"/>
        <v>1299000000</v>
      </c>
      <c r="O232" s="20">
        <f t="shared" si="15"/>
        <v>2013</v>
      </c>
    </row>
    <row r="233" spans="1:15" ht="18" x14ac:dyDescent="0.3">
      <c r="A233" s="7">
        <v>255</v>
      </c>
      <c r="B233" s="7" t="s">
        <v>112</v>
      </c>
      <c r="C233" s="7" t="s">
        <v>5</v>
      </c>
      <c r="D233" s="8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s="7" t="s">
        <v>26</v>
      </c>
      <c r="K233" s="7" t="s">
        <v>113</v>
      </c>
      <c r="L233" s="25">
        <f t="shared" si="12"/>
        <v>2927400000</v>
      </c>
      <c r="M233" s="26">
        <f t="shared" si="13"/>
        <v>1778900000</v>
      </c>
      <c r="N233" s="26">
        <f t="shared" si="14"/>
        <v>1148500000</v>
      </c>
      <c r="O233" s="20">
        <f t="shared" si="15"/>
        <v>2014</v>
      </c>
    </row>
    <row r="234" spans="1:15" ht="18" x14ac:dyDescent="0.3">
      <c r="A234" s="7">
        <v>256</v>
      </c>
      <c r="B234" s="7" t="s">
        <v>112</v>
      </c>
      <c r="C234" s="7" t="s">
        <v>6</v>
      </c>
      <c r="D234" s="8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s="7" t="s">
        <v>26</v>
      </c>
      <c r="K234" s="7" t="s">
        <v>113</v>
      </c>
      <c r="L234" s="25">
        <f t="shared" si="12"/>
        <v>2875600000</v>
      </c>
      <c r="M234" s="26">
        <f t="shared" si="13"/>
        <v>1545300000</v>
      </c>
      <c r="N234" s="26">
        <f t="shared" si="14"/>
        <v>1330300000</v>
      </c>
      <c r="O234" s="20">
        <f t="shared" si="15"/>
        <v>2015</v>
      </c>
    </row>
    <row r="235" spans="1:15" ht="18" x14ac:dyDescent="0.3">
      <c r="A235" s="7">
        <v>257</v>
      </c>
      <c r="B235" s="7" t="s">
        <v>112</v>
      </c>
      <c r="C235" s="7" t="s">
        <v>7</v>
      </c>
      <c r="D235" s="8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s="7" t="s">
        <v>26</v>
      </c>
      <c r="K235" s="7" t="s">
        <v>113</v>
      </c>
      <c r="L235" s="25">
        <f t="shared" si="12"/>
        <v>3090800000</v>
      </c>
      <c r="M235" s="26">
        <f t="shared" si="13"/>
        <v>2209400000</v>
      </c>
      <c r="N235" s="26">
        <f t="shared" si="14"/>
        <v>881400000</v>
      </c>
      <c r="O235" s="20">
        <f t="shared" si="15"/>
        <v>2016</v>
      </c>
    </row>
    <row r="236" spans="1:15" ht="18" x14ac:dyDescent="0.3">
      <c r="A236" s="7">
        <v>258</v>
      </c>
      <c r="B236" s="7" t="s">
        <v>114</v>
      </c>
      <c r="C236" s="7" t="s">
        <v>2</v>
      </c>
      <c r="D236" s="8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s="7" t="s">
        <v>15</v>
      </c>
      <c r="K236" s="7" t="s">
        <v>18</v>
      </c>
      <c r="L236" s="25">
        <f t="shared" si="12"/>
        <v>4921000000</v>
      </c>
      <c r="M236" s="26">
        <f t="shared" si="13"/>
        <v>3033000000</v>
      </c>
      <c r="N236" s="26">
        <f t="shared" si="14"/>
        <v>1888000000</v>
      </c>
      <c r="O236" s="20">
        <f t="shared" si="15"/>
        <v>2013</v>
      </c>
    </row>
    <row r="237" spans="1:15" ht="18" x14ac:dyDescent="0.3">
      <c r="A237" s="7">
        <v>259</v>
      </c>
      <c r="B237" s="7" t="s">
        <v>114</v>
      </c>
      <c r="C237" s="7" t="s">
        <v>5</v>
      </c>
      <c r="D237" s="8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s="7" t="s">
        <v>15</v>
      </c>
      <c r="K237" s="7" t="s">
        <v>18</v>
      </c>
      <c r="L237" s="25">
        <f t="shared" si="12"/>
        <v>5161000000</v>
      </c>
      <c r="M237" s="26">
        <f t="shared" si="13"/>
        <v>3251000000</v>
      </c>
      <c r="N237" s="26">
        <f t="shared" si="14"/>
        <v>1910000000</v>
      </c>
      <c r="O237" s="20">
        <f t="shared" si="15"/>
        <v>2014</v>
      </c>
    </row>
    <row r="238" spans="1:15" ht="18" x14ac:dyDescent="0.3">
      <c r="A238" s="7">
        <v>260</v>
      </c>
      <c r="B238" s="7" t="s">
        <v>114</v>
      </c>
      <c r="C238" s="7" t="s">
        <v>6</v>
      </c>
      <c r="D238" s="8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s="7" t="s">
        <v>15</v>
      </c>
      <c r="K238" s="7" t="s">
        <v>18</v>
      </c>
      <c r="L238" s="25">
        <f t="shared" si="12"/>
        <v>5712000000</v>
      </c>
      <c r="M238" s="26">
        <f t="shared" si="13"/>
        <v>3521000000</v>
      </c>
      <c r="N238" s="26">
        <f t="shared" si="14"/>
        <v>2191000000</v>
      </c>
      <c r="O238" s="20">
        <f t="shared" si="15"/>
        <v>2015</v>
      </c>
    </row>
    <row r="239" spans="1:15" ht="18" x14ac:dyDescent="0.3">
      <c r="A239" s="7">
        <v>261</v>
      </c>
      <c r="B239" s="7" t="s">
        <v>114</v>
      </c>
      <c r="C239" s="7" t="s">
        <v>7</v>
      </c>
      <c r="D239" s="8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s="7" t="s">
        <v>15</v>
      </c>
      <c r="K239" s="7" t="s">
        <v>18</v>
      </c>
      <c r="L239" s="25">
        <f t="shared" si="12"/>
        <v>6543000000</v>
      </c>
      <c r="M239" s="26">
        <f t="shared" si="13"/>
        <v>4107000000</v>
      </c>
      <c r="N239" s="26">
        <f t="shared" si="14"/>
        <v>2436000000</v>
      </c>
      <c r="O239" s="20">
        <f t="shared" si="15"/>
        <v>2016</v>
      </c>
    </row>
    <row r="240" spans="1:15" ht="18" x14ac:dyDescent="0.3">
      <c r="A240" s="7">
        <v>262</v>
      </c>
      <c r="B240" s="7" t="s">
        <v>115</v>
      </c>
      <c r="C240" s="7" t="s">
        <v>2</v>
      </c>
      <c r="D240" s="8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s="7" t="s">
        <v>3</v>
      </c>
      <c r="K240" s="7" t="s">
        <v>116</v>
      </c>
      <c r="L240" s="25">
        <f t="shared" si="12"/>
        <v>14202000000</v>
      </c>
      <c r="M240" s="26">
        <f t="shared" si="13"/>
        <v>8574000000</v>
      </c>
      <c r="N240" s="26">
        <f t="shared" si="14"/>
        <v>5628000000</v>
      </c>
      <c r="O240" s="20">
        <f t="shared" si="15"/>
        <v>2013</v>
      </c>
    </row>
    <row r="241" spans="1:15" ht="18" x14ac:dyDescent="0.3">
      <c r="A241" s="7">
        <v>263</v>
      </c>
      <c r="B241" s="7" t="s">
        <v>115</v>
      </c>
      <c r="C241" s="7" t="s">
        <v>5</v>
      </c>
      <c r="D241" s="8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s="7" t="s">
        <v>3</v>
      </c>
      <c r="K241" s="7" t="s">
        <v>116</v>
      </c>
      <c r="L241" s="25">
        <f t="shared" si="12"/>
        <v>13842000000</v>
      </c>
      <c r="M241" s="26">
        <f t="shared" si="13"/>
        <v>10528000000</v>
      </c>
      <c r="N241" s="26">
        <f t="shared" si="14"/>
        <v>3314000000</v>
      </c>
      <c r="O241" s="20">
        <f t="shared" si="15"/>
        <v>2014</v>
      </c>
    </row>
    <row r="242" spans="1:15" ht="18" x14ac:dyDescent="0.3">
      <c r="A242" s="7">
        <v>264</v>
      </c>
      <c r="B242" s="7" t="s">
        <v>115</v>
      </c>
      <c r="C242" s="7" t="s">
        <v>6</v>
      </c>
      <c r="D242" s="8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s="7" t="s">
        <v>3</v>
      </c>
      <c r="K242" s="7" t="s">
        <v>116</v>
      </c>
      <c r="L242" s="25">
        <f t="shared" si="12"/>
        <v>12878000000</v>
      </c>
      <c r="M242" s="26">
        <f t="shared" si="13"/>
        <v>9093000000</v>
      </c>
      <c r="N242" s="26">
        <f t="shared" si="14"/>
        <v>3785000000</v>
      </c>
      <c r="O242" s="20">
        <f t="shared" si="15"/>
        <v>2015</v>
      </c>
    </row>
    <row r="243" spans="1:15" ht="18" x14ac:dyDescent="0.3">
      <c r="A243" s="7">
        <v>265</v>
      </c>
      <c r="B243" s="7" t="s">
        <v>115</v>
      </c>
      <c r="C243" s="7" t="s">
        <v>7</v>
      </c>
      <c r="D243" s="8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s="7" t="s">
        <v>3</v>
      </c>
      <c r="K243" s="7" t="s">
        <v>116</v>
      </c>
      <c r="L243" s="25">
        <f t="shared" si="12"/>
        <v>9632000000</v>
      </c>
      <c r="M243" s="26">
        <f t="shared" si="13"/>
        <v>8539000000</v>
      </c>
      <c r="N243" s="26">
        <f t="shared" si="14"/>
        <v>1093000000</v>
      </c>
      <c r="O243" s="20">
        <f t="shared" si="15"/>
        <v>2016</v>
      </c>
    </row>
    <row r="244" spans="1:15" ht="18" x14ac:dyDescent="0.3">
      <c r="A244" s="7">
        <v>266</v>
      </c>
      <c r="B244" s="7" t="s">
        <v>117</v>
      </c>
      <c r="C244" s="7" t="s">
        <v>2</v>
      </c>
      <c r="D244" s="8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6000000</v>
      </c>
      <c r="J244" s="7" t="s">
        <v>37</v>
      </c>
      <c r="K244" s="7" t="s">
        <v>40</v>
      </c>
      <c r="L244" s="25">
        <f t="shared" si="12"/>
        <v>5316000000</v>
      </c>
      <c r="M244" s="26">
        <f t="shared" si="13"/>
        <v>2102000000</v>
      </c>
      <c r="N244" s="26">
        <f t="shared" si="14"/>
        <v>3214000000</v>
      </c>
      <c r="O244" s="20">
        <f t="shared" si="15"/>
        <v>2012</v>
      </c>
    </row>
    <row r="245" spans="1:15" ht="18" x14ac:dyDescent="0.3">
      <c r="A245" s="7">
        <v>267</v>
      </c>
      <c r="B245" s="7" t="s">
        <v>117</v>
      </c>
      <c r="C245" s="7" t="s">
        <v>5</v>
      </c>
      <c r="D245" s="8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s="7" t="s">
        <v>37</v>
      </c>
      <c r="K245" s="7" t="s">
        <v>40</v>
      </c>
      <c r="L245" s="25">
        <f t="shared" si="12"/>
        <v>6739000000</v>
      </c>
      <c r="M245" s="26">
        <f t="shared" si="13"/>
        <v>2226000000</v>
      </c>
      <c r="N245" s="26">
        <f t="shared" si="14"/>
        <v>4513000000</v>
      </c>
      <c r="O245" s="20">
        <f t="shared" si="15"/>
        <v>2013</v>
      </c>
    </row>
    <row r="246" spans="1:15" ht="18" x14ac:dyDescent="0.3">
      <c r="A246" s="7">
        <v>268</v>
      </c>
      <c r="B246" s="7" t="s">
        <v>117</v>
      </c>
      <c r="C246" s="7" t="s">
        <v>6</v>
      </c>
      <c r="D246" s="8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82000000</v>
      </c>
      <c r="J246" s="7" t="s">
        <v>37</v>
      </c>
      <c r="K246" s="7" t="s">
        <v>40</v>
      </c>
      <c r="L246" s="25">
        <f t="shared" si="12"/>
        <v>5930000000</v>
      </c>
      <c r="M246" s="26">
        <f t="shared" si="13"/>
        <v>2327000000</v>
      </c>
      <c r="N246" s="26">
        <f t="shared" si="14"/>
        <v>3603000000</v>
      </c>
      <c r="O246" s="20">
        <f t="shared" si="15"/>
        <v>2014</v>
      </c>
    </row>
    <row r="247" spans="1:15" ht="18" x14ac:dyDescent="0.3">
      <c r="A247" s="7">
        <v>269</v>
      </c>
      <c r="B247" s="7" t="s">
        <v>117</v>
      </c>
      <c r="C247" s="7" t="s">
        <v>7</v>
      </c>
      <c r="D247" s="8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s="7" t="s">
        <v>37</v>
      </c>
      <c r="K247" s="7" t="s">
        <v>40</v>
      </c>
      <c r="L247" s="25">
        <f t="shared" si="12"/>
        <v>6019000000</v>
      </c>
      <c r="M247" s="26">
        <f t="shared" si="13"/>
        <v>2390000000</v>
      </c>
      <c r="N247" s="26">
        <f t="shared" si="14"/>
        <v>3629000000</v>
      </c>
      <c r="O247" s="20">
        <f t="shared" si="15"/>
        <v>2015</v>
      </c>
    </row>
    <row r="248" spans="1:15" ht="18" x14ac:dyDescent="0.3">
      <c r="A248" s="7">
        <v>270</v>
      </c>
      <c r="B248" s="7" t="s">
        <v>118</v>
      </c>
      <c r="C248" s="7" t="s">
        <v>2</v>
      </c>
      <c r="D248" s="8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s="7" t="s">
        <v>42</v>
      </c>
      <c r="K248" s="7" t="s">
        <v>119</v>
      </c>
      <c r="L248" s="25">
        <f t="shared" si="12"/>
        <v>768671000</v>
      </c>
      <c r="M248" s="26">
        <f t="shared" si="13"/>
        <v>169645000</v>
      </c>
      <c r="N248" s="26">
        <f t="shared" si="14"/>
        <v>599026000</v>
      </c>
      <c r="O248" s="20">
        <f t="shared" si="15"/>
        <v>2012</v>
      </c>
    </row>
    <row r="249" spans="1:15" ht="18" x14ac:dyDescent="0.3">
      <c r="A249" s="7">
        <v>271</v>
      </c>
      <c r="B249" s="7" t="s">
        <v>118</v>
      </c>
      <c r="C249" s="7" t="s">
        <v>5</v>
      </c>
      <c r="D249" s="8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s="7" t="s">
        <v>42</v>
      </c>
      <c r="K249" s="7" t="s">
        <v>119</v>
      </c>
      <c r="L249" s="25">
        <f t="shared" si="12"/>
        <v>891095000</v>
      </c>
      <c r="M249" s="26">
        <f t="shared" si="13"/>
        <v>190390000</v>
      </c>
      <c r="N249" s="26">
        <f t="shared" si="14"/>
        <v>700705000</v>
      </c>
      <c r="O249" s="20">
        <f t="shared" si="15"/>
        <v>2013</v>
      </c>
    </row>
    <row r="250" spans="1:15" ht="18" x14ac:dyDescent="0.3">
      <c r="A250" s="7">
        <v>272</v>
      </c>
      <c r="B250" s="7" t="s">
        <v>118</v>
      </c>
      <c r="C250" s="7" t="s">
        <v>6</v>
      </c>
      <c r="D250" s="8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s="7" t="s">
        <v>42</v>
      </c>
      <c r="K250" s="7" t="s">
        <v>119</v>
      </c>
      <c r="L250" s="25">
        <f t="shared" si="12"/>
        <v>999696000</v>
      </c>
      <c r="M250" s="26">
        <f t="shared" si="13"/>
        <v>265101000</v>
      </c>
      <c r="N250" s="26">
        <f t="shared" si="14"/>
        <v>734595000</v>
      </c>
      <c r="O250" s="20">
        <f t="shared" si="15"/>
        <v>2014</v>
      </c>
    </row>
    <row r="251" spans="1:15" ht="18" x14ac:dyDescent="0.3">
      <c r="A251" s="7">
        <v>273</v>
      </c>
      <c r="B251" s="7" t="s">
        <v>118</v>
      </c>
      <c r="C251" s="7" t="s">
        <v>7</v>
      </c>
      <c r="D251" s="8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s="7" t="s">
        <v>42</v>
      </c>
      <c r="K251" s="7" t="s">
        <v>119</v>
      </c>
      <c r="L251" s="25">
        <f t="shared" si="12"/>
        <v>1139269000</v>
      </c>
      <c r="M251" s="26">
        <f t="shared" si="13"/>
        <v>314096000</v>
      </c>
      <c r="N251" s="26">
        <f t="shared" si="14"/>
        <v>825173000</v>
      </c>
      <c r="O251" s="20">
        <f t="shared" si="15"/>
        <v>2015</v>
      </c>
    </row>
    <row r="252" spans="1:15" ht="18" x14ac:dyDescent="0.3">
      <c r="A252" s="7">
        <v>274</v>
      </c>
      <c r="B252" s="7" t="s">
        <v>120</v>
      </c>
      <c r="C252" s="7" t="s">
        <v>2</v>
      </c>
      <c r="D252" s="8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s="7" t="s">
        <v>42</v>
      </c>
      <c r="K252" s="7" t="s">
        <v>43</v>
      </c>
      <c r="L252" s="25">
        <f t="shared" si="12"/>
        <v>1703691000</v>
      </c>
      <c r="M252" s="26">
        <f t="shared" si="13"/>
        <v>835164000</v>
      </c>
      <c r="N252" s="26">
        <f t="shared" si="14"/>
        <v>868527000</v>
      </c>
      <c r="O252" s="20">
        <f t="shared" si="15"/>
        <v>2012</v>
      </c>
    </row>
    <row r="253" spans="1:15" ht="18" x14ac:dyDescent="0.3">
      <c r="A253" s="7">
        <v>275</v>
      </c>
      <c r="B253" s="7" t="s">
        <v>120</v>
      </c>
      <c r="C253" s="7" t="s">
        <v>5</v>
      </c>
      <c r="D253" s="8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s="7" t="s">
        <v>42</v>
      </c>
      <c r="K253" s="7" t="s">
        <v>43</v>
      </c>
      <c r="L253" s="25">
        <f t="shared" si="12"/>
        <v>1874734000</v>
      </c>
      <c r="M253" s="26">
        <f t="shared" si="13"/>
        <v>954861000</v>
      </c>
      <c r="N253" s="26">
        <f t="shared" si="14"/>
        <v>919873000</v>
      </c>
      <c r="O253" s="20">
        <f t="shared" si="15"/>
        <v>2013</v>
      </c>
    </row>
    <row r="254" spans="1:15" ht="18" x14ac:dyDescent="0.3">
      <c r="A254" s="7">
        <v>276</v>
      </c>
      <c r="B254" s="7" t="s">
        <v>120</v>
      </c>
      <c r="C254" s="7" t="s">
        <v>6</v>
      </c>
      <c r="D254" s="8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s="7" t="s">
        <v>42</v>
      </c>
      <c r="K254" s="7" t="s">
        <v>43</v>
      </c>
      <c r="L254" s="25">
        <f t="shared" si="12"/>
        <v>2232150000</v>
      </c>
      <c r="M254" s="26">
        <f t="shared" si="13"/>
        <v>1243077000</v>
      </c>
      <c r="N254" s="26">
        <f t="shared" si="14"/>
        <v>989073000</v>
      </c>
      <c r="O254" s="20">
        <f t="shared" si="15"/>
        <v>2014</v>
      </c>
    </row>
    <row r="255" spans="1:15" ht="18" x14ac:dyDescent="0.3">
      <c r="A255" s="7">
        <v>277</v>
      </c>
      <c r="B255" s="7" t="s">
        <v>120</v>
      </c>
      <c r="C255" s="7" t="s">
        <v>7</v>
      </c>
      <c r="D255" s="8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s="7" t="s">
        <v>42</v>
      </c>
      <c r="K255" s="7" t="s">
        <v>43</v>
      </c>
      <c r="L255" s="25">
        <f t="shared" si="12"/>
        <v>2342425000</v>
      </c>
      <c r="M255" s="26">
        <f t="shared" si="13"/>
        <v>1347099000</v>
      </c>
      <c r="N255" s="26">
        <f t="shared" si="14"/>
        <v>995326000</v>
      </c>
      <c r="O255" s="20">
        <f t="shared" si="15"/>
        <v>2015</v>
      </c>
    </row>
    <row r="256" spans="1:15" ht="18" x14ac:dyDescent="0.3">
      <c r="A256" s="7">
        <v>278</v>
      </c>
      <c r="B256" s="7" t="s">
        <v>121</v>
      </c>
      <c r="C256" s="7" t="s">
        <v>2</v>
      </c>
      <c r="D256" s="8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s="7" t="s">
        <v>9</v>
      </c>
      <c r="K256" s="7" t="s">
        <v>122</v>
      </c>
      <c r="L256" s="25">
        <f t="shared" si="12"/>
        <v>4811000000</v>
      </c>
      <c r="M256" s="26">
        <f t="shared" si="13"/>
        <v>3469000000</v>
      </c>
      <c r="N256" s="26">
        <f t="shared" si="14"/>
        <v>1342000000</v>
      </c>
      <c r="O256" s="20">
        <f t="shared" si="15"/>
        <v>2013</v>
      </c>
    </row>
    <row r="257" spans="1:15" ht="18" x14ac:dyDescent="0.3">
      <c r="A257" s="7">
        <v>279</v>
      </c>
      <c r="B257" s="7" t="s">
        <v>121</v>
      </c>
      <c r="C257" s="7" t="s">
        <v>5</v>
      </c>
      <c r="D257" s="8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s="7" t="s">
        <v>9</v>
      </c>
      <c r="K257" s="7" t="s">
        <v>122</v>
      </c>
      <c r="L257" s="25">
        <f t="shared" si="12"/>
        <v>5463000000</v>
      </c>
      <c r="M257" s="26">
        <f t="shared" si="13"/>
        <v>3691000000</v>
      </c>
      <c r="N257" s="26">
        <f t="shared" si="14"/>
        <v>1772000000</v>
      </c>
      <c r="O257" s="20">
        <f t="shared" si="15"/>
        <v>2014</v>
      </c>
    </row>
    <row r="258" spans="1:15" ht="18" x14ac:dyDescent="0.3">
      <c r="A258" s="7">
        <v>280</v>
      </c>
      <c r="B258" s="7" t="s">
        <v>121</v>
      </c>
      <c r="C258" s="7" t="s">
        <v>6</v>
      </c>
      <c r="D258" s="8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s="7" t="s">
        <v>9</v>
      </c>
      <c r="K258" s="7" t="s">
        <v>122</v>
      </c>
      <c r="L258" s="25">
        <f t="shared" ref="L258:L321" si="16">E258-F258</f>
        <v>6267000000</v>
      </c>
      <c r="M258" s="26">
        <f t="shared" ref="M258:M321" si="17">G258+H258+I258</f>
        <v>3693000000</v>
      </c>
      <c r="N258" s="26">
        <f t="shared" ref="N258:N321" si="18">L258-M258</f>
        <v>2574000000</v>
      </c>
      <c r="O258" s="20">
        <f t="shared" si="15"/>
        <v>2015</v>
      </c>
    </row>
    <row r="259" spans="1:15" ht="18" x14ac:dyDescent="0.3">
      <c r="A259" s="7">
        <v>281</v>
      </c>
      <c r="B259" s="7" t="s">
        <v>121</v>
      </c>
      <c r="C259" s="7" t="s">
        <v>7</v>
      </c>
      <c r="D259" s="8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s="7" t="s">
        <v>9</v>
      </c>
      <c r="K259" s="7" t="s">
        <v>122</v>
      </c>
      <c r="L259" s="25">
        <f t="shared" si="16"/>
        <v>7006000000</v>
      </c>
      <c r="M259" s="26">
        <f t="shared" si="17"/>
        <v>3935000000</v>
      </c>
      <c r="N259" s="26">
        <f t="shared" si="18"/>
        <v>3071000000</v>
      </c>
      <c r="O259" s="20">
        <f t="shared" ref="O259:O322" si="19">YEAR(D259)</f>
        <v>2016</v>
      </c>
    </row>
    <row r="260" spans="1:15" ht="18" x14ac:dyDescent="0.3">
      <c r="A260" s="7">
        <v>282</v>
      </c>
      <c r="B260" s="7" t="s">
        <v>123</v>
      </c>
      <c r="C260" s="7" t="s">
        <v>2</v>
      </c>
      <c r="D260" s="8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7" t="s">
        <v>15</v>
      </c>
      <c r="K260" s="7" t="s">
        <v>55</v>
      </c>
      <c r="L260" s="25">
        <f t="shared" si="16"/>
        <v>6153500000</v>
      </c>
      <c r="M260" s="26">
        <f t="shared" si="17"/>
        <v>4173500000</v>
      </c>
      <c r="N260" s="26">
        <f t="shared" si="18"/>
        <v>1980000000</v>
      </c>
      <c r="O260" s="20">
        <f t="shared" si="19"/>
        <v>2013</v>
      </c>
    </row>
    <row r="261" spans="1:15" ht="18" x14ac:dyDescent="0.3">
      <c r="A261" s="7">
        <v>283</v>
      </c>
      <c r="B261" s="7" t="s">
        <v>123</v>
      </c>
      <c r="C261" s="7" t="s">
        <v>5</v>
      </c>
      <c r="D261" s="8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7" t="s">
        <v>15</v>
      </c>
      <c r="K261" s="7" t="s">
        <v>55</v>
      </c>
      <c r="L261" s="25">
        <f t="shared" si="16"/>
        <v>7284500000</v>
      </c>
      <c r="M261" s="26">
        <f t="shared" si="17"/>
        <v>4716800000</v>
      </c>
      <c r="N261" s="26">
        <f t="shared" si="18"/>
        <v>2567700000</v>
      </c>
      <c r="O261" s="20">
        <f t="shared" si="19"/>
        <v>2014</v>
      </c>
    </row>
    <row r="262" spans="1:15" ht="18" x14ac:dyDescent="0.3">
      <c r="A262" s="7">
        <v>284</v>
      </c>
      <c r="B262" s="7" t="s">
        <v>123</v>
      </c>
      <c r="C262" s="7" t="s">
        <v>6</v>
      </c>
      <c r="D262" s="8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7" t="s">
        <v>15</v>
      </c>
      <c r="K262" s="7" t="s">
        <v>55</v>
      </c>
      <c r="L262" s="25">
        <f t="shared" si="16"/>
        <v>8835900000</v>
      </c>
      <c r="M262" s="26">
        <f t="shared" si="17"/>
        <v>6281700000</v>
      </c>
      <c r="N262" s="26">
        <f t="shared" si="18"/>
        <v>2554200000</v>
      </c>
      <c r="O262" s="20">
        <f t="shared" si="19"/>
        <v>2015</v>
      </c>
    </row>
    <row r="263" spans="1:15" ht="18" x14ac:dyDescent="0.3">
      <c r="A263" s="7">
        <v>285</v>
      </c>
      <c r="B263" s="7" t="s">
        <v>123</v>
      </c>
      <c r="C263" s="7" t="s">
        <v>7</v>
      </c>
      <c r="D263" s="8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7" t="s">
        <v>15</v>
      </c>
      <c r="K263" s="7" t="s">
        <v>55</v>
      </c>
      <c r="L263" s="25">
        <f t="shared" si="16"/>
        <v>10791200000</v>
      </c>
      <c r="M263" s="26">
        <f t="shared" si="17"/>
        <v>7586800000</v>
      </c>
      <c r="N263" s="26">
        <f t="shared" si="18"/>
        <v>3204400000</v>
      </c>
      <c r="O263" s="20">
        <f t="shared" si="19"/>
        <v>2016</v>
      </c>
    </row>
    <row r="264" spans="1:15" ht="18" x14ac:dyDescent="0.3">
      <c r="A264" s="7">
        <v>286</v>
      </c>
      <c r="B264" s="7" t="s">
        <v>124</v>
      </c>
      <c r="C264" s="7" t="s">
        <v>2</v>
      </c>
      <c r="D264" s="8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7" t="s">
        <v>15</v>
      </c>
      <c r="K264" s="7" t="s">
        <v>125</v>
      </c>
      <c r="L264" s="25">
        <f t="shared" si="16"/>
        <v>2396026000</v>
      </c>
      <c r="M264" s="26">
        <f t="shared" si="17"/>
        <v>1820014000</v>
      </c>
      <c r="N264" s="26">
        <f t="shared" si="18"/>
        <v>576012000</v>
      </c>
      <c r="O264" s="20">
        <f t="shared" si="19"/>
        <v>2013</v>
      </c>
    </row>
    <row r="265" spans="1:15" ht="18" x14ac:dyDescent="0.3">
      <c r="A265" s="7">
        <v>287</v>
      </c>
      <c r="B265" s="7" t="s">
        <v>124</v>
      </c>
      <c r="C265" s="7" t="s">
        <v>5</v>
      </c>
      <c r="D265" s="8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7" t="s">
        <v>15</v>
      </c>
      <c r="K265" s="7" t="s">
        <v>125</v>
      </c>
      <c r="L265" s="25">
        <f t="shared" si="16"/>
        <v>2798326000</v>
      </c>
      <c r="M265" s="26">
        <f t="shared" si="17"/>
        <v>2035242000</v>
      </c>
      <c r="N265" s="26">
        <f t="shared" si="18"/>
        <v>763084000</v>
      </c>
      <c r="O265" s="20">
        <f t="shared" si="19"/>
        <v>2015</v>
      </c>
    </row>
    <row r="266" spans="1:15" ht="18" x14ac:dyDescent="0.3">
      <c r="A266" s="7">
        <v>288</v>
      </c>
      <c r="B266" s="7" t="s">
        <v>124</v>
      </c>
      <c r="C266" s="7" t="s">
        <v>6</v>
      </c>
      <c r="D266" s="8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7" t="s">
        <v>15</v>
      </c>
      <c r="K266" s="7" t="s">
        <v>125</v>
      </c>
      <c r="L266" s="25">
        <f t="shared" si="16"/>
        <v>3674486000</v>
      </c>
      <c r="M266" s="26">
        <f t="shared" si="17"/>
        <v>2893350000</v>
      </c>
      <c r="N266" s="26">
        <f t="shared" si="18"/>
        <v>781136000</v>
      </c>
      <c r="O266" s="20">
        <f t="shared" si="19"/>
        <v>2016</v>
      </c>
    </row>
    <row r="267" spans="1:15" ht="18" x14ac:dyDescent="0.3">
      <c r="A267" s="7">
        <v>289</v>
      </c>
      <c r="B267" s="7" t="s">
        <v>124</v>
      </c>
      <c r="C267" s="7" t="s">
        <v>7</v>
      </c>
      <c r="D267" s="8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7" t="s">
        <v>15</v>
      </c>
      <c r="K267" s="7" t="s">
        <v>125</v>
      </c>
      <c r="L267" s="25">
        <f t="shared" si="16"/>
        <v>4017357000</v>
      </c>
      <c r="M267" s="26">
        <f t="shared" si="17"/>
        <v>3106344000</v>
      </c>
      <c r="N267" s="26">
        <f t="shared" si="18"/>
        <v>911013000</v>
      </c>
      <c r="O267" s="20">
        <f t="shared" si="19"/>
        <v>2016</v>
      </c>
    </row>
    <row r="268" spans="1:15" ht="18" x14ac:dyDescent="0.3">
      <c r="A268" s="7">
        <v>290</v>
      </c>
      <c r="B268" s="7" t="s">
        <v>126</v>
      </c>
      <c r="C268" s="7" t="s">
        <v>2</v>
      </c>
      <c r="D268" s="8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s="7" t="s">
        <v>48</v>
      </c>
      <c r="K268" s="7" t="s">
        <v>127</v>
      </c>
      <c r="L268" s="25">
        <f t="shared" si="16"/>
        <v>3113300000</v>
      </c>
      <c r="M268" s="26">
        <f t="shared" si="17"/>
        <v>200900000</v>
      </c>
      <c r="N268" s="26">
        <f t="shared" si="18"/>
        <v>2912400000</v>
      </c>
      <c r="O268" s="20">
        <f t="shared" si="19"/>
        <v>2012</v>
      </c>
    </row>
    <row r="269" spans="1:15" ht="18" x14ac:dyDescent="0.3">
      <c r="A269" s="7">
        <v>291</v>
      </c>
      <c r="B269" s="7" t="s">
        <v>126</v>
      </c>
      <c r="C269" s="7" t="s">
        <v>5</v>
      </c>
      <c r="D269" s="8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s="7" t="s">
        <v>48</v>
      </c>
      <c r="K269" s="7" t="s">
        <v>127</v>
      </c>
      <c r="L269" s="25">
        <f t="shared" si="16"/>
        <v>2520200000</v>
      </c>
      <c r="M269" s="26">
        <f t="shared" si="17"/>
        <v>150200000</v>
      </c>
      <c r="N269" s="26">
        <f t="shared" si="18"/>
        <v>2370000000</v>
      </c>
      <c r="O269" s="20">
        <f t="shared" si="19"/>
        <v>2013</v>
      </c>
    </row>
    <row r="270" spans="1:15" ht="18" x14ac:dyDescent="0.3">
      <c r="A270" s="7">
        <v>292</v>
      </c>
      <c r="B270" s="7" t="s">
        <v>126</v>
      </c>
      <c r="C270" s="7" t="s">
        <v>6</v>
      </c>
      <c r="D270" s="8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s="7" t="s">
        <v>48</v>
      </c>
      <c r="K270" s="7" t="s">
        <v>127</v>
      </c>
      <c r="L270" s="25">
        <f t="shared" si="16"/>
        <v>1778500000</v>
      </c>
      <c r="M270" s="26">
        <f t="shared" si="17"/>
        <v>205200000</v>
      </c>
      <c r="N270" s="26">
        <f t="shared" si="18"/>
        <v>1573300000</v>
      </c>
      <c r="O270" s="20">
        <f t="shared" si="19"/>
        <v>2014</v>
      </c>
    </row>
    <row r="271" spans="1:15" ht="18" x14ac:dyDescent="0.3">
      <c r="A271" s="7">
        <v>293</v>
      </c>
      <c r="B271" s="7" t="s">
        <v>126</v>
      </c>
      <c r="C271" s="7" t="s">
        <v>7</v>
      </c>
      <c r="D271" s="8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s="7" t="s">
        <v>48</v>
      </c>
      <c r="K271" s="7" t="s">
        <v>127</v>
      </c>
      <c r="L271" s="25">
        <f t="shared" si="16"/>
        <v>1547100000</v>
      </c>
      <c r="M271" s="26">
        <f t="shared" si="17"/>
        <v>319000000</v>
      </c>
      <c r="N271" s="26">
        <f t="shared" si="18"/>
        <v>1228100000</v>
      </c>
      <c r="O271" s="20">
        <f t="shared" si="19"/>
        <v>2015</v>
      </c>
    </row>
    <row r="272" spans="1:15" ht="18" x14ac:dyDescent="0.3">
      <c r="A272" s="7">
        <v>294</v>
      </c>
      <c r="B272" s="7" t="s">
        <v>128</v>
      </c>
      <c r="C272" s="7" t="s">
        <v>2</v>
      </c>
      <c r="D272" s="8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s="7" t="s">
        <v>37</v>
      </c>
      <c r="K272" s="7" t="s">
        <v>129</v>
      </c>
      <c r="L272" s="25">
        <f t="shared" si="16"/>
        <v>5138000000</v>
      </c>
      <c r="M272" s="26">
        <f t="shared" si="17"/>
        <v>3870000000</v>
      </c>
      <c r="N272" s="26">
        <f t="shared" si="18"/>
        <v>1268000000</v>
      </c>
      <c r="O272" s="20">
        <f t="shared" si="19"/>
        <v>2012</v>
      </c>
    </row>
    <row r="273" spans="1:15" ht="18" x14ac:dyDescent="0.3">
      <c r="A273" s="7">
        <v>295</v>
      </c>
      <c r="B273" s="7" t="s">
        <v>128</v>
      </c>
      <c r="C273" s="7" t="s">
        <v>5</v>
      </c>
      <c r="D273" s="8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s="7" t="s">
        <v>37</v>
      </c>
      <c r="K273" s="7" t="s">
        <v>129</v>
      </c>
      <c r="L273" s="25">
        <f t="shared" si="16"/>
        <v>4917000000</v>
      </c>
      <c r="M273" s="26">
        <f t="shared" si="17"/>
        <v>3723000000</v>
      </c>
      <c r="N273" s="26">
        <f t="shared" si="18"/>
        <v>1194000000</v>
      </c>
      <c r="O273" s="20">
        <f t="shared" si="19"/>
        <v>2013</v>
      </c>
    </row>
    <row r="274" spans="1:15" ht="18" x14ac:dyDescent="0.3">
      <c r="A274" s="7">
        <v>296</v>
      </c>
      <c r="B274" s="7" t="s">
        <v>128</v>
      </c>
      <c r="C274" s="7" t="s">
        <v>6</v>
      </c>
      <c r="D274" s="8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s="7" t="s">
        <v>37</v>
      </c>
      <c r="K274" s="7" t="s">
        <v>129</v>
      </c>
      <c r="L274" s="25">
        <f t="shared" si="16"/>
        <v>5182000000</v>
      </c>
      <c r="M274" s="26">
        <f t="shared" si="17"/>
        <v>3711000000</v>
      </c>
      <c r="N274" s="26">
        <f t="shared" si="18"/>
        <v>1471000000</v>
      </c>
      <c r="O274" s="20">
        <f t="shared" si="19"/>
        <v>2014</v>
      </c>
    </row>
    <row r="275" spans="1:15" ht="18" x14ac:dyDescent="0.3">
      <c r="A275" s="7">
        <v>297</v>
      </c>
      <c r="B275" s="7" t="s">
        <v>128</v>
      </c>
      <c r="C275" s="7" t="s">
        <v>7</v>
      </c>
      <c r="D275" s="8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s="7" t="s">
        <v>37</v>
      </c>
      <c r="K275" s="7" t="s">
        <v>129</v>
      </c>
      <c r="L275" s="25">
        <f t="shared" si="16"/>
        <v>5039000000</v>
      </c>
      <c r="M275" s="26">
        <f t="shared" si="17"/>
        <v>3561000000</v>
      </c>
      <c r="N275" s="26">
        <f t="shared" si="18"/>
        <v>1478000000</v>
      </c>
      <c r="O275" s="20">
        <f t="shared" si="19"/>
        <v>2015</v>
      </c>
    </row>
    <row r="276" spans="1:15" ht="18" x14ac:dyDescent="0.3">
      <c r="A276" s="7">
        <v>298</v>
      </c>
      <c r="B276" s="7" t="s">
        <v>130</v>
      </c>
      <c r="C276" s="7" t="s">
        <v>2</v>
      </c>
      <c r="D276" s="8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s="7" t="s">
        <v>26</v>
      </c>
      <c r="K276" s="7" t="s">
        <v>131</v>
      </c>
      <c r="L276" s="25">
        <f t="shared" si="16"/>
        <v>1291400000</v>
      </c>
      <c r="M276" s="26">
        <f t="shared" si="17"/>
        <v>746300000</v>
      </c>
      <c r="N276" s="26">
        <f t="shared" si="18"/>
        <v>545100000</v>
      </c>
      <c r="O276" s="20">
        <f t="shared" si="19"/>
        <v>2012</v>
      </c>
    </row>
    <row r="277" spans="1:15" ht="18" x14ac:dyDescent="0.3">
      <c r="A277" s="7">
        <v>299</v>
      </c>
      <c r="B277" s="7" t="s">
        <v>130</v>
      </c>
      <c r="C277" s="7" t="s">
        <v>5</v>
      </c>
      <c r="D277" s="8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s="7" t="s">
        <v>26</v>
      </c>
      <c r="K277" s="7" t="s">
        <v>131</v>
      </c>
      <c r="L277" s="25">
        <f t="shared" si="16"/>
        <v>1438000000</v>
      </c>
      <c r="M277" s="26">
        <f t="shared" si="17"/>
        <v>815800000</v>
      </c>
      <c r="N277" s="26">
        <f t="shared" si="18"/>
        <v>622200000</v>
      </c>
      <c r="O277" s="20">
        <f t="shared" si="19"/>
        <v>2013</v>
      </c>
    </row>
    <row r="278" spans="1:15" ht="18" x14ac:dyDescent="0.3">
      <c r="A278" s="7">
        <v>300</v>
      </c>
      <c r="B278" s="7" t="s">
        <v>130</v>
      </c>
      <c r="C278" s="7" t="s">
        <v>6</v>
      </c>
      <c r="D278" s="8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s="7" t="s">
        <v>26</v>
      </c>
      <c r="K278" s="7" t="s">
        <v>131</v>
      </c>
      <c r="L278" s="25">
        <f t="shared" si="16"/>
        <v>1452900000</v>
      </c>
      <c r="M278" s="26">
        <f t="shared" si="17"/>
        <v>811700000</v>
      </c>
      <c r="N278" s="26">
        <f t="shared" si="18"/>
        <v>641200000</v>
      </c>
      <c r="O278" s="20">
        <f t="shared" si="19"/>
        <v>2014</v>
      </c>
    </row>
    <row r="279" spans="1:15" ht="18" x14ac:dyDescent="0.3">
      <c r="A279" s="7">
        <v>301</v>
      </c>
      <c r="B279" s="7" t="s">
        <v>130</v>
      </c>
      <c r="C279" s="7" t="s">
        <v>7</v>
      </c>
      <c r="D279" s="8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s="7" t="s">
        <v>26</v>
      </c>
      <c r="K279" s="7" t="s">
        <v>131</v>
      </c>
      <c r="L279" s="25">
        <f t="shared" si="16"/>
        <v>1511800000</v>
      </c>
      <c r="M279" s="26">
        <f t="shared" si="17"/>
        <v>837600000</v>
      </c>
      <c r="N279" s="26">
        <f t="shared" si="18"/>
        <v>674200000</v>
      </c>
      <c r="O279" s="20">
        <f t="shared" si="19"/>
        <v>2015</v>
      </c>
    </row>
    <row r="280" spans="1:15" ht="18" x14ac:dyDescent="0.3">
      <c r="A280" s="7">
        <v>302</v>
      </c>
      <c r="B280" s="7" t="s">
        <v>132</v>
      </c>
      <c r="C280" s="7" t="s">
        <v>2</v>
      </c>
      <c r="D280" s="8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s="7" t="s">
        <v>72</v>
      </c>
      <c r="K280" s="7" t="s">
        <v>133</v>
      </c>
      <c r="L280" s="25">
        <f t="shared" si="16"/>
        <v>5235000000</v>
      </c>
      <c r="M280" s="26">
        <f t="shared" si="17"/>
        <v>3534000000</v>
      </c>
      <c r="N280" s="26">
        <f t="shared" si="18"/>
        <v>1701000000</v>
      </c>
      <c r="O280" s="20">
        <f t="shared" si="19"/>
        <v>2012</v>
      </c>
    </row>
    <row r="281" spans="1:15" ht="18" x14ac:dyDescent="0.3">
      <c r="A281" s="7">
        <v>303</v>
      </c>
      <c r="B281" s="7" t="s">
        <v>132</v>
      </c>
      <c r="C281" s="7" t="s">
        <v>5</v>
      </c>
      <c r="D281" s="8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s="7" t="s">
        <v>72</v>
      </c>
      <c r="K281" s="7" t="s">
        <v>133</v>
      </c>
      <c r="L281" s="25">
        <f t="shared" si="16"/>
        <v>6150000000</v>
      </c>
      <c r="M281" s="26">
        <f t="shared" si="17"/>
        <v>3589000000</v>
      </c>
      <c r="N281" s="26">
        <f t="shared" si="18"/>
        <v>2561000000</v>
      </c>
      <c r="O281" s="20">
        <f t="shared" si="19"/>
        <v>2013</v>
      </c>
    </row>
    <row r="282" spans="1:15" ht="18" x14ac:dyDescent="0.3">
      <c r="A282" s="7">
        <v>304</v>
      </c>
      <c r="B282" s="7" t="s">
        <v>132</v>
      </c>
      <c r="C282" s="7" t="s">
        <v>6</v>
      </c>
      <c r="D282" s="8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s="7" t="s">
        <v>72</v>
      </c>
      <c r="K282" s="7" t="s">
        <v>133</v>
      </c>
      <c r="L282" s="25">
        <f t="shared" si="16"/>
        <v>7076000000</v>
      </c>
      <c r="M282" s="26">
        <f t="shared" si="17"/>
        <v>3469000000</v>
      </c>
      <c r="N282" s="26">
        <f t="shared" si="18"/>
        <v>3607000000</v>
      </c>
      <c r="O282" s="20">
        <f t="shared" si="19"/>
        <v>2014</v>
      </c>
    </row>
    <row r="283" spans="1:15" ht="18" x14ac:dyDescent="0.3">
      <c r="A283" s="7">
        <v>305</v>
      </c>
      <c r="B283" s="7" t="s">
        <v>132</v>
      </c>
      <c r="C283" s="7" t="s">
        <v>7</v>
      </c>
      <c r="D283" s="8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s="7" t="s">
        <v>72</v>
      </c>
      <c r="K283" s="7" t="s">
        <v>133</v>
      </c>
      <c r="L283" s="25">
        <f t="shared" si="16"/>
        <v>2469000000</v>
      </c>
      <c r="M283" s="26">
        <f t="shared" si="17"/>
        <v>2563000000</v>
      </c>
      <c r="N283" s="26">
        <f t="shared" si="18"/>
        <v>-94000000</v>
      </c>
      <c r="O283" s="20">
        <f t="shared" si="19"/>
        <v>2015</v>
      </c>
    </row>
    <row r="284" spans="1:15" ht="18" x14ac:dyDescent="0.3">
      <c r="A284" s="7">
        <v>306</v>
      </c>
      <c r="B284" s="7" t="s">
        <v>134</v>
      </c>
      <c r="C284" s="7" t="s">
        <v>2</v>
      </c>
      <c r="D284" s="8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s="7" t="s">
        <v>3</v>
      </c>
      <c r="K284" s="7" t="s">
        <v>135</v>
      </c>
      <c r="L284" s="25">
        <f t="shared" si="16"/>
        <v>1717571000</v>
      </c>
      <c r="M284" s="26">
        <f t="shared" si="17"/>
        <v>1042251000</v>
      </c>
      <c r="N284" s="26">
        <f t="shared" si="18"/>
        <v>675320000</v>
      </c>
      <c r="O284" s="20">
        <f t="shared" si="19"/>
        <v>2012</v>
      </c>
    </row>
    <row r="285" spans="1:15" ht="18" x14ac:dyDescent="0.3">
      <c r="A285" s="7">
        <v>307</v>
      </c>
      <c r="B285" s="7" t="s">
        <v>134</v>
      </c>
      <c r="C285" s="7" t="s">
        <v>5</v>
      </c>
      <c r="D285" s="8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s="7" t="s">
        <v>3</v>
      </c>
      <c r="K285" s="7" t="s">
        <v>135</v>
      </c>
      <c r="L285" s="25">
        <f t="shared" si="16"/>
        <v>1836095000</v>
      </c>
      <c r="M285" s="26">
        <f t="shared" si="17"/>
        <v>1153445000</v>
      </c>
      <c r="N285" s="26">
        <f t="shared" si="18"/>
        <v>682650000</v>
      </c>
      <c r="O285" s="20">
        <f t="shared" si="19"/>
        <v>2013</v>
      </c>
    </row>
    <row r="286" spans="1:15" ht="18" x14ac:dyDescent="0.3">
      <c r="A286" s="7">
        <v>308</v>
      </c>
      <c r="B286" s="7" t="s">
        <v>134</v>
      </c>
      <c r="C286" s="7" t="s">
        <v>6</v>
      </c>
      <c r="D286" s="8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s="7" t="s">
        <v>3</v>
      </c>
      <c r="K286" s="7" t="s">
        <v>135</v>
      </c>
      <c r="L286" s="25">
        <f t="shared" si="16"/>
        <v>2007652000</v>
      </c>
      <c r="M286" s="26">
        <f t="shared" si="17"/>
        <v>1259234000</v>
      </c>
      <c r="N286" s="26">
        <f t="shared" si="18"/>
        <v>748418000</v>
      </c>
      <c r="O286" s="20">
        <f t="shared" si="19"/>
        <v>2014</v>
      </c>
    </row>
    <row r="287" spans="1:15" ht="18" x14ac:dyDescent="0.3">
      <c r="A287" s="7">
        <v>309</v>
      </c>
      <c r="B287" s="7" t="s">
        <v>134</v>
      </c>
      <c r="C287" s="7" t="s">
        <v>7</v>
      </c>
      <c r="D287" s="8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s="7" t="s">
        <v>3</v>
      </c>
      <c r="K287" s="7" t="s">
        <v>135</v>
      </c>
      <c r="L287" s="25">
        <f t="shared" si="16"/>
        <v>2268480000</v>
      </c>
      <c r="M287" s="26">
        <f t="shared" si="17"/>
        <v>1410170000</v>
      </c>
      <c r="N287" s="26">
        <f t="shared" si="18"/>
        <v>858310000</v>
      </c>
      <c r="O287" s="20">
        <f t="shared" si="19"/>
        <v>2015</v>
      </c>
    </row>
    <row r="288" spans="1:15" ht="18" x14ac:dyDescent="0.3">
      <c r="A288" s="7">
        <v>310</v>
      </c>
      <c r="B288" s="7" t="s">
        <v>136</v>
      </c>
      <c r="C288" s="7" t="s">
        <v>2</v>
      </c>
      <c r="D288" s="8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s="7" t="s">
        <v>9</v>
      </c>
      <c r="K288" s="7" t="s">
        <v>137</v>
      </c>
      <c r="L288" s="25">
        <f t="shared" si="16"/>
        <v>2810000000</v>
      </c>
      <c r="M288" s="26">
        <f t="shared" si="17"/>
        <v>1901000000</v>
      </c>
      <c r="N288" s="26">
        <f t="shared" si="18"/>
        <v>909000000</v>
      </c>
      <c r="O288" s="20">
        <f t="shared" si="19"/>
        <v>2013</v>
      </c>
    </row>
    <row r="289" spans="1:15" ht="18" x14ac:dyDescent="0.3">
      <c r="A289" s="7">
        <v>311</v>
      </c>
      <c r="B289" s="7" t="s">
        <v>136</v>
      </c>
      <c r="C289" s="7" t="s">
        <v>5</v>
      </c>
      <c r="D289" s="8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s="7" t="s">
        <v>9</v>
      </c>
      <c r="K289" s="7" t="s">
        <v>137</v>
      </c>
      <c r="L289" s="25">
        <f t="shared" si="16"/>
        <v>3135000000</v>
      </c>
      <c r="M289" s="26">
        <f t="shared" si="17"/>
        <v>2164000000</v>
      </c>
      <c r="N289" s="26">
        <f t="shared" si="18"/>
        <v>971000000</v>
      </c>
      <c r="O289" s="20">
        <f t="shared" si="19"/>
        <v>2014</v>
      </c>
    </row>
    <row r="290" spans="1:15" ht="18" x14ac:dyDescent="0.3">
      <c r="A290" s="7">
        <v>312</v>
      </c>
      <c r="B290" s="7" t="s">
        <v>136</v>
      </c>
      <c r="C290" s="7" t="s">
        <v>6</v>
      </c>
      <c r="D290" s="8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s="7" t="s">
        <v>9</v>
      </c>
      <c r="K290" s="7" t="s">
        <v>137</v>
      </c>
      <c r="L290" s="25">
        <f t="shared" si="16"/>
        <v>3328000000</v>
      </c>
      <c r="M290" s="26">
        <f t="shared" si="17"/>
        <v>2214000000</v>
      </c>
      <c r="N290" s="26">
        <f t="shared" si="18"/>
        <v>1114000000</v>
      </c>
      <c r="O290" s="20">
        <f t="shared" si="19"/>
        <v>2015</v>
      </c>
    </row>
    <row r="291" spans="1:15" ht="18" x14ac:dyDescent="0.3">
      <c r="A291" s="7">
        <v>313</v>
      </c>
      <c r="B291" s="7" t="s">
        <v>136</v>
      </c>
      <c r="C291" s="7" t="s">
        <v>7</v>
      </c>
      <c r="D291" s="8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s="7" t="s">
        <v>9</v>
      </c>
      <c r="K291" s="7" t="s">
        <v>137</v>
      </c>
      <c r="L291" s="25">
        <f t="shared" si="16"/>
        <v>10348000000</v>
      </c>
      <c r="M291" s="26">
        <f t="shared" si="17"/>
        <v>6993000000</v>
      </c>
      <c r="N291" s="26">
        <f t="shared" si="18"/>
        <v>3355000000</v>
      </c>
      <c r="O291" s="20">
        <f t="shared" si="19"/>
        <v>2016</v>
      </c>
    </row>
    <row r="292" spans="1:15" ht="18" x14ac:dyDescent="0.3">
      <c r="A292" s="7">
        <v>314</v>
      </c>
      <c r="B292" s="7" t="s">
        <v>138</v>
      </c>
      <c r="C292" s="7" t="s">
        <v>2</v>
      </c>
      <c r="D292" s="8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s="7" t="s">
        <v>15</v>
      </c>
      <c r="K292" s="7" t="s">
        <v>70</v>
      </c>
      <c r="L292" s="25">
        <f t="shared" si="16"/>
        <v>11219000000</v>
      </c>
      <c r="M292" s="26">
        <f t="shared" si="17"/>
        <v>8742000000</v>
      </c>
      <c r="N292" s="26">
        <f t="shared" si="18"/>
        <v>2477000000</v>
      </c>
      <c r="O292" s="20">
        <f t="shared" si="19"/>
        <v>2012</v>
      </c>
    </row>
    <row r="293" spans="1:15" ht="18" x14ac:dyDescent="0.3">
      <c r="A293" s="7">
        <v>315</v>
      </c>
      <c r="B293" s="7" t="s">
        <v>138</v>
      </c>
      <c r="C293" s="7" t="s">
        <v>5</v>
      </c>
      <c r="D293" s="8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s="7" t="s">
        <v>15</v>
      </c>
      <c r="K293" s="7" t="s">
        <v>70</v>
      </c>
      <c r="L293" s="25">
        <f t="shared" si="16"/>
        <v>11515000000</v>
      </c>
      <c r="M293" s="26">
        <f t="shared" si="17"/>
        <v>9339000000</v>
      </c>
      <c r="N293" s="26">
        <f t="shared" si="18"/>
        <v>2176000000</v>
      </c>
      <c r="O293" s="20">
        <f t="shared" si="19"/>
        <v>2013</v>
      </c>
    </row>
    <row r="294" spans="1:15" ht="18" x14ac:dyDescent="0.3">
      <c r="A294" s="7">
        <v>316</v>
      </c>
      <c r="B294" s="7" t="s">
        <v>138</v>
      </c>
      <c r="C294" s="7" t="s">
        <v>6</v>
      </c>
      <c r="D294" s="8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s="7" t="s">
        <v>15</v>
      </c>
      <c r="K294" s="7" t="s">
        <v>70</v>
      </c>
      <c r="L294" s="25">
        <f t="shared" si="16"/>
        <v>13580000000</v>
      </c>
      <c r="M294" s="26">
        <f t="shared" si="17"/>
        <v>10276000000</v>
      </c>
      <c r="N294" s="26">
        <f t="shared" si="18"/>
        <v>3304000000</v>
      </c>
      <c r="O294" s="20">
        <f t="shared" si="19"/>
        <v>2014</v>
      </c>
    </row>
    <row r="295" spans="1:15" ht="18" x14ac:dyDescent="0.3">
      <c r="A295" s="7">
        <v>317</v>
      </c>
      <c r="B295" s="7" t="s">
        <v>138</v>
      </c>
      <c r="C295" s="7" t="s">
        <v>7</v>
      </c>
      <c r="D295" s="8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s="7" t="s">
        <v>15</v>
      </c>
      <c r="K295" s="7" t="s">
        <v>70</v>
      </c>
      <c r="L295" s="25">
        <f t="shared" si="16"/>
        <v>14586000000</v>
      </c>
      <c r="M295" s="26">
        <f t="shared" si="17"/>
        <v>11259000000</v>
      </c>
      <c r="N295" s="26">
        <f t="shared" si="18"/>
        <v>3327000000</v>
      </c>
      <c r="O295" s="20">
        <f t="shared" si="19"/>
        <v>2015</v>
      </c>
    </row>
    <row r="296" spans="1:15" ht="18" x14ac:dyDescent="0.3">
      <c r="A296" s="7">
        <v>318</v>
      </c>
      <c r="B296" s="7" t="s">
        <v>139</v>
      </c>
      <c r="C296" s="7" t="s">
        <v>2</v>
      </c>
      <c r="D296" s="8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s="7" t="s">
        <v>37</v>
      </c>
      <c r="K296" s="7" t="s">
        <v>40</v>
      </c>
      <c r="L296" s="25">
        <f t="shared" si="16"/>
        <v>634000000</v>
      </c>
      <c r="M296" s="26">
        <f t="shared" si="17"/>
        <v>14000000</v>
      </c>
      <c r="N296" s="26">
        <f t="shared" si="18"/>
        <v>620000000</v>
      </c>
      <c r="O296" s="20">
        <f t="shared" si="19"/>
        <v>2012</v>
      </c>
    </row>
    <row r="297" spans="1:15" ht="18" x14ac:dyDescent="0.3">
      <c r="A297" s="7">
        <v>319</v>
      </c>
      <c r="B297" s="7" t="s">
        <v>139</v>
      </c>
      <c r="C297" s="7" t="s">
        <v>5</v>
      </c>
      <c r="D297" s="8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s="7" t="s">
        <v>37</v>
      </c>
      <c r="K297" s="7" t="s">
        <v>40</v>
      </c>
      <c r="L297" s="25">
        <f t="shared" si="16"/>
        <v>783000000</v>
      </c>
      <c r="M297" s="26">
        <f t="shared" si="17"/>
        <v>15000000</v>
      </c>
      <c r="N297" s="26">
        <f t="shared" si="18"/>
        <v>768000000</v>
      </c>
      <c r="O297" s="20">
        <f t="shared" si="19"/>
        <v>2013</v>
      </c>
    </row>
    <row r="298" spans="1:15" ht="18" x14ac:dyDescent="0.3">
      <c r="A298" s="7">
        <v>320</v>
      </c>
      <c r="B298" s="7" t="s">
        <v>139</v>
      </c>
      <c r="C298" s="7" t="s">
        <v>6</v>
      </c>
      <c r="D298" s="8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s="7" t="s">
        <v>37</v>
      </c>
      <c r="K298" s="7" t="s">
        <v>40</v>
      </c>
      <c r="L298" s="25">
        <f t="shared" si="16"/>
        <v>788000000</v>
      </c>
      <c r="M298" s="26">
        <f t="shared" si="17"/>
        <v>14000000</v>
      </c>
      <c r="N298" s="26">
        <f t="shared" si="18"/>
        <v>774000000</v>
      </c>
      <c r="O298" s="20">
        <f t="shared" si="19"/>
        <v>2014</v>
      </c>
    </row>
    <row r="299" spans="1:15" ht="18" x14ac:dyDescent="0.3">
      <c r="A299" s="7">
        <v>321</v>
      </c>
      <c r="B299" s="7" t="s">
        <v>139</v>
      </c>
      <c r="C299" s="7" t="s">
        <v>7</v>
      </c>
      <c r="D299" s="8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s="7" t="s">
        <v>37</v>
      </c>
      <c r="K299" s="7" t="s">
        <v>40</v>
      </c>
      <c r="L299" s="25">
        <f t="shared" si="16"/>
        <v>947000000</v>
      </c>
      <c r="M299" s="26">
        <f t="shared" si="17"/>
        <v>13000000</v>
      </c>
      <c r="N299" s="26">
        <f t="shared" si="18"/>
        <v>934000000</v>
      </c>
      <c r="O299" s="20">
        <f t="shared" si="19"/>
        <v>2015</v>
      </c>
    </row>
    <row r="300" spans="1:15" ht="18" x14ac:dyDescent="0.3">
      <c r="A300" s="7">
        <v>322</v>
      </c>
      <c r="B300" s="7" t="s">
        <v>140</v>
      </c>
      <c r="C300" s="7" t="s">
        <v>2</v>
      </c>
      <c r="D300" s="8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s="7" t="s">
        <v>26</v>
      </c>
      <c r="K300" s="7" t="s">
        <v>131</v>
      </c>
      <c r="L300" s="25">
        <f t="shared" si="16"/>
        <v>9932000000</v>
      </c>
      <c r="M300" s="26">
        <f t="shared" si="17"/>
        <v>6043000000</v>
      </c>
      <c r="N300" s="26">
        <f t="shared" si="18"/>
        <v>3889000000</v>
      </c>
      <c r="O300" s="20">
        <f t="shared" si="19"/>
        <v>2012</v>
      </c>
    </row>
    <row r="301" spans="1:15" ht="18" x14ac:dyDescent="0.3">
      <c r="A301" s="7">
        <v>323</v>
      </c>
      <c r="B301" s="7" t="s">
        <v>140</v>
      </c>
      <c r="C301" s="7" t="s">
        <v>5</v>
      </c>
      <c r="D301" s="8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s="7" t="s">
        <v>26</v>
      </c>
      <c r="K301" s="7" t="s">
        <v>131</v>
      </c>
      <c r="L301" s="25">
        <f t="shared" si="16"/>
        <v>10201000000</v>
      </c>
      <c r="M301" s="26">
        <f t="shared" si="17"/>
        <v>6645000000</v>
      </c>
      <c r="N301" s="26">
        <f t="shared" si="18"/>
        <v>3556000000</v>
      </c>
      <c r="O301" s="20">
        <f t="shared" si="19"/>
        <v>2013</v>
      </c>
    </row>
    <row r="302" spans="1:15" ht="18" x14ac:dyDescent="0.3">
      <c r="A302" s="7">
        <v>324</v>
      </c>
      <c r="B302" s="7" t="s">
        <v>140</v>
      </c>
      <c r="C302" s="7" t="s">
        <v>6</v>
      </c>
      <c r="D302" s="8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s="7" t="s">
        <v>26</v>
      </c>
      <c r="K302" s="7" t="s">
        <v>131</v>
      </c>
      <c r="L302" s="25">
        <f t="shared" si="16"/>
        <v>10109000000</v>
      </c>
      <c r="M302" s="26">
        <f t="shared" si="17"/>
        <v>6552000000</v>
      </c>
      <c r="N302" s="26">
        <f t="shared" si="18"/>
        <v>3557000000</v>
      </c>
      <c r="O302" s="20">
        <f t="shared" si="19"/>
        <v>2014</v>
      </c>
    </row>
    <row r="303" spans="1:15" ht="18" x14ac:dyDescent="0.3">
      <c r="A303" s="7">
        <v>325</v>
      </c>
      <c r="B303" s="7" t="s">
        <v>140</v>
      </c>
      <c r="C303" s="7" t="s">
        <v>7</v>
      </c>
      <c r="D303" s="8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s="7" t="s">
        <v>26</v>
      </c>
      <c r="K303" s="7" t="s">
        <v>131</v>
      </c>
      <c r="L303" s="25">
        <f t="shared" si="16"/>
        <v>9399000000</v>
      </c>
      <c r="M303" s="26">
        <f t="shared" si="17"/>
        <v>6610000000</v>
      </c>
      <c r="N303" s="26">
        <f t="shared" si="18"/>
        <v>2789000000</v>
      </c>
      <c r="O303" s="20">
        <f t="shared" si="19"/>
        <v>2015</v>
      </c>
    </row>
    <row r="304" spans="1:15" ht="18" x14ac:dyDescent="0.3">
      <c r="A304" s="7">
        <v>326</v>
      </c>
      <c r="B304" s="7" t="s">
        <v>141</v>
      </c>
      <c r="C304" s="7" t="s">
        <v>2</v>
      </c>
      <c r="D304" s="8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s="7" t="s">
        <v>26</v>
      </c>
      <c r="K304" s="7" t="s">
        <v>131</v>
      </c>
      <c r="L304" s="25">
        <f t="shared" si="16"/>
        <v>2391000000</v>
      </c>
      <c r="M304" s="26">
        <f t="shared" si="17"/>
        <v>1421000000</v>
      </c>
      <c r="N304" s="26">
        <f t="shared" si="18"/>
        <v>970000000</v>
      </c>
      <c r="O304" s="20">
        <f t="shared" si="19"/>
        <v>2013</v>
      </c>
    </row>
    <row r="305" spans="1:15" ht="18" x14ac:dyDescent="0.3">
      <c r="A305" s="7">
        <v>327</v>
      </c>
      <c r="B305" s="7" t="s">
        <v>141</v>
      </c>
      <c r="C305" s="7" t="s">
        <v>5</v>
      </c>
      <c r="D305" s="8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s="7" t="s">
        <v>26</v>
      </c>
      <c r="K305" s="7" t="s">
        <v>131</v>
      </c>
      <c r="L305" s="25">
        <f t="shared" si="16"/>
        <v>2356000000</v>
      </c>
      <c r="M305" s="26">
        <f t="shared" si="17"/>
        <v>1379000000</v>
      </c>
      <c r="N305" s="26">
        <f t="shared" si="18"/>
        <v>977000000</v>
      </c>
      <c r="O305" s="20">
        <f t="shared" si="19"/>
        <v>2014</v>
      </c>
    </row>
    <row r="306" spans="1:15" ht="18" x14ac:dyDescent="0.3">
      <c r="A306" s="7">
        <v>328</v>
      </c>
      <c r="B306" s="7" t="s">
        <v>141</v>
      </c>
      <c r="C306" s="7" t="s">
        <v>6</v>
      </c>
      <c r="D306" s="8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s="7" t="s">
        <v>26</v>
      </c>
      <c r="K306" s="7" t="s">
        <v>131</v>
      </c>
      <c r="L306" s="25">
        <f t="shared" si="16"/>
        <v>2465000000</v>
      </c>
      <c r="M306" s="26">
        <f t="shared" si="17"/>
        <v>1457000000</v>
      </c>
      <c r="N306" s="26">
        <f t="shared" si="18"/>
        <v>1008000000</v>
      </c>
      <c r="O306" s="20">
        <f t="shared" si="19"/>
        <v>2015</v>
      </c>
    </row>
    <row r="307" spans="1:15" ht="18" x14ac:dyDescent="0.3">
      <c r="A307" s="7">
        <v>329</v>
      </c>
      <c r="B307" s="7" t="s">
        <v>141</v>
      </c>
      <c r="C307" s="7" t="s">
        <v>7</v>
      </c>
      <c r="D307" s="8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s="7" t="s">
        <v>26</v>
      </c>
      <c r="K307" s="7" t="s">
        <v>131</v>
      </c>
      <c r="L307" s="25">
        <f t="shared" si="16"/>
        <v>2598000000</v>
      </c>
      <c r="M307" s="26">
        <f t="shared" si="17"/>
        <v>1534000000</v>
      </c>
      <c r="N307" s="26">
        <f t="shared" si="18"/>
        <v>1064000000</v>
      </c>
      <c r="O307" s="20">
        <f t="shared" si="19"/>
        <v>2016</v>
      </c>
    </row>
    <row r="308" spans="1:15" ht="18" x14ac:dyDescent="0.3">
      <c r="A308" s="7">
        <v>330</v>
      </c>
      <c r="B308" s="7" t="s">
        <v>142</v>
      </c>
      <c r="C308" s="7" t="s">
        <v>2</v>
      </c>
      <c r="D308" s="8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s="7" t="s">
        <v>37</v>
      </c>
      <c r="K308" s="7" t="s">
        <v>129</v>
      </c>
      <c r="L308" s="25">
        <f t="shared" si="16"/>
        <v>2611000000</v>
      </c>
      <c r="M308" s="26">
        <f t="shared" si="17"/>
        <v>1716000000</v>
      </c>
      <c r="N308" s="26">
        <f t="shared" si="18"/>
        <v>895000000</v>
      </c>
      <c r="O308" s="20">
        <f t="shared" si="19"/>
        <v>2013</v>
      </c>
    </row>
    <row r="309" spans="1:15" ht="18" x14ac:dyDescent="0.3">
      <c r="A309" s="7">
        <v>331</v>
      </c>
      <c r="B309" s="7" t="s">
        <v>142</v>
      </c>
      <c r="C309" s="7" t="s">
        <v>5</v>
      </c>
      <c r="D309" s="8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s="7" t="s">
        <v>37</v>
      </c>
      <c r="K309" s="7" t="s">
        <v>129</v>
      </c>
      <c r="L309" s="25">
        <f t="shared" si="16"/>
        <v>2562000000</v>
      </c>
      <c r="M309" s="26">
        <f t="shared" si="17"/>
        <v>1638000000</v>
      </c>
      <c r="N309" s="26">
        <f t="shared" si="18"/>
        <v>924000000</v>
      </c>
      <c r="O309" s="20">
        <f t="shared" si="19"/>
        <v>2014</v>
      </c>
    </row>
    <row r="310" spans="1:15" ht="18" x14ac:dyDescent="0.3">
      <c r="A310" s="7">
        <v>332</v>
      </c>
      <c r="B310" s="7" t="s">
        <v>142</v>
      </c>
      <c r="C310" s="7" t="s">
        <v>6</v>
      </c>
      <c r="D310" s="8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s="7" t="s">
        <v>37</v>
      </c>
      <c r="K310" s="7" t="s">
        <v>129</v>
      </c>
      <c r="L310" s="25">
        <f t="shared" si="16"/>
        <v>2776000000</v>
      </c>
      <c r="M310" s="26">
        <f t="shared" si="17"/>
        <v>2006000000</v>
      </c>
      <c r="N310" s="26">
        <f t="shared" si="18"/>
        <v>770000000</v>
      </c>
      <c r="O310" s="20">
        <f t="shared" si="19"/>
        <v>2015</v>
      </c>
    </row>
    <row r="311" spans="1:15" ht="18" x14ac:dyDescent="0.3">
      <c r="A311" s="7">
        <v>333</v>
      </c>
      <c r="B311" s="7" t="s">
        <v>142</v>
      </c>
      <c r="C311" s="7" t="s">
        <v>7</v>
      </c>
      <c r="D311" s="8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s="7" t="s">
        <v>37</v>
      </c>
      <c r="K311" s="7" t="s">
        <v>129</v>
      </c>
      <c r="L311" s="25">
        <f t="shared" si="16"/>
        <v>2920000000</v>
      </c>
      <c r="M311" s="26">
        <f t="shared" si="17"/>
        <v>2084000000</v>
      </c>
      <c r="N311" s="26">
        <f t="shared" si="18"/>
        <v>836000000</v>
      </c>
      <c r="O311" s="20">
        <f t="shared" si="19"/>
        <v>2016</v>
      </c>
    </row>
    <row r="312" spans="1:15" ht="18" x14ac:dyDescent="0.3">
      <c r="A312" s="7">
        <v>338</v>
      </c>
      <c r="B312" s="7" t="s">
        <v>143</v>
      </c>
      <c r="C312" s="7" t="s">
        <v>2</v>
      </c>
      <c r="D312" s="8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s="7" t="s">
        <v>9</v>
      </c>
      <c r="K312" s="7" t="s">
        <v>144</v>
      </c>
      <c r="L312" s="25">
        <f t="shared" si="16"/>
        <v>854769000</v>
      </c>
      <c r="M312" s="26">
        <f t="shared" si="17"/>
        <v>299787000</v>
      </c>
      <c r="N312" s="26">
        <f t="shared" si="18"/>
        <v>554982000</v>
      </c>
      <c r="O312" s="20">
        <f t="shared" si="19"/>
        <v>2013</v>
      </c>
    </row>
    <row r="313" spans="1:15" ht="18" x14ac:dyDescent="0.3">
      <c r="A313" s="7">
        <v>339</v>
      </c>
      <c r="B313" s="7" t="s">
        <v>143</v>
      </c>
      <c r="C313" s="7" t="s">
        <v>5</v>
      </c>
      <c r="D313" s="8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s="7" t="s">
        <v>9</v>
      </c>
      <c r="K313" s="7" t="s">
        <v>144</v>
      </c>
      <c r="L313" s="25">
        <f t="shared" si="16"/>
        <v>1117756000</v>
      </c>
      <c r="M313" s="26">
        <f t="shared" si="17"/>
        <v>384371000</v>
      </c>
      <c r="N313" s="26">
        <f t="shared" si="18"/>
        <v>733385000</v>
      </c>
      <c r="O313" s="20">
        <f t="shared" si="19"/>
        <v>2014</v>
      </c>
    </row>
    <row r="314" spans="1:15" ht="18" x14ac:dyDescent="0.3">
      <c r="A314" s="7">
        <v>340</v>
      </c>
      <c r="B314" s="7" t="s">
        <v>143</v>
      </c>
      <c r="C314" s="7" t="s">
        <v>6</v>
      </c>
      <c r="D314" s="8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s="7" t="s">
        <v>9</v>
      </c>
      <c r="K314" s="7" t="s">
        <v>144</v>
      </c>
      <c r="L314" s="25">
        <f t="shared" si="16"/>
        <v>1174287000</v>
      </c>
      <c r="M314" s="26">
        <f t="shared" si="17"/>
        <v>380582000</v>
      </c>
      <c r="N314" s="26">
        <f t="shared" si="18"/>
        <v>793705000</v>
      </c>
      <c r="O314" s="20">
        <f t="shared" si="19"/>
        <v>2015</v>
      </c>
    </row>
    <row r="315" spans="1:15" ht="18" x14ac:dyDescent="0.3">
      <c r="A315" s="7">
        <v>341</v>
      </c>
      <c r="B315" s="7" t="s">
        <v>143</v>
      </c>
      <c r="C315" s="7" t="s">
        <v>7</v>
      </c>
      <c r="D315" s="8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s="7" t="s">
        <v>9</v>
      </c>
      <c r="K315" s="7" t="s">
        <v>144</v>
      </c>
      <c r="L315" s="25">
        <f t="shared" si="16"/>
        <v>498214000</v>
      </c>
      <c r="M315" s="26">
        <f t="shared" si="17"/>
        <v>422608000</v>
      </c>
      <c r="N315" s="26">
        <f t="shared" si="18"/>
        <v>75606000</v>
      </c>
      <c r="O315" s="20">
        <f t="shared" si="19"/>
        <v>2016</v>
      </c>
    </row>
    <row r="316" spans="1:15" ht="18" x14ac:dyDescent="0.3">
      <c r="A316" s="7">
        <v>342</v>
      </c>
      <c r="B316" s="7" t="s">
        <v>145</v>
      </c>
      <c r="C316" s="7" t="s">
        <v>2</v>
      </c>
      <c r="D316" s="8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s="7" t="s">
        <v>3</v>
      </c>
      <c r="K316" s="7" t="s">
        <v>146</v>
      </c>
      <c r="L316" s="25">
        <f t="shared" si="16"/>
        <v>4280000000</v>
      </c>
      <c r="M316" s="26">
        <f t="shared" si="17"/>
        <v>2540000000</v>
      </c>
      <c r="N316" s="26">
        <f t="shared" si="18"/>
        <v>1740000000</v>
      </c>
      <c r="O316" s="20">
        <f t="shared" si="19"/>
        <v>2013</v>
      </c>
    </row>
    <row r="317" spans="1:15" ht="18" x14ac:dyDescent="0.3">
      <c r="A317" s="7">
        <v>343</v>
      </c>
      <c r="B317" s="7" t="s">
        <v>145</v>
      </c>
      <c r="C317" s="7" t="s">
        <v>5</v>
      </c>
      <c r="D317" s="8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s="7" t="s">
        <v>3</v>
      </c>
      <c r="K317" s="7" t="s">
        <v>146</v>
      </c>
      <c r="L317" s="25">
        <f t="shared" si="16"/>
        <v>4861000000</v>
      </c>
      <c r="M317" s="26">
        <f t="shared" si="17"/>
        <v>2866000000</v>
      </c>
      <c r="N317" s="26">
        <f t="shared" si="18"/>
        <v>1995000000</v>
      </c>
      <c r="O317" s="20">
        <f t="shared" si="19"/>
        <v>2014</v>
      </c>
    </row>
    <row r="318" spans="1:15" ht="18" x14ac:dyDescent="0.3">
      <c r="A318" s="7">
        <v>344</v>
      </c>
      <c r="B318" s="7" t="s">
        <v>145</v>
      </c>
      <c r="C318" s="7" t="s">
        <v>6</v>
      </c>
      <c r="D318" s="8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s="7" t="s">
        <v>3</v>
      </c>
      <c r="K318" s="7" t="s">
        <v>146</v>
      </c>
      <c r="L318" s="25">
        <f t="shared" si="16"/>
        <v>4947000000</v>
      </c>
      <c r="M318" s="26">
        <f t="shared" si="17"/>
        <v>2904000000</v>
      </c>
      <c r="N318" s="26">
        <f t="shared" si="18"/>
        <v>2043000000</v>
      </c>
      <c r="O318" s="20">
        <f t="shared" si="19"/>
        <v>2015</v>
      </c>
    </row>
    <row r="319" spans="1:15" ht="18" x14ac:dyDescent="0.3">
      <c r="A319" s="7">
        <v>345</v>
      </c>
      <c r="B319" s="7" t="s">
        <v>145</v>
      </c>
      <c r="C319" s="7" t="s">
        <v>7</v>
      </c>
      <c r="D319" s="8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s="7" t="s">
        <v>3</v>
      </c>
      <c r="K319" s="7" t="s">
        <v>146</v>
      </c>
      <c r="L319" s="25">
        <f t="shared" si="16"/>
        <v>4452000000</v>
      </c>
      <c r="M319" s="26">
        <f t="shared" si="17"/>
        <v>2825000000</v>
      </c>
      <c r="N319" s="26">
        <f t="shared" si="18"/>
        <v>1627000000</v>
      </c>
      <c r="O319" s="20">
        <f t="shared" si="19"/>
        <v>2016</v>
      </c>
    </row>
    <row r="320" spans="1:15" ht="18" x14ac:dyDescent="0.3">
      <c r="A320" s="7">
        <v>346</v>
      </c>
      <c r="B320" s="7" t="s">
        <v>147</v>
      </c>
      <c r="C320" s="7" t="s">
        <v>2</v>
      </c>
      <c r="D320" s="8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s="7" t="s">
        <v>32</v>
      </c>
      <c r="K320" s="7" t="s">
        <v>33</v>
      </c>
      <c r="L320" s="25">
        <f t="shared" si="16"/>
        <v>2004000000</v>
      </c>
      <c r="M320" s="26">
        <f t="shared" si="17"/>
        <v>862000000</v>
      </c>
      <c r="N320" s="26">
        <f t="shared" si="18"/>
        <v>1142000000</v>
      </c>
      <c r="O320" s="20">
        <f t="shared" si="19"/>
        <v>2013</v>
      </c>
    </row>
    <row r="321" spans="1:15" ht="18" x14ac:dyDescent="0.3">
      <c r="A321" s="7">
        <v>347</v>
      </c>
      <c r="B321" s="7" t="s">
        <v>147</v>
      </c>
      <c r="C321" s="7" t="s">
        <v>5</v>
      </c>
      <c r="D321" s="8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s="7" t="s">
        <v>32</v>
      </c>
      <c r="K321" s="7" t="s">
        <v>33</v>
      </c>
      <c r="L321" s="25">
        <f t="shared" si="16"/>
        <v>2089000000</v>
      </c>
      <c r="M321" s="26">
        <f t="shared" si="17"/>
        <v>937000000</v>
      </c>
      <c r="N321" s="26">
        <f t="shared" si="18"/>
        <v>1152000000</v>
      </c>
      <c r="O321" s="20">
        <f t="shared" si="19"/>
        <v>2014</v>
      </c>
    </row>
    <row r="322" spans="1:15" ht="18" x14ac:dyDescent="0.3">
      <c r="A322" s="7">
        <v>348</v>
      </c>
      <c r="B322" s="7" t="s">
        <v>147</v>
      </c>
      <c r="C322" s="7" t="s">
        <v>6</v>
      </c>
      <c r="D322" s="8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s="7" t="s">
        <v>32</v>
      </c>
      <c r="K322" s="7" t="s">
        <v>33</v>
      </c>
      <c r="L322" s="25">
        <f t="shared" ref="L322:L385" si="20">E322-F322</f>
        <v>2175000000</v>
      </c>
      <c r="M322" s="26">
        <f t="shared" ref="M322:M385" si="21">G322+H322+I322</f>
        <v>1012000000</v>
      </c>
      <c r="N322" s="26">
        <f t="shared" ref="N322:N385" si="22">L322-M322</f>
        <v>1163000000</v>
      </c>
      <c r="O322" s="20">
        <f t="shared" si="19"/>
        <v>2015</v>
      </c>
    </row>
    <row r="323" spans="1:15" ht="18" x14ac:dyDescent="0.3">
      <c r="A323" s="7">
        <v>349</v>
      </c>
      <c r="B323" s="7" t="s">
        <v>147</v>
      </c>
      <c r="C323" s="7" t="s">
        <v>7</v>
      </c>
      <c r="D323" s="8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s="7" t="s">
        <v>32</v>
      </c>
      <c r="K323" s="7" t="s">
        <v>33</v>
      </c>
      <c r="L323" s="25">
        <f t="shared" si="20"/>
        <v>2389000000</v>
      </c>
      <c r="M323" s="26">
        <f t="shared" si="21"/>
        <v>1092000000</v>
      </c>
      <c r="N323" s="26">
        <f t="shared" si="22"/>
        <v>1297000000</v>
      </c>
      <c r="O323" s="20">
        <f t="shared" ref="O323:O386" si="23">YEAR(D323)</f>
        <v>2016</v>
      </c>
    </row>
    <row r="324" spans="1:15" ht="18" x14ac:dyDescent="0.3">
      <c r="A324" s="7">
        <v>350</v>
      </c>
      <c r="B324" s="7" t="s">
        <v>148</v>
      </c>
      <c r="C324" s="7" t="s">
        <v>2</v>
      </c>
      <c r="D324" s="8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s="7" t="s">
        <v>15</v>
      </c>
      <c r="K324" s="7" t="s">
        <v>70</v>
      </c>
      <c r="L324" s="25">
        <f t="shared" si="20"/>
        <v>1329000000</v>
      </c>
      <c r="M324" s="26">
        <f t="shared" si="21"/>
        <v>1193000000</v>
      </c>
      <c r="N324" s="26">
        <f t="shared" si="22"/>
        <v>136000000</v>
      </c>
      <c r="O324" s="20">
        <f t="shared" si="23"/>
        <v>2012</v>
      </c>
    </row>
    <row r="325" spans="1:15" ht="18" x14ac:dyDescent="0.3">
      <c r="A325" s="7">
        <v>351</v>
      </c>
      <c r="B325" s="7" t="s">
        <v>148</v>
      </c>
      <c r="C325" s="7" t="s">
        <v>5</v>
      </c>
      <c r="D325" s="8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s="7" t="s">
        <v>15</v>
      </c>
      <c r="K325" s="7" t="s">
        <v>70</v>
      </c>
      <c r="L325" s="25">
        <f t="shared" si="20"/>
        <v>1868000000</v>
      </c>
      <c r="M325" s="26">
        <f t="shared" si="21"/>
        <v>1591000000</v>
      </c>
      <c r="N325" s="26">
        <f t="shared" si="22"/>
        <v>277000000</v>
      </c>
      <c r="O325" s="20">
        <f t="shared" si="23"/>
        <v>2013</v>
      </c>
    </row>
    <row r="326" spans="1:15" ht="18" x14ac:dyDescent="0.3">
      <c r="A326" s="7">
        <v>352</v>
      </c>
      <c r="B326" s="7" t="s">
        <v>148</v>
      </c>
      <c r="C326" s="7" t="s">
        <v>6</v>
      </c>
      <c r="D326" s="8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s="7" t="s">
        <v>15</v>
      </c>
      <c r="K326" s="7" t="s">
        <v>70</v>
      </c>
      <c r="L326" s="25">
        <f t="shared" si="20"/>
        <v>3882000000</v>
      </c>
      <c r="M326" s="26">
        <f t="shared" si="21"/>
        <v>3418000000</v>
      </c>
      <c r="N326" s="26">
        <f t="shared" si="22"/>
        <v>464000000</v>
      </c>
      <c r="O326" s="20">
        <f t="shared" si="23"/>
        <v>2014</v>
      </c>
    </row>
    <row r="327" spans="1:15" ht="18" x14ac:dyDescent="0.3">
      <c r="A327" s="7">
        <v>353</v>
      </c>
      <c r="B327" s="7" t="s">
        <v>148</v>
      </c>
      <c r="C327" s="7" t="s">
        <v>7</v>
      </c>
      <c r="D327" s="8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s="7" t="s">
        <v>15</v>
      </c>
      <c r="K327" s="7" t="s">
        <v>70</v>
      </c>
      <c r="L327" s="25">
        <f t="shared" si="20"/>
        <v>5518000000</v>
      </c>
      <c r="M327" s="26">
        <f t="shared" si="21"/>
        <v>4813000000</v>
      </c>
      <c r="N327" s="26">
        <f t="shared" si="22"/>
        <v>705000000</v>
      </c>
      <c r="O327" s="20">
        <f t="shared" si="23"/>
        <v>2015</v>
      </c>
    </row>
    <row r="328" spans="1:15" ht="18" x14ac:dyDescent="0.3">
      <c r="A328" s="7">
        <v>354</v>
      </c>
      <c r="B328" s="7" t="s">
        <v>149</v>
      </c>
      <c r="C328" s="7" t="s">
        <v>2</v>
      </c>
      <c r="D328" s="8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s="7" t="s">
        <v>32</v>
      </c>
      <c r="K328" s="7" t="s">
        <v>33</v>
      </c>
      <c r="L328" s="25">
        <f t="shared" si="20"/>
        <v>2705000000</v>
      </c>
      <c r="M328" s="26">
        <f t="shared" si="21"/>
        <v>1415000000</v>
      </c>
      <c r="N328" s="26">
        <f t="shared" si="22"/>
        <v>1290000000</v>
      </c>
      <c r="O328" s="20">
        <f t="shared" si="23"/>
        <v>2012</v>
      </c>
    </row>
    <row r="329" spans="1:15" ht="18" x14ac:dyDescent="0.3">
      <c r="A329" s="7">
        <v>355</v>
      </c>
      <c r="B329" s="7" t="s">
        <v>149</v>
      </c>
      <c r="C329" s="7" t="s">
        <v>5</v>
      </c>
      <c r="D329" s="8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s="7" t="s">
        <v>32</v>
      </c>
      <c r="K329" s="7" t="s">
        <v>33</v>
      </c>
      <c r="L329" s="25">
        <f t="shared" si="20"/>
        <v>2351000000</v>
      </c>
      <c r="M329" s="26">
        <f t="shared" si="21"/>
        <v>1341000000</v>
      </c>
      <c r="N329" s="26">
        <f t="shared" si="22"/>
        <v>1010000000</v>
      </c>
      <c r="O329" s="20">
        <f t="shared" si="23"/>
        <v>2013</v>
      </c>
    </row>
    <row r="330" spans="1:15" ht="18" x14ac:dyDescent="0.3">
      <c r="A330" s="7">
        <v>356</v>
      </c>
      <c r="B330" s="7" t="s">
        <v>149</v>
      </c>
      <c r="C330" s="7" t="s">
        <v>6</v>
      </c>
      <c r="D330" s="8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s="7" t="s">
        <v>32</v>
      </c>
      <c r="K330" s="7" t="s">
        <v>33</v>
      </c>
      <c r="L330" s="25">
        <f t="shared" si="20"/>
        <v>2336000000</v>
      </c>
      <c r="M330" s="26">
        <f t="shared" si="21"/>
        <v>1401000000</v>
      </c>
      <c r="N330" s="26">
        <f t="shared" si="22"/>
        <v>935000000</v>
      </c>
      <c r="O330" s="20">
        <f t="shared" si="23"/>
        <v>2014</v>
      </c>
    </row>
    <row r="331" spans="1:15" ht="18" x14ac:dyDescent="0.3">
      <c r="A331" s="7">
        <v>357</v>
      </c>
      <c r="B331" s="7" t="s">
        <v>149</v>
      </c>
      <c r="C331" s="7" t="s">
        <v>7</v>
      </c>
      <c r="D331" s="8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s="7" t="s">
        <v>32</v>
      </c>
      <c r="K331" s="7" t="s">
        <v>33</v>
      </c>
      <c r="L331" s="25">
        <f t="shared" si="20"/>
        <v>2277000000</v>
      </c>
      <c r="M331" s="26">
        <f t="shared" si="21"/>
        <v>1344000000</v>
      </c>
      <c r="N331" s="26">
        <f t="shared" si="22"/>
        <v>933000000</v>
      </c>
      <c r="O331" s="20">
        <f t="shared" si="23"/>
        <v>2015</v>
      </c>
    </row>
    <row r="332" spans="1:15" ht="18" x14ac:dyDescent="0.3">
      <c r="A332" s="7">
        <v>358</v>
      </c>
      <c r="B332" s="7" t="s">
        <v>150</v>
      </c>
      <c r="C332" s="7" t="s">
        <v>2</v>
      </c>
      <c r="D332" s="8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s="7" t="s">
        <v>37</v>
      </c>
      <c r="K332" s="7" t="s">
        <v>89</v>
      </c>
      <c r="L332" s="25">
        <f t="shared" si="20"/>
        <v>22368000000</v>
      </c>
      <c r="M332" s="26">
        <f t="shared" si="21"/>
        <v>16212000000</v>
      </c>
      <c r="N332" s="26">
        <f t="shared" si="22"/>
        <v>6156000000</v>
      </c>
      <c r="O332" s="20">
        <f t="shared" si="23"/>
        <v>2012</v>
      </c>
    </row>
    <row r="333" spans="1:15" ht="18" x14ac:dyDescent="0.3">
      <c r="A333" s="7">
        <v>359</v>
      </c>
      <c r="B333" s="7" t="s">
        <v>150</v>
      </c>
      <c r="C333" s="7" t="s">
        <v>5</v>
      </c>
      <c r="D333" s="8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s="7" t="s">
        <v>37</v>
      </c>
      <c r="K333" s="7" t="s">
        <v>89</v>
      </c>
      <c r="L333" s="25">
        <f t="shared" si="20"/>
        <v>22935000000</v>
      </c>
      <c r="M333" s="26">
        <f t="shared" si="21"/>
        <v>15806000000</v>
      </c>
      <c r="N333" s="26">
        <f t="shared" si="22"/>
        <v>7129000000</v>
      </c>
      <c r="O333" s="20">
        <f t="shared" si="23"/>
        <v>2013</v>
      </c>
    </row>
    <row r="334" spans="1:15" ht="18" x14ac:dyDescent="0.3">
      <c r="A334" s="7">
        <v>360</v>
      </c>
      <c r="B334" s="7" t="s">
        <v>150</v>
      </c>
      <c r="C334" s="7" t="s">
        <v>6</v>
      </c>
      <c r="D334" s="8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s="7" t="s">
        <v>37</v>
      </c>
      <c r="K334" s="7" t="s">
        <v>89</v>
      </c>
      <c r="L334" s="25">
        <f t="shared" si="20"/>
        <v>22781000000</v>
      </c>
      <c r="M334" s="26">
        <f t="shared" si="21"/>
        <v>15721000000</v>
      </c>
      <c r="N334" s="26">
        <f t="shared" si="22"/>
        <v>7060000000</v>
      </c>
      <c r="O334" s="20">
        <f t="shared" si="23"/>
        <v>2014</v>
      </c>
    </row>
    <row r="335" spans="1:15" ht="18" x14ac:dyDescent="0.3">
      <c r="A335" s="7">
        <v>361</v>
      </c>
      <c r="B335" s="7" t="s">
        <v>150</v>
      </c>
      <c r="C335" s="7" t="s">
        <v>7</v>
      </c>
      <c r="D335" s="8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s="7" t="s">
        <v>37</v>
      </c>
      <c r="K335" s="7" t="s">
        <v>89</v>
      </c>
      <c r="L335" s="25">
        <f t="shared" si="20"/>
        <v>23947000000</v>
      </c>
      <c r="M335" s="26">
        <f t="shared" si="21"/>
        <v>17532000000</v>
      </c>
      <c r="N335" s="26">
        <f t="shared" si="22"/>
        <v>6415000000</v>
      </c>
      <c r="O335" s="20">
        <f t="shared" si="23"/>
        <v>2015</v>
      </c>
    </row>
    <row r="336" spans="1:15" ht="18" x14ac:dyDescent="0.3">
      <c r="A336" s="7">
        <v>362</v>
      </c>
      <c r="B336" s="7" t="s">
        <v>151</v>
      </c>
      <c r="C336" s="7" t="s">
        <v>2</v>
      </c>
      <c r="D336" s="8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s="7" t="s">
        <v>72</v>
      </c>
      <c r="K336" s="7" t="s">
        <v>73</v>
      </c>
      <c r="L336" s="25">
        <f t="shared" si="20"/>
        <v>914492000</v>
      </c>
      <c r="M336" s="26">
        <f t="shared" si="21"/>
        <v>621518000</v>
      </c>
      <c r="N336" s="26">
        <f t="shared" si="22"/>
        <v>292974000</v>
      </c>
      <c r="O336" s="20">
        <f t="shared" si="23"/>
        <v>2012</v>
      </c>
    </row>
    <row r="337" spans="1:15" ht="18" x14ac:dyDescent="0.3">
      <c r="A337" s="7">
        <v>363</v>
      </c>
      <c r="B337" s="7" t="s">
        <v>151</v>
      </c>
      <c r="C337" s="7" t="s">
        <v>5</v>
      </c>
      <c r="D337" s="8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s="7" t="s">
        <v>72</v>
      </c>
      <c r="K337" s="7" t="s">
        <v>73</v>
      </c>
      <c r="L337" s="25">
        <f t="shared" si="20"/>
        <v>1345997000</v>
      </c>
      <c r="M337" s="26">
        <f t="shared" si="21"/>
        <v>798703000</v>
      </c>
      <c r="N337" s="26">
        <f t="shared" si="22"/>
        <v>547294000</v>
      </c>
      <c r="O337" s="20">
        <f t="shared" si="23"/>
        <v>2013</v>
      </c>
    </row>
    <row r="338" spans="1:15" ht="18" x14ac:dyDescent="0.3">
      <c r="A338" s="7">
        <v>364</v>
      </c>
      <c r="B338" s="7" t="s">
        <v>151</v>
      </c>
      <c r="C338" s="7" t="s">
        <v>6</v>
      </c>
      <c r="D338" s="8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s="7" t="s">
        <v>72</v>
      </c>
      <c r="K338" s="7" t="s">
        <v>73</v>
      </c>
      <c r="L338" s="25">
        <f t="shared" si="20"/>
        <v>1648131000</v>
      </c>
      <c r="M338" s="26">
        <f t="shared" si="21"/>
        <v>762362000</v>
      </c>
      <c r="N338" s="26">
        <f t="shared" si="22"/>
        <v>885769000</v>
      </c>
      <c r="O338" s="20">
        <f t="shared" si="23"/>
        <v>2014</v>
      </c>
    </row>
    <row r="339" spans="1:15" ht="18" x14ac:dyDescent="0.3">
      <c r="A339" s="7">
        <v>365</v>
      </c>
      <c r="B339" s="7" t="s">
        <v>151</v>
      </c>
      <c r="C339" s="7" t="s">
        <v>7</v>
      </c>
      <c r="D339" s="8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s="7" t="s">
        <v>72</v>
      </c>
      <c r="K339" s="7" t="s">
        <v>73</v>
      </c>
      <c r="L339" s="25">
        <f t="shared" si="20"/>
        <v>776156000</v>
      </c>
      <c r="M339" s="26">
        <f t="shared" si="21"/>
        <v>734464000</v>
      </c>
      <c r="N339" s="26">
        <f t="shared" si="22"/>
        <v>41692000</v>
      </c>
      <c r="O339" s="20">
        <f t="shared" si="23"/>
        <v>2015</v>
      </c>
    </row>
    <row r="340" spans="1:15" ht="18" x14ac:dyDescent="0.3">
      <c r="A340" s="7">
        <v>366</v>
      </c>
      <c r="B340" s="7" t="s">
        <v>152</v>
      </c>
      <c r="C340" s="7" t="s">
        <v>2</v>
      </c>
      <c r="D340" s="8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s="7" t="s">
        <v>3</v>
      </c>
      <c r="K340" s="7" t="s">
        <v>153</v>
      </c>
      <c r="L340" s="25">
        <f t="shared" si="20"/>
        <v>1371000000</v>
      </c>
      <c r="M340" s="26">
        <f t="shared" si="21"/>
        <v>495000000</v>
      </c>
      <c r="N340" s="26">
        <f t="shared" si="22"/>
        <v>876000000</v>
      </c>
      <c r="O340" s="20">
        <f t="shared" si="23"/>
        <v>2013</v>
      </c>
    </row>
    <row r="341" spans="1:15" ht="18" x14ac:dyDescent="0.3">
      <c r="A341" s="7">
        <v>367</v>
      </c>
      <c r="B341" s="7" t="s">
        <v>152</v>
      </c>
      <c r="C341" s="7" t="s">
        <v>5</v>
      </c>
      <c r="D341" s="8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s="7" t="s">
        <v>3</v>
      </c>
      <c r="K341" s="7" t="s">
        <v>153</v>
      </c>
      <c r="L341" s="25">
        <f t="shared" si="20"/>
        <v>1510000000</v>
      </c>
      <c r="M341" s="26">
        <f t="shared" si="21"/>
        <v>594000000</v>
      </c>
      <c r="N341" s="26">
        <f t="shared" si="22"/>
        <v>916000000</v>
      </c>
      <c r="O341" s="20">
        <f t="shared" si="23"/>
        <v>2014</v>
      </c>
    </row>
    <row r="342" spans="1:15" ht="18" x14ac:dyDescent="0.3">
      <c r="A342" s="7">
        <v>368</v>
      </c>
      <c r="B342" s="7" t="s">
        <v>152</v>
      </c>
      <c r="C342" s="7" t="s">
        <v>6</v>
      </c>
      <c r="D342" s="8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s="7" t="s">
        <v>3</v>
      </c>
      <c r="K342" s="7" t="s">
        <v>153</v>
      </c>
      <c r="L342" s="25">
        <f t="shared" si="20"/>
        <v>1614000000</v>
      </c>
      <c r="M342" s="26">
        <f t="shared" si="21"/>
        <v>606000000</v>
      </c>
      <c r="N342" s="26">
        <f t="shared" si="22"/>
        <v>1008000000</v>
      </c>
      <c r="O342" s="20">
        <f t="shared" si="23"/>
        <v>2015</v>
      </c>
    </row>
    <row r="343" spans="1:15" ht="18" x14ac:dyDescent="0.3">
      <c r="A343" s="7">
        <v>369</v>
      </c>
      <c r="B343" s="7" t="s">
        <v>152</v>
      </c>
      <c r="C343" s="7" t="s">
        <v>7</v>
      </c>
      <c r="D343" s="8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s="7" t="s">
        <v>3</v>
      </c>
      <c r="K343" s="7" t="s">
        <v>153</v>
      </c>
      <c r="L343" s="25">
        <f t="shared" si="20"/>
        <v>1617000000</v>
      </c>
      <c r="M343" s="26">
        <f t="shared" si="21"/>
        <v>638000000</v>
      </c>
      <c r="N343" s="26">
        <f t="shared" si="22"/>
        <v>979000000</v>
      </c>
      <c r="O343" s="20">
        <f t="shared" si="23"/>
        <v>2016</v>
      </c>
    </row>
    <row r="344" spans="1:15" ht="18" x14ac:dyDescent="0.3">
      <c r="A344" s="7">
        <v>370</v>
      </c>
      <c r="B344" s="7" t="s">
        <v>154</v>
      </c>
      <c r="C344" s="7" t="s">
        <v>2</v>
      </c>
      <c r="D344" s="8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7" t="s">
        <v>15</v>
      </c>
      <c r="K344" s="7" t="s">
        <v>155</v>
      </c>
      <c r="L344" s="25">
        <f t="shared" si="20"/>
        <v>1026808000</v>
      </c>
      <c r="M344" s="26">
        <f t="shared" si="21"/>
        <v>699801000</v>
      </c>
      <c r="N344" s="26">
        <f t="shared" si="22"/>
        <v>327007000</v>
      </c>
      <c r="O344" s="20">
        <f t="shared" si="23"/>
        <v>2013</v>
      </c>
    </row>
    <row r="345" spans="1:15" ht="18" x14ac:dyDescent="0.3">
      <c r="A345" s="7">
        <v>371</v>
      </c>
      <c r="B345" s="7" t="s">
        <v>154</v>
      </c>
      <c r="C345" s="7" t="s">
        <v>5</v>
      </c>
      <c r="D345" s="8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7" t="s">
        <v>15</v>
      </c>
      <c r="K345" s="7" t="s">
        <v>155</v>
      </c>
      <c r="L345" s="25">
        <f t="shared" si="20"/>
        <v>1091570000</v>
      </c>
      <c r="M345" s="26">
        <f t="shared" si="21"/>
        <v>785084000</v>
      </c>
      <c r="N345" s="26">
        <f t="shared" si="22"/>
        <v>306486000</v>
      </c>
      <c r="O345" s="20">
        <f t="shared" si="23"/>
        <v>2014</v>
      </c>
    </row>
    <row r="346" spans="1:15" ht="18" x14ac:dyDescent="0.3">
      <c r="A346" s="7">
        <v>372</v>
      </c>
      <c r="B346" s="7" t="s">
        <v>154</v>
      </c>
      <c r="C346" s="7" t="s">
        <v>6</v>
      </c>
      <c r="D346" s="8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7" t="s">
        <v>15</v>
      </c>
      <c r="K346" s="7" t="s">
        <v>155</v>
      </c>
      <c r="L346" s="25">
        <f t="shared" si="20"/>
        <v>1070262000</v>
      </c>
      <c r="M346" s="26">
        <f t="shared" si="21"/>
        <v>833591000</v>
      </c>
      <c r="N346" s="26">
        <f t="shared" si="22"/>
        <v>236671000</v>
      </c>
      <c r="O346" s="20">
        <f t="shared" si="23"/>
        <v>2015</v>
      </c>
    </row>
    <row r="347" spans="1:15" ht="18" x14ac:dyDescent="0.3">
      <c r="A347" s="7">
        <v>373</v>
      </c>
      <c r="B347" s="7" t="s">
        <v>154</v>
      </c>
      <c r="C347" s="7" t="s">
        <v>7</v>
      </c>
      <c r="D347" s="8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7" t="s">
        <v>15</v>
      </c>
      <c r="K347" s="7" t="s">
        <v>155</v>
      </c>
      <c r="L347" s="25">
        <f t="shared" si="20"/>
        <v>1173079000</v>
      </c>
      <c r="M347" s="26">
        <f t="shared" si="21"/>
        <v>848999000</v>
      </c>
      <c r="N347" s="26">
        <f t="shared" si="22"/>
        <v>324080000</v>
      </c>
      <c r="O347" s="20">
        <f t="shared" si="23"/>
        <v>2016</v>
      </c>
    </row>
    <row r="348" spans="1:15" ht="18" x14ac:dyDescent="0.3">
      <c r="A348" s="7">
        <v>374</v>
      </c>
      <c r="B348" s="7" t="s">
        <v>156</v>
      </c>
      <c r="C348" s="7" t="s">
        <v>2</v>
      </c>
      <c r="D348" s="8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s="7" t="s">
        <v>26</v>
      </c>
      <c r="K348" s="7" t="s">
        <v>157</v>
      </c>
      <c r="L348" s="25">
        <f t="shared" si="20"/>
        <v>13208000000</v>
      </c>
      <c r="M348" s="26">
        <f t="shared" si="21"/>
        <v>10104000000</v>
      </c>
      <c r="N348" s="26">
        <f t="shared" si="22"/>
        <v>3104000000</v>
      </c>
      <c r="O348" s="20">
        <f t="shared" si="23"/>
        <v>2013</v>
      </c>
    </row>
    <row r="349" spans="1:15" ht="18" x14ac:dyDescent="0.3">
      <c r="A349" s="7">
        <v>375</v>
      </c>
      <c r="B349" s="7" t="s">
        <v>156</v>
      </c>
      <c r="C349" s="7" t="s">
        <v>5</v>
      </c>
      <c r="D349" s="8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s="7" t="s">
        <v>26</v>
      </c>
      <c r="K349" s="7" t="s">
        <v>157</v>
      </c>
      <c r="L349" s="25">
        <f t="shared" si="20"/>
        <v>14182000000</v>
      </c>
      <c r="M349" s="26">
        <f t="shared" si="21"/>
        <v>10899000000</v>
      </c>
      <c r="N349" s="26">
        <f t="shared" si="22"/>
        <v>3283000000</v>
      </c>
      <c r="O349" s="20">
        <f t="shared" si="23"/>
        <v>2014</v>
      </c>
    </row>
    <row r="350" spans="1:15" ht="18" x14ac:dyDescent="0.3">
      <c r="A350" s="7">
        <v>376</v>
      </c>
      <c r="B350" s="7" t="s">
        <v>156</v>
      </c>
      <c r="C350" s="7" t="s">
        <v>6</v>
      </c>
      <c r="D350" s="8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s="7" t="s">
        <v>26</v>
      </c>
      <c r="K350" s="7" t="s">
        <v>157</v>
      </c>
      <c r="L350" s="25">
        <f t="shared" si="20"/>
        <v>15134000000</v>
      </c>
      <c r="M350" s="26">
        <f t="shared" si="21"/>
        <v>11445000000</v>
      </c>
      <c r="N350" s="26">
        <f t="shared" si="22"/>
        <v>3689000000</v>
      </c>
      <c r="O350" s="20">
        <f t="shared" si="23"/>
        <v>2015</v>
      </c>
    </row>
    <row r="351" spans="1:15" ht="18" x14ac:dyDescent="0.3">
      <c r="A351" s="7">
        <v>377</v>
      </c>
      <c r="B351" s="7" t="s">
        <v>156</v>
      </c>
      <c r="C351" s="7" t="s">
        <v>7</v>
      </c>
      <c r="D351" s="8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s="7" t="s">
        <v>26</v>
      </c>
      <c r="K351" s="7" t="s">
        <v>157</v>
      </c>
      <c r="L351" s="25">
        <f t="shared" si="20"/>
        <v>15818000000</v>
      </c>
      <c r="M351" s="26">
        <f t="shared" si="21"/>
        <v>12068000000</v>
      </c>
      <c r="N351" s="26">
        <f t="shared" si="22"/>
        <v>3750000000</v>
      </c>
      <c r="O351" s="20">
        <f t="shared" si="23"/>
        <v>2016</v>
      </c>
    </row>
    <row r="352" spans="1:15" ht="18" x14ac:dyDescent="0.3">
      <c r="A352" s="7">
        <v>378</v>
      </c>
      <c r="B352" s="7" t="s">
        <v>158</v>
      </c>
      <c r="C352" s="7" t="s">
        <v>2</v>
      </c>
      <c r="D352" s="8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s="7" t="s">
        <v>26</v>
      </c>
      <c r="K352" s="7" t="s">
        <v>159</v>
      </c>
      <c r="L352" s="25">
        <f t="shared" si="20"/>
        <v>1319000</v>
      </c>
      <c r="M352" s="26">
        <f t="shared" si="21"/>
        <v>2475000</v>
      </c>
      <c r="N352" s="26">
        <f t="shared" si="22"/>
        <v>-1156000</v>
      </c>
      <c r="O352" s="20">
        <f t="shared" si="23"/>
        <v>2003</v>
      </c>
    </row>
    <row r="353" spans="1:15" ht="18" x14ac:dyDescent="0.3">
      <c r="A353" s="7">
        <v>379</v>
      </c>
      <c r="B353" s="7" t="s">
        <v>158</v>
      </c>
      <c r="C353" s="7" t="s">
        <v>5</v>
      </c>
      <c r="D353" s="8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7" t="s">
        <v>26</v>
      </c>
      <c r="K353" s="7" t="s">
        <v>159</v>
      </c>
      <c r="L353" s="25">
        <f t="shared" si="20"/>
        <v>1372000</v>
      </c>
      <c r="M353" s="26">
        <f t="shared" si="21"/>
        <v>4133000</v>
      </c>
      <c r="N353" s="26">
        <f t="shared" si="22"/>
        <v>-2761000</v>
      </c>
      <c r="O353" s="20">
        <f t="shared" si="23"/>
        <v>2004</v>
      </c>
    </row>
    <row r="354" spans="1:15" ht="18" x14ac:dyDescent="0.3">
      <c r="A354" s="7">
        <v>380</v>
      </c>
      <c r="B354" s="7" t="s">
        <v>158</v>
      </c>
      <c r="C354" s="7" t="s">
        <v>6</v>
      </c>
      <c r="D354" s="8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s="7" t="s">
        <v>26</v>
      </c>
      <c r="K354" s="7" t="s">
        <v>159</v>
      </c>
      <c r="L354" s="25">
        <f t="shared" si="20"/>
        <v>4054000</v>
      </c>
      <c r="M354" s="26">
        <f t="shared" si="21"/>
        <v>15359000</v>
      </c>
      <c r="N354" s="26">
        <f t="shared" si="22"/>
        <v>-11305000</v>
      </c>
      <c r="O354" s="20">
        <f t="shared" si="23"/>
        <v>2006</v>
      </c>
    </row>
    <row r="355" spans="1:15" ht="18" x14ac:dyDescent="0.3">
      <c r="A355" s="7">
        <v>381</v>
      </c>
      <c r="B355" s="7" t="s">
        <v>158</v>
      </c>
      <c r="C355" s="7" t="s">
        <v>7</v>
      </c>
      <c r="D355" s="8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s="7" t="s">
        <v>26</v>
      </c>
      <c r="K355" s="7" t="s">
        <v>159</v>
      </c>
      <c r="L355" s="25">
        <f t="shared" si="20"/>
        <v>15165000</v>
      </c>
      <c r="M355" s="26">
        <f t="shared" si="21"/>
        <v>25853000</v>
      </c>
      <c r="N355" s="26">
        <f t="shared" si="22"/>
        <v>-10688000</v>
      </c>
      <c r="O355" s="20">
        <f t="shared" si="23"/>
        <v>2007</v>
      </c>
    </row>
    <row r="356" spans="1:15" ht="18" x14ac:dyDescent="0.3">
      <c r="A356" s="7">
        <v>382</v>
      </c>
      <c r="B356" s="7" t="s">
        <v>160</v>
      </c>
      <c r="C356" s="7" t="s">
        <v>2</v>
      </c>
      <c r="D356" s="8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s="7" t="s">
        <v>26</v>
      </c>
      <c r="K356" s="7" t="s">
        <v>113</v>
      </c>
      <c r="L356" s="25">
        <f t="shared" si="20"/>
        <v>2912000000</v>
      </c>
      <c r="M356" s="26">
        <f t="shared" si="21"/>
        <v>1781000000</v>
      </c>
      <c r="N356" s="26">
        <f t="shared" si="22"/>
        <v>1131000000</v>
      </c>
      <c r="O356" s="20">
        <f t="shared" si="23"/>
        <v>2013</v>
      </c>
    </row>
    <row r="357" spans="1:15" ht="18" x14ac:dyDescent="0.3">
      <c r="A357" s="7">
        <v>383</v>
      </c>
      <c r="B357" s="7" t="s">
        <v>160</v>
      </c>
      <c r="C357" s="7" t="s">
        <v>5</v>
      </c>
      <c r="D357" s="8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s="7" t="s">
        <v>26</v>
      </c>
      <c r="K357" s="7" t="s">
        <v>113</v>
      </c>
      <c r="L357" s="25">
        <f t="shared" si="20"/>
        <v>2971000000</v>
      </c>
      <c r="M357" s="26">
        <f t="shared" si="21"/>
        <v>1649000000</v>
      </c>
      <c r="N357" s="26">
        <f t="shared" si="22"/>
        <v>1322000000</v>
      </c>
      <c r="O357" s="20">
        <f t="shared" si="23"/>
        <v>2014</v>
      </c>
    </row>
    <row r="358" spans="1:15" ht="18" x14ac:dyDescent="0.3">
      <c r="A358" s="7">
        <v>384</v>
      </c>
      <c r="B358" s="7" t="s">
        <v>160</v>
      </c>
      <c r="C358" s="7" t="s">
        <v>6</v>
      </c>
      <c r="D358" s="8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s="7" t="s">
        <v>26</v>
      </c>
      <c r="K358" s="7" t="s">
        <v>113</v>
      </c>
      <c r="L358" s="25">
        <f t="shared" si="20"/>
        <v>2782000000</v>
      </c>
      <c r="M358" s="26">
        <f t="shared" si="21"/>
        <v>1626000000</v>
      </c>
      <c r="N358" s="26">
        <f t="shared" si="22"/>
        <v>1156000000</v>
      </c>
      <c r="O358" s="20">
        <f t="shared" si="23"/>
        <v>2015</v>
      </c>
    </row>
    <row r="359" spans="1:15" ht="18" x14ac:dyDescent="0.3">
      <c r="A359" s="7">
        <v>385</v>
      </c>
      <c r="B359" s="7" t="s">
        <v>160</v>
      </c>
      <c r="C359" s="7" t="s">
        <v>7</v>
      </c>
      <c r="D359" s="8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s="7" t="s">
        <v>26</v>
      </c>
      <c r="K359" s="7" t="s">
        <v>113</v>
      </c>
      <c r="L359" s="25">
        <f t="shared" si="20"/>
        <v>2780000000</v>
      </c>
      <c r="M359" s="26">
        <f t="shared" si="21"/>
        <v>1789000000</v>
      </c>
      <c r="N359" s="26">
        <f t="shared" si="22"/>
        <v>991000000</v>
      </c>
      <c r="O359" s="20">
        <f t="shared" si="23"/>
        <v>2016</v>
      </c>
    </row>
    <row r="360" spans="1:15" ht="18" x14ac:dyDescent="0.3">
      <c r="A360" s="7">
        <v>386</v>
      </c>
      <c r="B360" s="7" t="s">
        <v>161</v>
      </c>
      <c r="C360" s="7" t="s">
        <v>2</v>
      </c>
      <c r="D360" s="8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s="7" t="s">
        <v>12</v>
      </c>
      <c r="K360" s="7" t="s">
        <v>46</v>
      </c>
      <c r="L360" s="25">
        <f t="shared" si="20"/>
        <v>2366616000</v>
      </c>
      <c r="M360" s="26">
        <f t="shared" si="21"/>
        <v>2477326000</v>
      </c>
      <c r="N360" s="26">
        <f t="shared" si="22"/>
        <v>-110710000</v>
      </c>
      <c r="O360" s="20">
        <f t="shared" si="23"/>
        <v>2013</v>
      </c>
    </row>
    <row r="361" spans="1:15" ht="18" x14ac:dyDescent="0.3">
      <c r="A361" s="7">
        <v>387</v>
      </c>
      <c r="B361" s="7" t="s">
        <v>161</v>
      </c>
      <c r="C361" s="7" t="s">
        <v>5</v>
      </c>
      <c r="D361" s="8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s="7" t="s">
        <v>12</v>
      </c>
      <c r="K361" s="7" t="s">
        <v>46</v>
      </c>
      <c r="L361" s="25">
        <f t="shared" si="20"/>
        <v>3102575000</v>
      </c>
      <c r="M361" s="26">
        <f t="shared" si="21"/>
        <v>3388649000</v>
      </c>
      <c r="N361" s="26">
        <f t="shared" si="22"/>
        <v>-286074000</v>
      </c>
      <c r="O361" s="20">
        <f t="shared" si="23"/>
        <v>2014</v>
      </c>
    </row>
    <row r="362" spans="1:15" ht="18" x14ac:dyDescent="0.3">
      <c r="A362" s="7">
        <v>388</v>
      </c>
      <c r="B362" s="7" t="s">
        <v>161</v>
      </c>
      <c r="C362" s="7" t="s">
        <v>6</v>
      </c>
      <c r="D362" s="8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s="7" t="s">
        <v>12</v>
      </c>
      <c r="K362" s="7" t="s">
        <v>46</v>
      </c>
      <c r="L362" s="25">
        <f t="shared" si="20"/>
        <v>4084316000</v>
      </c>
      <c r="M362" s="26">
        <f t="shared" si="21"/>
        <v>4229949000</v>
      </c>
      <c r="N362" s="26">
        <f t="shared" si="22"/>
        <v>-145633000</v>
      </c>
      <c r="O362" s="20">
        <f t="shared" si="23"/>
        <v>2015</v>
      </c>
    </row>
    <row r="363" spans="1:15" ht="18" x14ac:dyDescent="0.3">
      <c r="A363" s="7">
        <v>389</v>
      </c>
      <c r="B363" s="7" t="s">
        <v>161</v>
      </c>
      <c r="C363" s="7" t="s">
        <v>7</v>
      </c>
      <c r="D363" s="8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s="7" t="s">
        <v>12</v>
      </c>
      <c r="K363" s="7" t="s">
        <v>46</v>
      </c>
      <c r="L363" s="25">
        <f t="shared" si="20"/>
        <v>5012668000</v>
      </c>
      <c r="M363" s="26">
        <f t="shared" si="21"/>
        <v>4897745000</v>
      </c>
      <c r="N363" s="26">
        <f t="shared" si="22"/>
        <v>114923000</v>
      </c>
      <c r="O363" s="20">
        <f t="shared" si="23"/>
        <v>2016</v>
      </c>
    </row>
    <row r="364" spans="1:15" ht="18" x14ac:dyDescent="0.3">
      <c r="A364" s="7">
        <v>390</v>
      </c>
      <c r="B364" s="7" t="s">
        <v>162</v>
      </c>
      <c r="C364" s="7" t="s">
        <v>2</v>
      </c>
      <c r="D364" s="8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7" t="s">
        <v>12</v>
      </c>
      <c r="K364" s="7" t="s">
        <v>163</v>
      </c>
      <c r="L364" s="25">
        <f t="shared" si="20"/>
        <v>29440000000</v>
      </c>
      <c r="M364" s="26">
        <f t="shared" si="21"/>
        <v>18139000000</v>
      </c>
      <c r="N364" s="26">
        <f t="shared" si="22"/>
        <v>11301000000</v>
      </c>
      <c r="O364" s="20">
        <f t="shared" si="23"/>
        <v>2013</v>
      </c>
    </row>
    <row r="365" spans="1:15" ht="18" x14ac:dyDescent="0.3">
      <c r="A365" s="7">
        <v>391</v>
      </c>
      <c r="B365" s="7" t="s">
        <v>162</v>
      </c>
      <c r="C365" s="7" t="s">
        <v>5</v>
      </c>
      <c r="D365" s="8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7" t="s">
        <v>12</v>
      </c>
      <c r="K365" s="7" t="s">
        <v>163</v>
      </c>
      <c r="L365" s="25">
        <f t="shared" si="20"/>
        <v>27769000000</v>
      </c>
      <c r="M365" s="26">
        <f t="shared" si="21"/>
        <v>18006000000</v>
      </c>
      <c r="N365" s="26">
        <f t="shared" si="22"/>
        <v>9763000000</v>
      </c>
      <c r="O365" s="20">
        <f t="shared" si="23"/>
        <v>2014</v>
      </c>
    </row>
    <row r="366" spans="1:15" ht="18" x14ac:dyDescent="0.3">
      <c r="A366" s="7">
        <v>392</v>
      </c>
      <c r="B366" s="7" t="s">
        <v>162</v>
      </c>
      <c r="C366" s="7" t="s">
        <v>6</v>
      </c>
      <c r="D366" s="8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7" t="s">
        <v>12</v>
      </c>
      <c r="K366" s="7" t="s">
        <v>163</v>
      </c>
      <c r="L366" s="25">
        <f t="shared" si="20"/>
        <v>29681000000</v>
      </c>
      <c r="M366" s="26">
        <f t="shared" si="21"/>
        <v>18427000000</v>
      </c>
      <c r="N366" s="26">
        <f t="shared" si="22"/>
        <v>11254000000</v>
      </c>
      <c r="O366" s="20">
        <f t="shared" si="23"/>
        <v>2015</v>
      </c>
    </row>
    <row r="367" spans="1:15" ht="18" x14ac:dyDescent="0.3">
      <c r="A367" s="7">
        <v>393</v>
      </c>
      <c r="B367" s="7" t="s">
        <v>162</v>
      </c>
      <c r="C367" s="7" t="s">
        <v>7</v>
      </c>
      <c r="D367" s="8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7" t="s">
        <v>12</v>
      </c>
      <c r="K367" s="7" t="s">
        <v>163</v>
      </c>
      <c r="L367" s="25">
        <f t="shared" si="20"/>
        <v>30960000000</v>
      </c>
      <c r="M367" s="26">
        <f t="shared" si="21"/>
        <v>18032000000</v>
      </c>
      <c r="N367" s="26">
        <f t="shared" si="22"/>
        <v>12928000000</v>
      </c>
      <c r="O367" s="20">
        <f t="shared" si="23"/>
        <v>2016</v>
      </c>
    </row>
    <row r="368" spans="1:15" ht="18" x14ac:dyDescent="0.3">
      <c r="A368" s="7">
        <v>394</v>
      </c>
      <c r="B368" s="7" t="s">
        <v>164</v>
      </c>
      <c r="C368" s="7" t="s">
        <v>2</v>
      </c>
      <c r="D368" s="8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s="7" t="s">
        <v>12</v>
      </c>
      <c r="K368" s="7" t="s">
        <v>165</v>
      </c>
      <c r="L368" s="25">
        <f t="shared" si="20"/>
        <v>787445000</v>
      </c>
      <c r="M368" s="26">
        <f t="shared" si="21"/>
        <v>331265000</v>
      </c>
      <c r="N368" s="26">
        <f t="shared" si="22"/>
        <v>456180000</v>
      </c>
      <c r="O368" s="20">
        <f t="shared" si="23"/>
        <v>2015</v>
      </c>
    </row>
    <row r="369" spans="1:15" ht="18" x14ac:dyDescent="0.3">
      <c r="A369" s="7">
        <v>395</v>
      </c>
      <c r="B369" s="7" t="s">
        <v>164</v>
      </c>
      <c r="C369" s="7" t="s">
        <v>5</v>
      </c>
      <c r="D369" s="8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s="7" t="s">
        <v>12</v>
      </c>
      <c r="K369" s="7" t="s">
        <v>165</v>
      </c>
      <c r="L369" s="25">
        <f t="shared" si="20"/>
        <v>674816000</v>
      </c>
      <c r="M369" s="26">
        <f t="shared" si="21"/>
        <v>369486000</v>
      </c>
      <c r="N369" s="26">
        <f t="shared" si="22"/>
        <v>305330000</v>
      </c>
      <c r="O369" s="20">
        <f t="shared" si="23"/>
        <v>2016</v>
      </c>
    </row>
    <row r="370" spans="1:15" ht="18" x14ac:dyDescent="0.3">
      <c r="A370" s="7">
        <v>396</v>
      </c>
      <c r="B370" s="7" t="s">
        <v>166</v>
      </c>
      <c r="C370" s="7" t="s">
        <v>2</v>
      </c>
      <c r="D370" s="8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s="7" t="s">
        <v>3</v>
      </c>
      <c r="K370" s="7" t="s">
        <v>167</v>
      </c>
      <c r="L370" s="25">
        <f t="shared" si="20"/>
        <v>8095000000</v>
      </c>
      <c r="M370" s="26">
        <f t="shared" si="21"/>
        <v>4622000000</v>
      </c>
      <c r="N370" s="26">
        <f t="shared" si="22"/>
        <v>3473000000</v>
      </c>
      <c r="O370" s="20">
        <f t="shared" si="23"/>
        <v>2013</v>
      </c>
    </row>
    <row r="371" spans="1:15" ht="18" x14ac:dyDescent="0.3">
      <c r="A371" s="7">
        <v>397</v>
      </c>
      <c r="B371" s="7" t="s">
        <v>166</v>
      </c>
      <c r="C371" s="7" t="s">
        <v>5</v>
      </c>
      <c r="D371" s="8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s="7" t="s">
        <v>3</v>
      </c>
      <c r="K371" s="7" t="s">
        <v>167</v>
      </c>
      <c r="L371" s="25">
        <f t="shared" si="20"/>
        <v>8569000000</v>
      </c>
      <c r="M371" s="26">
        <f t="shared" si="21"/>
        <v>4956000000</v>
      </c>
      <c r="N371" s="26">
        <f t="shared" si="22"/>
        <v>3613000000</v>
      </c>
      <c r="O371" s="20">
        <f t="shared" si="23"/>
        <v>2014</v>
      </c>
    </row>
    <row r="372" spans="1:15" ht="18" x14ac:dyDescent="0.3">
      <c r="A372" s="7">
        <v>398</v>
      </c>
      <c r="B372" s="7" t="s">
        <v>166</v>
      </c>
      <c r="C372" s="7" t="s">
        <v>6</v>
      </c>
      <c r="D372" s="8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s="7" t="s">
        <v>3</v>
      </c>
      <c r="K372" s="7" t="s">
        <v>167</v>
      </c>
      <c r="L372" s="25">
        <f t="shared" si="20"/>
        <v>8518000000</v>
      </c>
      <c r="M372" s="26">
        <f t="shared" si="21"/>
        <v>4934000000</v>
      </c>
      <c r="N372" s="26">
        <f t="shared" si="22"/>
        <v>3584000000</v>
      </c>
      <c r="O372" s="20">
        <f t="shared" si="23"/>
        <v>2015</v>
      </c>
    </row>
    <row r="373" spans="1:15" ht="18" x14ac:dyDescent="0.3">
      <c r="A373" s="7">
        <v>399</v>
      </c>
      <c r="B373" s="7" t="s">
        <v>166</v>
      </c>
      <c r="C373" s="7" t="s">
        <v>7</v>
      </c>
      <c r="D373" s="8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s="7" t="s">
        <v>3</v>
      </c>
      <c r="K373" s="7" t="s">
        <v>167</v>
      </c>
      <c r="L373" s="25">
        <f t="shared" si="20"/>
        <v>8287000000</v>
      </c>
      <c r="M373" s="26">
        <f t="shared" si="21"/>
        <v>4898000000</v>
      </c>
      <c r="N373" s="26">
        <f t="shared" si="22"/>
        <v>3389000000</v>
      </c>
      <c r="O373" s="20">
        <f t="shared" si="23"/>
        <v>2016</v>
      </c>
    </row>
    <row r="374" spans="1:15" ht="18" x14ac:dyDescent="0.3">
      <c r="A374" s="7">
        <v>400</v>
      </c>
      <c r="B374" s="7" t="s">
        <v>168</v>
      </c>
      <c r="C374" s="7" t="s">
        <v>2</v>
      </c>
      <c r="D374" s="8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s="7" t="s">
        <v>3</v>
      </c>
      <c r="K374" s="7" t="s">
        <v>169</v>
      </c>
      <c r="L374" s="25">
        <f t="shared" si="20"/>
        <v>1753309000</v>
      </c>
      <c r="M374" s="26">
        <f t="shared" si="21"/>
        <v>1187331000</v>
      </c>
      <c r="N374" s="26">
        <f t="shared" si="22"/>
        <v>565978000</v>
      </c>
      <c r="O374" s="20">
        <f t="shared" si="23"/>
        <v>2013</v>
      </c>
    </row>
    <row r="375" spans="1:15" ht="18" x14ac:dyDescent="0.3">
      <c r="A375" s="7">
        <v>401</v>
      </c>
      <c r="B375" s="7" t="s">
        <v>168</v>
      </c>
      <c r="C375" s="7" t="s">
        <v>5</v>
      </c>
      <c r="D375" s="8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s="7" t="s">
        <v>3</v>
      </c>
      <c r="K375" s="7" t="s">
        <v>169</v>
      </c>
      <c r="L375" s="25">
        <f t="shared" si="20"/>
        <v>1749759000</v>
      </c>
      <c r="M375" s="26">
        <f t="shared" si="21"/>
        <v>1147039000</v>
      </c>
      <c r="N375" s="26">
        <f t="shared" si="22"/>
        <v>602720000</v>
      </c>
      <c r="O375" s="20">
        <f t="shared" si="23"/>
        <v>2014</v>
      </c>
    </row>
    <row r="376" spans="1:15" ht="18" x14ac:dyDescent="0.3">
      <c r="A376" s="7">
        <v>402</v>
      </c>
      <c r="B376" s="7" t="s">
        <v>168</v>
      </c>
      <c r="C376" s="7" t="s">
        <v>6</v>
      </c>
      <c r="D376" s="8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s="7" t="s">
        <v>3</v>
      </c>
      <c r="K376" s="7" t="s">
        <v>169</v>
      </c>
      <c r="L376" s="25">
        <f t="shared" si="20"/>
        <v>1921337000</v>
      </c>
      <c r="M376" s="26">
        <f t="shared" si="21"/>
        <v>1224930000</v>
      </c>
      <c r="N376" s="26">
        <f t="shared" si="22"/>
        <v>696407000</v>
      </c>
      <c r="O376" s="20">
        <f t="shared" si="23"/>
        <v>2015</v>
      </c>
    </row>
    <row r="377" spans="1:15" ht="18" x14ac:dyDescent="0.3">
      <c r="A377" s="7">
        <v>403</v>
      </c>
      <c r="B377" s="7" t="s">
        <v>168</v>
      </c>
      <c r="C377" s="7" t="s">
        <v>7</v>
      </c>
      <c r="D377" s="8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s="7" t="s">
        <v>3</v>
      </c>
      <c r="K377" s="7" t="s">
        <v>169</v>
      </c>
      <c r="L377" s="25">
        <f t="shared" si="20"/>
        <v>2129870000</v>
      </c>
      <c r="M377" s="26">
        <f t="shared" si="21"/>
        <v>1348122000</v>
      </c>
      <c r="N377" s="26">
        <f t="shared" si="22"/>
        <v>781748000</v>
      </c>
      <c r="O377" s="20">
        <f t="shared" si="23"/>
        <v>2016</v>
      </c>
    </row>
    <row r="378" spans="1:15" ht="18" x14ac:dyDescent="0.3">
      <c r="A378" s="7">
        <v>404</v>
      </c>
      <c r="B378" s="7" t="s">
        <v>170</v>
      </c>
      <c r="C378" s="7" t="s">
        <v>2</v>
      </c>
      <c r="D378" s="8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s="7" t="s">
        <v>171</v>
      </c>
      <c r="K378" s="7" t="s">
        <v>172</v>
      </c>
      <c r="L378" s="25">
        <f t="shared" si="20"/>
        <v>10737000000</v>
      </c>
      <c r="M378" s="26">
        <f t="shared" si="21"/>
        <v>8024000000</v>
      </c>
      <c r="N378" s="26">
        <f t="shared" si="22"/>
        <v>2713000000</v>
      </c>
      <c r="O378" s="20">
        <f t="shared" si="23"/>
        <v>2012</v>
      </c>
    </row>
    <row r="379" spans="1:15" ht="18" x14ac:dyDescent="0.3">
      <c r="A379" s="7">
        <v>405</v>
      </c>
      <c r="B379" s="7" t="s">
        <v>170</v>
      </c>
      <c r="C379" s="7" t="s">
        <v>5</v>
      </c>
      <c r="D379" s="8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s="7" t="s">
        <v>171</v>
      </c>
      <c r="K379" s="7" t="s">
        <v>172</v>
      </c>
      <c r="L379" s="25">
        <f t="shared" si="20"/>
        <v>10588000000</v>
      </c>
      <c r="M379" s="26">
        <f t="shared" si="21"/>
        <v>8043000000</v>
      </c>
      <c r="N379" s="26">
        <f t="shared" si="22"/>
        <v>2545000000</v>
      </c>
      <c r="O379" s="20">
        <f t="shared" si="23"/>
        <v>2013</v>
      </c>
    </row>
    <row r="380" spans="1:15" ht="18" x14ac:dyDescent="0.3">
      <c r="A380" s="7">
        <v>406</v>
      </c>
      <c r="B380" s="7" t="s">
        <v>170</v>
      </c>
      <c r="C380" s="7" t="s">
        <v>6</v>
      </c>
      <c r="D380" s="8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s="7" t="s">
        <v>171</v>
      </c>
      <c r="K380" s="7" t="s">
        <v>172</v>
      </c>
      <c r="L380" s="25">
        <f t="shared" si="20"/>
        <v>10185000000</v>
      </c>
      <c r="M380" s="26">
        <f t="shared" si="21"/>
        <v>7775000000</v>
      </c>
      <c r="N380" s="26">
        <f t="shared" si="22"/>
        <v>2410000000</v>
      </c>
      <c r="O380" s="20">
        <f t="shared" si="23"/>
        <v>2014</v>
      </c>
    </row>
    <row r="381" spans="1:15" ht="18" x14ac:dyDescent="0.3">
      <c r="A381" s="7">
        <v>407</v>
      </c>
      <c r="B381" s="7" t="s">
        <v>170</v>
      </c>
      <c r="C381" s="7" t="s">
        <v>7</v>
      </c>
      <c r="D381" s="8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s="7" t="s">
        <v>171</v>
      </c>
      <c r="K381" s="7" t="s">
        <v>172</v>
      </c>
      <c r="L381" s="25">
        <f t="shared" si="20"/>
        <v>10122000000</v>
      </c>
      <c r="M381" s="26">
        <f t="shared" si="21"/>
        <v>7517000000</v>
      </c>
      <c r="N381" s="26">
        <f t="shared" si="22"/>
        <v>2605000000</v>
      </c>
      <c r="O381" s="20">
        <f t="shared" si="23"/>
        <v>2015</v>
      </c>
    </row>
    <row r="382" spans="1:15" ht="18" x14ac:dyDescent="0.3">
      <c r="A382" s="7">
        <v>408</v>
      </c>
      <c r="B382" s="7" t="s">
        <v>173</v>
      </c>
      <c r="C382" s="7" t="s">
        <v>2</v>
      </c>
      <c r="D382" s="8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s="7" t="s">
        <v>12</v>
      </c>
      <c r="K382" s="7" t="s">
        <v>165</v>
      </c>
      <c r="L382" s="25">
        <f t="shared" si="20"/>
        <v>3068231000</v>
      </c>
      <c r="M382" s="26">
        <f t="shared" si="21"/>
        <v>1706735000</v>
      </c>
      <c r="N382" s="26">
        <f t="shared" si="22"/>
        <v>1361496000</v>
      </c>
      <c r="O382" s="20">
        <f t="shared" si="23"/>
        <v>2012</v>
      </c>
    </row>
    <row r="383" spans="1:15" ht="18" x14ac:dyDescent="0.3">
      <c r="A383" s="7">
        <v>409</v>
      </c>
      <c r="B383" s="7" t="s">
        <v>173</v>
      </c>
      <c r="C383" s="7" t="s">
        <v>5</v>
      </c>
      <c r="D383" s="8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s="7" t="s">
        <v>12</v>
      </c>
      <c r="K383" s="7" t="s">
        <v>165</v>
      </c>
      <c r="L383" s="25">
        <f t="shared" si="20"/>
        <v>3577700000</v>
      </c>
      <c r="M383" s="26">
        <f t="shared" si="21"/>
        <v>1899800000</v>
      </c>
      <c r="N383" s="26">
        <f t="shared" si="22"/>
        <v>1677900000</v>
      </c>
      <c r="O383" s="20">
        <f t="shared" si="23"/>
        <v>2013</v>
      </c>
    </row>
    <row r="384" spans="1:15" ht="18" x14ac:dyDescent="0.3">
      <c r="A384" s="7">
        <v>410</v>
      </c>
      <c r="B384" s="7" t="s">
        <v>173</v>
      </c>
      <c r="C384" s="7" t="s">
        <v>6</v>
      </c>
      <c r="D384" s="8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s="7" t="s">
        <v>12</v>
      </c>
      <c r="K384" s="7" t="s">
        <v>165</v>
      </c>
      <c r="L384" s="25">
        <f t="shared" si="20"/>
        <v>4121600000</v>
      </c>
      <c r="M384" s="26">
        <f t="shared" si="21"/>
        <v>2236700000</v>
      </c>
      <c r="N384" s="26">
        <f t="shared" si="22"/>
        <v>1884900000</v>
      </c>
      <c r="O384" s="20">
        <f t="shared" si="23"/>
        <v>2014</v>
      </c>
    </row>
    <row r="385" spans="1:15" ht="18" x14ac:dyDescent="0.3">
      <c r="A385" s="7">
        <v>411</v>
      </c>
      <c r="B385" s="7" t="s">
        <v>173</v>
      </c>
      <c r="C385" s="7" t="s">
        <v>7</v>
      </c>
      <c r="D385" s="8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s="7" t="s">
        <v>12</v>
      </c>
      <c r="K385" s="7" t="s">
        <v>165</v>
      </c>
      <c r="L385" s="25">
        <f t="shared" si="20"/>
        <v>4975800000</v>
      </c>
      <c r="M385" s="26">
        <f t="shared" si="21"/>
        <v>2833800000</v>
      </c>
      <c r="N385" s="26">
        <f t="shared" si="22"/>
        <v>2142000000</v>
      </c>
      <c r="O385" s="20">
        <f t="shared" si="23"/>
        <v>2015</v>
      </c>
    </row>
    <row r="386" spans="1:15" ht="18" x14ac:dyDescent="0.3">
      <c r="A386" s="7">
        <v>412</v>
      </c>
      <c r="B386" s="7" t="s">
        <v>174</v>
      </c>
      <c r="C386" s="7" t="s">
        <v>2</v>
      </c>
      <c r="D386" s="8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7" t="s">
        <v>12</v>
      </c>
      <c r="K386" s="7" t="s">
        <v>46</v>
      </c>
      <c r="L386" s="25">
        <f t="shared" ref="L386:L449" si="24">E386-F386</f>
        <v>2415639000</v>
      </c>
      <c r="M386" s="26">
        <f t="shared" ref="M386:M449" si="25">G386+H386+I386</f>
        <v>2034922000</v>
      </c>
      <c r="N386" s="26">
        <f t="shared" ref="N386:N449" si="26">L386-M386</f>
        <v>380717000</v>
      </c>
      <c r="O386" s="20">
        <f t="shared" si="23"/>
        <v>2013</v>
      </c>
    </row>
    <row r="387" spans="1:15" ht="18" x14ac:dyDescent="0.3">
      <c r="A387" s="7">
        <v>413</v>
      </c>
      <c r="B387" s="7" t="s">
        <v>174</v>
      </c>
      <c r="C387" s="7" t="s">
        <v>5</v>
      </c>
      <c r="D387" s="8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7" t="s">
        <v>12</v>
      </c>
      <c r="K387" s="7" t="s">
        <v>46</v>
      </c>
      <c r="L387" s="25">
        <f t="shared" si="24"/>
        <v>2522637000</v>
      </c>
      <c r="M387" s="26">
        <f t="shared" si="25"/>
        <v>2193581000</v>
      </c>
      <c r="N387" s="26">
        <f t="shared" si="26"/>
        <v>329056000</v>
      </c>
      <c r="O387" s="20">
        <f t="shared" ref="O387:O450" si="27">YEAR(D387)</f>
        <v>2014</v>
      </c>
    </row>
    <row r="388" spans="1:15" ht="18" x14ac:dyDescent="0.3">
      <c r="A388" s="7">
        <v>414</v>
      </c>
      <c r="B388" s="7" t="s">
        <v>174</v>
      </c>
      <c r="C388" s="7" t="s">
        <v>6</v>
      </c>
      <c r="D388" s="8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7" t="s">
        <v>12</v>
      </c>
      <c r="K388" s="7" t="s">
        <v>46</v>
      </c>
      <c r="L388" s="25">
        <f t="shared" si="24"/>
        <v>2661230000</v>
      </c>
      <c r="M388" s="26">
        <f t="shared" si="25"/>
        <v>2143597000</v>
      </c>
      <c r="N388" s="26">
        <f t="shared" si="26"/>
        <v>517633000</v>
      </c>
      <c r="O388" s="20">
        <f t="shared" si="27"/>
        <v>2015</v>
      </c>
    </row>
    <row r="389" spans="1:15" ht="18" x14ac:dyDescent="0.3">
      <c r="A389" s="7">
        <v>415</v>
      </c>
      <c r="B389" s="7" t="s">
        <v>174</v>
      </c>
      <c r="C389" s="7" t="s">
        <v>7</v>
      </c>
      <c r="D389" s="8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7" t="s">
        <v>12</v>
      </c>
      <c r="K389" s="7" t="s">
        <v>46</v>
      </c>
      <c r="L389" s="25">
        <f t="shared" si="24"/>
        <v>2858724000</v>
      </c>
      <c r="M389" s="26">
        <f t="shared" si="25"/>
        <v>2138444000</v>
      </c>
      <c r="N389" s="26">
        <f t="shared" si="26"/>
        <v>720280000</v>
      </c>
      <c r="O389" s="20">
        <f t="shared" si="27"/>
        <v>2016</v>
      </c>
    </row>
    <row r="390" spans="1:15" ht="18" x14ac:dyDescent="0.3">
      <c r="A390" s="7">
        <v>416</v>
      </c>
      <c r="B390" s="7" t="s">
        <v>175</v>
      </c>
      <c r="C390" s="7" t="s">
        <v>2</v>
      </c>
      <c r="D390" s="8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s="7" t="s">
        <v>26</v>
      </c>
      <c r="K390" s="7" t="s">
        <v>176</v>
      </c>
      <c r="L390" s="25">
        <f t="shared" si="24"/>
        <v>23783000000</v>
      </c>
      <c r="M390" s="26">
        <f t="shared" si="25"/>
        <v>0</v>
      </c>
      <c r="N390" s="26">
        <f t="shared" si="26"/>
        <v>23783000000</v>
      </c>
      <c r="O390" s="20">
        <f t="shared" si="27"/>
        <v>2013</v>
      </c>
    </row>
    <row r="391" spans="1:15" ht="18" x14ac:dyDescent="0.3">
      <c r="A391" s="7">
        <v>417</v>
      </c>
      <c r="B391" s="7" t="s">
        <v>175</v>
      </c>
      <c r="C391" s="7" t="s">
        <v>5</v>
      </c>
      <c r="D391" s="8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s="7" t="s">
        <v>26</v>
      </c>
      <c r="K391" s="7" t="s">
        <v>176</v>
      </c>
      <c r="L391" s="25">
        <f t="shared" si="24"/>
        <v>25367000000</v>
      </c>
      <c r="M391" s="26">
        <f t="shared" si="25"/>
        <v>0</v>
      </c>
      <c r="N391" s="26">
        <f t="shared" si="26"/>
        <v>25367000000</v>
      </c>
      <c r="O391" s="20">
        <f t="shared" si="27"/>
        <v>2014</v>
      </c>
    </row>
    <row r="392" spans="1:15" ht="18" x14ac:dyDescent="0.3">
      <c r="A392" s="7">
        <v>418</v>
      </c>
      <c r="B392" s="7" t="s">
        <v>175</v>
      </c>
      <c r="C392" s="7" t="s">
        <v>6</v>
      </c>
      <c r="D392" s="8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s="7" t="s">
        <v>26</v>
      </c>
      <c r="K392" s="7" t="s">
        <v>176</v>
      </c>
      <c r="L392" s="25">
        <f t="shared" si="24"/>
        <v>26528000000</v>
      </c>
      <c r="M392" s="26">
        <f t="shared" si="25"/>
        <v>0</v>
      </c>
      <c r="N392" s="26">
        <f t="shared" si="26"/>
        <v>26528000000</v>
      </c>
      <c r="O392" s="20">
        <f t="shared" si="27"/>
        <v>2015</v>
      </c>
    </row>
    <row r="393" spans="1:15" ht="18" x14ac:dyDescent="0.3">
      <c r="A393" s="7">
        <v>419</v>
      </c>
      <c r="B393" s="7" t="s">
        <v>175</v>
      </c>
      <c r="C393" s="7" t="s">
        <v>7</v>
      </c>
      <c r="D393" s="8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s="7" t="s">
        <v>26</v>
      </c>
      <c r="K393" s="7" t="s">
        <v>176</v>
      </c>
      <c r="L393" s="25">
        <f t="shared" si="24"/>
        <v>28857000000</v>
      </c>
      <c r="M393" s="26">
        <f t="shared" si="25"/>
        <v>0</v>
      </c>
      <c r="N393" s="26">
        <f t="shared" si="26"/>
        <v>28857000000</v>
      </c>
      <c r="O393" s="20">
        <f t="shared" si="27"/>
        <v>2016</v>
      </c>
    </row>
    <row r="394" spans="1:15" ht="18" x14ac:dyDescent="0.3">
      <c r="A394" s="7">
        <v>420</v>
      </c>
      <c r="B394" s="7" t="s">
        <v>177</v>
      </c>
      <c r="C394" s="7" t="s">
        <v>2</v>
      </c>
      <c r="D394" s="8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s="7" t="s">
        <v>72</v>
      </c>
      <c r="K394" s="7" t="s">
        <v>133</v>
      </c>
      <c r="L394" s="25">
        <f t="shared" si="24"/>
        <v>67254000000</v>
      </c>
      <c r="M394" s="26">
        <f t="shared" si="25"/>
        <v>30513000000</v>
      </c>
      <c r="N394" s="26">
        <f t="shared" si="26"/>
        <v>36741000000</v>
      </c>
      <c r="O394" s="20">
        <f t="shared" si="27"/>
        <v>2012</v>
      </c>
    </row>
    <row r="395" spans="1:15" ht="18" x14ac:dyDescent="0.3">
      <c r="A395" s="7">
        <v>421</v>
      </c>
      <c r="B395" s="7" t="s">
        <v>177</v>
      </c>
      <c r="C395" s="7" t="s">
        <v>5</v>
      </c>
      <c r="D395" s="8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s="7" t="s">
        <v>72</v>
      </c>
      <c r="K395" s="7" t="s">
        <v>133</v>
      </c>
      <c r="L395" s="25">
        <f t="shared" si="24"/>
        <v>60833000000</v>
      </c>
      <c r="M395" s="26">
        <f t="shared" si="25"/>
        <v>31759000000</v>
      </c>
      <c r="N395" s="26">
        <f t="shared" si="26"/>
        <v>29074000000</v>
      </c>
      <c r="O395" s="20">
        <f t="shared" si="27"/>
        <v>2013</v>
      </c>
    </row>
    <row r="396" spans="1:15" ht="18" x14ac:dyDescent="0.3">
      <c r="A396" s="7">
        <v>422</v>
      </c>
      <c r="B396" s="7" t="s">
        <v>177</v>
      </c>
      <c r="C396" s="7" t="s">
        <v>6</v>
      </c>
      <c r="D396" s="8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s="7" t="s">
        <v>72</v>
      </c>
      <c r="K396" s="7" t="s">
        <v>133</v>
      </c>
      <c r="L396" s="25">
        <f t="shared" si="24"/>
        <v>55538000000</v>
      </c>
      <c r="M396" s="26">
        <f t="shared" si="25"/>
        <v>33827000000</v>
      </c>
      <c r="N396" s="26">
        <f t="shared" si="26"/>
        <v>21711000000</v>
      </c>
      <c r="O396" s="20">
        <f t="shared" si="27"/>
        <v>2014</v>
      </c>
    </row>
    <row r="397" spans="1:15" ht="18" x14ac:dyDescent="0.3">
      <c r="A397" s="7">
        <v>423</v>
      </c>
      <c r="B397" s="7" t="s">
        <v>177</v>
      </c>
      <c r="C397" s="7" t="s">
        <v>7</v>
      </c>
      <c r="D397" s="8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s="7" t="s">
        <v>72</v>
      </c>
      <c r="K397" s="7" t="s">
        <v>133</v>
      </c>
      <c r="L397" s="25">
        <f t="shared" si="24"/>
        <v>37140000000</v>
      </c>
      <c r="M397" s="26">
        <f t="shared" si="25"/>
        <v>37510000000</v>
      </c>
      <c r="N397" s="26">
        <f t="shared" si="26"/>
        <v>-370000000</v>
      </c>
      <c r="O397" s="20">
        <f t="shared" si="27"/>
        <v>2015</v>
      </c>
    </row>
    <row r="398" spans="1:15" ht="18" x14ac:dyDescent="0.3">
      <c r="A398" s="7">
        <v>424</v>
      </c>
      <c r="B398" s="7" t="s">
        <v>178</v>
      </c>
      <c r="C398" s="7" t="s">
        <v>2</v>
      </c>
      <c r="D398" s="8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s="7" t="s">
        <v>72</v>
      </c>
      <c r="K398" s="7" t="s">
        <v>73</v>
      </c>
      <c r="L398" s="25">
        <f t="shared" si="24"/>
        <v>1476071000</v>
      </c>
      <c r="M398" s="26">
        <f t="shared" si="25"/>
        <v>713111000</v>
      </c>
      <c r="N398" s="26">
        <f t="shared" si="26"/>
        <v>762960000</v>
      </c>
      <c r="O398" s="20">
        <f t="shared" si="27"/>
        <v>2012</v>
      </c>
    </row>
    <row r="399" spans="1:15" ht="18" x14ac:dyDescent="0.3">
      <c r="A399" s="7">
        <v>425</v>
      </c>
      <c r="B399" s="7" t="s">
        <v>178</v>
      </c>
      <c r="C399" s="7" t="s">
        <v>5</v>
      </c>
      <c r="D399" s="8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s="7" t="s">
        <v>72</v>
      </c>
      <c r="K399" s="7" t="s">
        <v>73</v>
      </c>
      <c r="L399" s="25">
        <f t="shared" si="24"/>
        <v>1864483000</v>
      </c>
      <c r="M399" s="26">
        <f t="shared" si="25"/>
        <v>948470000</v>
      </c>
      <c r="N399" s="26">
        <f t="shared" si="26"/>
        <v>916013000</v>
      </c>
      <c r="O399" s="20">
        <f t="shared" si="27"/>
        <v>2013</v>
      </c>
    </row>
    <row r="400" spans="1:15" ht="18" x14ac:dyDescent="0.3">
      <c r="A400" s="7">
        <v>426</v>
      </c>
      <c r="B400" s="7" t="s">
        <v>178</v>
      </c>
      <c r="C400" s="7" t="s">
        <v>6</v>
      </c>
      <c r="D400" s="8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s="7" t="s">
        <v>72</v>
      </c>
      <c r="K400" s="7" t="s">
        <v>73</v>
      </c>
      <c r="L400" s="25">
        <f t="shared" si="24"/>
        <v>2121773000</v>
      </c>
      <c r="M400" s="26">
        <f t="shared" si="25"/>
        <v>1190973000</v>
      </c>
      <c r="N400" s="26">
        <f t="shared" si="26"/>
        <v>930800000</v>
      </c>
      <c r="O400" s="20">
        <f t="shared" si="27"/>
        <v>2014</v>
      </c>
    </row>
    <row r="401" spans="1:15" ht="18" x14ac:dyDescent="0.3">
      <c r="A401" s="7">
        <v>427</v>
      </c>
      <c r="B401" s="7" t="s">
        <v>178</v>
      </c>
      <c r="C401" s="7" t="s">
        <v>7</v>
      </c>
      <c r="D401" s="8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s="7" t="s">
        <v>72</v>
      </c>
      <c r="K401" s="7" t="s">
        <v>73</v>
      </c>
      <c r="L401" s="25">
        <f t="shared" si="24"/>
        <v>1262214000</v>
      </c>
      <c r="M401" s="26">
        <f t="shared" si="25"/>
        <v>1461587000</v>
      </c>
      <c r="N401" s="26">
        <f t="shared" si="26"/>
        <v>-199373000</v>
      </c>
      <c r="O401" s="20">
        <f t="shared" si="27"/>
        <v>2015</v>
      </c>
    </row>
    <row r="402" spans="1:15" ht="18" x14ac:dyDescent="0.3">
      <c r="A402" s="7">
        <v>428</v>
      </c>
      <c r="B402" s="7" t="s">
        <v>179</v>
      </c>
      <c r="C402" s="7" t="s">
        <v>2</v>
      </c>
      <c r="D402" s="8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s="7" t="s">
        <v>32</v>
      </c>
      <c r="K402" s="7" t="s">
        <v>35</v>
      </c>
      <c r="L402" s="25">
        <f t="shared" si="24"/>
        <v>4535000000</v>
      </c>
      <c r="M402" s="26">
        <f t="shared" si="25"/>
        <v>1677000000</v>
      </c>
      <c r="N402" s="26">
        <f t="shared" si="26"/>
        <v>2858000000</v>
      </c>
      <c r="O402" s="20">
        <f t="shared" si="27"/>
        <v>2012</v>
      </c>
    </row>
    <row r="403" spans="1:15" ht="18" x14ac:dyDescent="0.3">
      <c r="A403" s="7">
        <v>429</v>
      </c>
      <c r="B403" s="7" t="s">
        <v>179</v>
      </c>
      <c r="C403" s="7" t="s">
        <v>5</v>
      </c>
      <c r="D403" s="8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s="7" t="s">
        <v>32</v>
      </c>
      <c r="K403" s="7" t="s">
        <v>35</v>
      </c>
      <c r="L403" s="25">
        <f t="shared" si="24"/>
        <v>5087000000</v>
      </c>
      <c r="M403" s="26">
        <f t="shared" si="25"/>
        <v>1771000000</v>
      </c>
      <c r="N403" s="26">
        <f t="shared" si="26"/>
        <v>3316000000</v>
      </c>
      <c r="O403" s="20">
        <f t="shared" si="27"/>
        <v>2013</v>
      </c>
    </row>
    <row r="404" spans="1:15" ht="18" x14ac:dyDescent="0.3">
      <c r="A404" s="7">
        <v>430</v>
      </c>
      <c r="B404" s="7" t="s">
        <v>179</v>
      </c>
      <c r="C404" s="7" t="s">
        <v>6</v>
      </c>
      <c r="D404" s="8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s="7" t="s">
        <v>32</v>
      </c>
      <c r="K404" s="7" t="s">
        <v>35</v>
      </c>
      <c r="L404" s="25">
        <f t="shared" si="24"/>
        <v>4555000000</v>
      </c>
      <c r="M404" s="26">
        <f t="shared" si="25"/>
        <v>1834000000</v>
      </c>
      <c r="N404" s="26">
        <f t="shared" si="26"/>
        <v>2721000000</v>
      </c>
      <c r="O404" s="20">
        <f t="shared" si="27"/>
        <v>2014</v>
      </c>
    </row>
    <row r="405" spans="1:15" ht="18" x14ac:dyDescent="0.3">
      <c r="A405" s="7">
        <v>431</v>
      </c>
      <c r="B405" s="7" t="s">
        <v>179</v>
      </c>
      <c r="C405" s="7" t="s">
        <v>7</v>
      </c>
      <c r="D405" s="8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s="7" t="s">
        <v>32</v>
      </c>
      <c r="K405" s="7" t="s">
        <v>35</v>
      </c>
      <c r="L405" s="25">
        <f t="shared" si="24"/>
        <v>5482000000</v>
      </c>
      <c r="M405" s="26">
        <f t="shared" si="25"/>
        <v>1946000000</v>
      </c>
      <c r="N405" s="26">
        <f t="shared" si="26"/>
        <v>3536000000</v>
      </c>
      <c r="O405" s="20">
        <f t="shared" si="27"/>
        <v>2015</v>
      </c>
    </row>
    <row r="406" spans="1:15" ht="18" x14ac:dyDescent="0.3">
      <c r="A406" s="7">
        <v>432</v>
      </c>
      <c r="B406" s="7" t="s">
        <v>180</v>
      </c>
      <c r="C406" s="7" t="s">
        <v>2</v>
      </c>
      <c r="D406" s="8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s="7" t="s">
        <v>3</v>
      </c>
      <c r="K406" s="7" t="s">
        <v>4</v>
      </c>
      <c r="L406" s="25">
        <f t="shared" si="24"/>
        <v>16809000000</v>
      </c>
      <c r="M406" s="26">
        <f t="shared" si="25"/>
        <v>13007000000</v>
      </c>
      <c r="N406" s="26">
        <f t="shared" si="26"/>
        <v>3802000000</v>
      </c>
      <c r="O406" s="20">
        <f t="shared" si="27"/>
        <v>2013</v>
      </c>
    </row>
    <row r="407" spans="1:15" ht="18" x14ac:dyDescent="0.3">
      <c r="A407" s="7">
        <v>433</v>
      </c>
      <c r="B407" s="7" t="s">
        <v>180</v>
      </c>
      <c r="C407" s="7" t="s">
        <v>5</v>
      </c>
      <c r="D407" s="8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s="7" t="s">
        <v>3</v>
      </c>
      <c r="K407" s="7" t="s">
        <v>4</v>
      </c>
      <c r="L407" s="25">
        <f t="shared" si="24"/>
        <v>17395000000</v>
      </c>
      <c r="M407" s="26">
        <f t="shared" si="25"/>
        <v>14473000000</v>
      </c>
      <c r="N407" s="26">
        <f t="shared" si="26"/>
        <v>2922000000</v>
      </c>
      <c r="O407" s="20">
        <f t="shared" si="27"/>
        <v>2014</v>
      </c>
    </row>
    <row r="408" spans="1:15" ht="18" x14ac:dyDescent="0.3">
      <c r="A408" s="7">
        <v>434</v>
      </c>
      <c r="B408" s="7" t="s">
        <v>180</v>
      </c>
      <c r="C408" s="7" t="s">
        <v>6</v>
      </c>
      <c r="D408" s="8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s="7" t="s">
        <v>3</v>
      </c>
      <c r="K408" s="7" t="s">
        <v>4</v>
      </c>
      <c r="L408" s="25">
        <f t="shared" si="24"/>
        <v>23608000000</v>
      </c>
      <c r="M408" s="26">
        <f t="shared" si="25"/>
        <v>15771000000</v>
      </c>
      <c r="N408" s="26">
        <f t="shared" si="26"/>
        <v>7837000000</v>
      </c>
      <c r="O408" s="20">
        <f t="shared" si="27"/>
        <v>2015</v>
      </c>
    </row>
    <row r="409" spans="1:15" ht="18" x14ac:dyDescent="0.3">
      <c r="A409" s="7">
        <v>435</v>
      </c>
      <c r="B409" s="7" t="s">
        <v>180</v>
      </c>
      <c r="C409" s="7" t="s">
        <v>7</v>
      </c>
      <c r="D409" s="8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s="7" t="s">
        <v>3</v>
      </c>
      <c r="K409" s="7" t="s">
        <v>4</v>
      </c>
      <c r="L409" s="25">
        <f t="shared" si="24"/>
        <v>23699000000</v>
      </c>
      <c r="M409" s="26">
        <f t="shared" si="25"/>
        <v>16747000000</v>
      </c>
      <c r="N409" s="26">
        <f t="shared" si="26"/>
        <v>6952000000</v>
      </c>
      <c r="O409" s="20">
        <f t="shared" si="27"/>
        <v>2016</v>
      </c>
    </row>
    <row r="410" spans="1:15" ht="18" x14ac:dyDescent="0.3">
      <c r="A410" s="7">
        <v>436</v>
      </c>
      <c r="B410" s="7" t="s">
        <v>181</v>
      </c>
      <c r="C410" s="7" t="s">
        <v>2</v>
      </c>
      <c r="D410" s="8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s="7" t="s">
        <v>48</v>
      </c>
      <c r="K410" s="7" t="s">
        <v>182</v>
      </c>
      <c r="L410" s="25">
        <f t="shared" si="24"/>
        <v>11356000000</v>
      </c>
      <c r="M410" s="26">
        <f t="shared" si="25"/>
        <v>8601000000</v>
      </c>
      <c r="N410" s="26">
        <f t="shared" si="26"/>
        <v>2755000000</v>
      </c>
      <c r="O410" s="20">
        <f t="shared" si="27"/>
        <v>2013</v>
      </c>
    </row>
    <row r="411" spans="1:15" ht="18" x14ac:dyDescent="0.3">
      <c r="A411" s="7">
        <v>437</v>
      </c>
      <c r="B411" s="7" t="s">
        <v>181</v>
      </c>
      <c r="C411" s="7" t="s">
        <v>5</v>
      </c>
      <c r="D411" s="8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s="7" t="s">
        <v>48</v>
      </c>
      <c r="K411" s="7" t="s">
        <v>182</v>
      </c>
      <c r="L411" s="25">
        <f t="shared" si="24"/>
        <v>11383000000</v>
      </c>
      <c r="M411" s="26">
        <f t="shared" si="25"/>
        <v>7494000000</v>
      </c>
      <c r="N411" s="26">
        <f t="shared" si="26"/>
        <v>3889000000</v>
      </c>
      <c r="O411" s="20">
        <f t="shared" si="27"/>
        <v>2014</v>
      </c>
    </row>
    <row r="412" spans="1:15" ht="18" x14ac:dyDescent="0.3">
      <c r="A412" s="7">
        <v>438</v>
      </c>
      <c r="B412" s="7" t="s">
        <v>181</v>
      </c>
      <c r="C412" s="7" t="s">
        <v>6</v>
      </c>
      <c r="D412" s="8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s="7" t="s">
        <v>48</v>
      </c>
      <c r="K412" s="7" t="s">
        <v>182</v>
      </c>
      <c r="L412" s="25">
        <f t="shared" si="24"/>
        <v>10018000000</v>
      </c>
      <c r="M412" s="26">
        <f t="shared" si="25"/>
        <v>6972000000</v>
      </c>
      <c r="N412" s="26">
        <f t="shared" si="26"/>
        <v>3046000000</v>
      </c>
      <c r="O412" s="20">
        <f t="shared" si="27"/>
        <v>2015</v>
      </c>
    </row>
    <row r="413" spans="1:15" ht="18" x14ac:dyDescent="0.3">
      <c r="A413" s="7">
        <v>439</v>
      </c>
      <c r="B413" s="7" t="s">
        <v>181</v>
      </c>
      <c r="C413" s="7" t="s">
        <v>7</v>
      </c>
      <c r="D413" s="8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s="7" t="s">
        <v>48</v>
      </c>
      <c r="K413" s="7" t="s">
        <v>182</v>
      </c>
      <c r="L413" s="25">
        <f t="shared" si="24"/>
        <v>10125000000</v>
      </c>
      <c r="M413" s="26">
        <f t="shared" si="25"/>
        <v>6646000000</v>
      </c>
      <c r="N413" s="26">
        <f t="shared" si="26"/>
        <v>3479000000</v>
      </c>
      <c r="O413" s="20">
        <f t="shared" si="27"/>
        <v>2016</v>
      </c>
    </row>
    <row r="414" spans="1:15" ht="18" x14ac:dyDescent="0.3">
      <c r="A414" s="7">
        <v>440</v>
      </c>
      <c r="B414" s="7" t="s">
        <v>183</v>
      </c>
      <c r="C414" s="7" t="s">
        <v>2</v>
      </c>
      <c r="D414" s="8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s="7" t="s">
        <v>3</v>
      </c>
      <c r="K414" s="7" t="s">
        <v>116</v>
      </c>
      <c r="L414" s="25">
        <f t="shared" si="24"/>
        <v>12128100000</v>
      </c>
      <c r="M414" s="26">
        <f t="shared" si="25"/>
        <v>5903400000</v>
      </c>
      <c r="N414" s="26">
        <f t="shared" si="26"/>
        <v>6224700000</v>
      </c>
      <c r="O414" s="20">
        <f t="shared" si="27"/>
        <v>2013</v>
      </c>
    </row>
    <row r="415" spans="1:15" ht="18" x14ac:dyDescent="0.3">
      <c r="A415" s="7">
        <v>441</v>
      </c>
      <c r="B415" s="7" t="s">
        <v>183</v>
      </c>
      <c r="C415" s="7" t="s">
        <v>5</v>
      </c>
      <c r="D415" s="8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s="7" t="s">
        <v>3</v>
      </c>
      <c r="K415" s="7" t="s">
        <v>116</v>
      </c>
      <c r="L415" s="25">
        <f t="shared" si="24"/>
        <v>11291100000</v>
      </c>
      <c r="M415" s="26">
        <f t="shared" si="25"/>
        <v>5829700000</v>
      </c>
      <c r="N415" s="26">
        <f t="shared" si="26"/>
        <v>5461400000</v>
      </c>
      <c r="O415" s="20">
        <f t="shared" si="27"/>
        <v>2014</v>
      </c>
    </row>
    <row r="416" spans="1:15" ht="18" x14ac:dyDescent="0.3">
      <c r="A416" s="7">
        <v>442</v>
      </c>
      <c r="B416" s="7" t="s">
        <v>183</v>
      </c>
      <c r="C416" s="7" t="s">
        <v>6</v>
      </c>
      <c r="D416" s="8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s="7" t="s">
        <v>3</v>
      </c>
      <c r="K416" s="7" t="s">
        <v>116</v>
      </c>
      <c r="L416" s="25">
        <f t="shared" si="24"/>
        <v>8719600000</v>
      </c>
      <c r="M416" s="26">
        <f t="shared" si="25"/>
        <v>5259500000</v>
      </c>
      <c r="N416" s="26">
        <f t="shared" si="26"/>
        <v>3460100000</v>
      </c>
      <c r="O416" s="20">
        <f t="shared" si="27"/>
        <v>2015</v>
      </c>
    </row>
    <row r="417" spans="1:15" ht="18" x14ac:dyDescent="0.3">
      <c r="A417" s="7">
        <v>443</v>
      </c>
      <c r="B417" s="7" t="s">
        <v>183</v>
      </c>
      <c r="C417" s="7" t="s">
        <v>7</v>
      </c>
      <c r="D417" s="8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s="7" t="s">
        <v>3</v>
      </c>
      <c r="K417" s="7" t="s">
        <v>116</v>
      </c>
      <c r="L417" s="25">
        <f t="shared" si="24"/>
        <v>8395100000</v>
      </c>
      <c r="M417" s="26">
        <f t="shared" si="25"/>
        <v>5407400000</v>
      </c>
      <c r="N417" s="26">
        <f t="shared" si="26"/>
        <v>2987700000</v>
      </c>
      <c r="O417" s="20">
        <f t="shared" si="27"/>
        <v>2016</v>
      </c>
    </row>
    <row r="418" spans="1:15" ht="18" x14ac:dyDescent="0.3">
      <c r="A418" s="7">
        <v>444</v>
      </c>
      <c r="B418" s="7" t="s">
        <v>184</v>
      </c>
      <c r="C418" s="7" t="s">
        <v>2</v>
      </c>
      <c r="D418" s="8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s="7" t="s">
        <v>37</v>
      </c>
      <c r="K418" s="7" t="s">
        <v>89</v>
      </c>
      <c r="L418" s="25">
        <f t="shared" si="24"/>
        <v>8139000000</v>
      </c>
      <c r="M418" s="26">
        <f t="shared" si="25"/>
        <v>3900000000</v>
      </c>
      <c r="N418" s="26">
        <f t="shared" si="26"/>
        <v>4239000000</v>
      </c>
      <c r="O418" s="20">
        <f t="shared" si="27"/>
        <v>2012</v>
      </c>
    </row>
    <row r="419" spans="1:15" ht="18" x14ac:dyDescent="0.3">
      <c r="A419" s="7">
        <v>445</v>
      </c>
      <c r="B419" s="7" t="s">
        <v>184</v>
      </c>
      <c r="C419" s="7" t="s">
        <v>5</v>
      </c>
      <c r="D419" s="8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s="7" t="s">
        <v>37</v>
      </c>
      <c r="K419" s="7" t="s">
        <v>89</v>
      </c>
      <c r="L419" s="25">
        <f t="shared" si="24"/>
        <v>8672000000</v>
      </c>
      <c r="M419" s="26">
        <f t="shared" si="25"/>
        <v>4280000000</v>
      </c>
      <c r="N419" s="26">
        <f t="shared" si="26"/>
        <v>4392000000</v>
      </c>
      <c r="O419" s="20">
        <f t="shared" si="27"/>
        <v>2013</v>
      </c>
    </row>
    <row r="420" spans="1:15" ht="18" x14ac:dyDescent="0.3">
      <c r="A420" s="7">
        <v>446</v>
      </c>
      <c r="B420" s="7" t="s">
        <v>184</v>
      </c>
      <c r="C420" s="7" t="s">
        <v>6</v>
      </c>
      <c r="D420" s="8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s="7" t="s">
        <v>37</v>
      </c>
      <c r="K420" s="7" t="s">
        <v>89</v>
      </c>
      <c r="L420" s="25">
        <f t="shared" si="24"/>
        <v>8997000000</v>
      </c>
      <c r="M420" s="26">
        <f t="shared" si="25"/>
        <v>4783000000</v>
      </c>
      <c r="N420" s="26">
        <f t="shared" si="26"/>
        <v>4214000000</v>
      </c>
      <c r="O420" s="20">
        <f t="shared" si="27"/>
        <v>2014</v>
      </c>
    </row>
    <row r="421" spans="1:15" ht="18" x14ac:dyDescent="0.3">
      <c r="A421" s="7">
        <v>447</v>
      </c>
      <c r="B421" s="7" t="s">
        <v>184</v>
      </c>
      <c r="C421" s="7" t="s">
        <v>7</v>
      </c>
      <c r="D421" s="8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s="7" t="s">
        <v>37</v>
      </c>
      <c r="K421" s="7" t="s">
        <v>89</v>
      </c>
      <c r="L421" s="25">
        <f t="shared" si="24"/>
        <v>9379000000</v>
      </c>
      <c r="M421" s="26">
        <f t="shared" si="25"/>
        <v>5127000000</v>
      </c>
      <c r="N421" s="26">
        <f t="shared" si="26"/>
        <v>4252000000</v>
      </c>
      <c r="O421" s="20">
        <f t="shared" si="27"/>
        <v>2015</v>
      </c>
    </row>
    <row r="422" spans="1:15" ht="18" x14ac:dyDescent="0.3">
      <c r="A422" s="7">
        <v>448</v>
      </c>
      <c r="B422" s="7" t="s">
        <v>185</v>
      </c>
      <c r="C422" s="7" t="s">
        <v>2</v>
      </c>
      <c r="D422" s="8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s="7" t="s">
        <v>9</v>
      </c>
      <c r="K422" s="7" t="s">
        <v>186</v>
      </c>
      <c r="L422" s="25">
        <f t="shared" si="24"/>
        <v>5085401000</v>
      </c>
      <c r="M422" s="26">
        <f t="shared" si="25"/>
        <v>3430125000</v>
      </c>
      <c r="N422" s="26">
        <f t="shared" si="26"/>
        <v>1655276000</v>
      </c>
      <c r="O422" s="20">
        <f t="shared" si="27"/>
        <v>2013</v>
      </c>
    </row>
    <row r="423" spans="1:15" ht="18" x14ac:dyDescent="0.3">
      <c r="A423" s="7">
        <v>449</v>
      </c>
      <c r="B423" s="7" t="s">
        <v>185</v>
      </c>
      <c r="C423" s="7" t="s">
        <v>5</v>
      </c>
      <c r="D423" s="8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s="7" t="s">
        <v>9</v>
      </c>
      <c r="K423" s="7" t="s">
        <v>186</v>
      </c>
      <c r="L423" s="25">
        <f t="shared" si="24"/>
        <v>5435742000</v>
      </c>
      <c r="M423" s="26">
        <f t="shared" si="25"/>
        <v>3699557000</v>
      </c>
      <c r="N423" s="26">
        <f t="shared" si="26"/>
        <v>1736185000</v>
      </c>
      <c r="O423" s="20">
        <f t="shared" si="27"/>
        <v>2014</v>
      </c>
    </row>
    <row r="424" spans="1:15" ht="18" x14ac:dyDescent="0.3">
      <c r="A424" s="7">
        <v>450</v>
      </c>
      <c r="B424" s="7" t="s">
        <v>185</v>
      </c>
      <c r="C424" s="7" t="s">
        <v>6</v>
      </c>
      <c r="D424" s="8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s="7" t="s">
        <v>9</v>
      </c>
      <c r="K424" s="7" t="s">
        <v>186</v>
      </c>
      <c r="L424" s="25">
        <f t="shared" si="24"/>
        <v>5802507000</v>
      </c>
      <c r="M424" s="26">
        <f t="shared" si="25"/>
        <v>4033414000</v>
      </c>
      <c r="N424" s="26">
        <f t="shared" si="26"/>
        <v>1769093000</v>
      </c>
      <c r="O424" s="20">
        <f t="shared" si="27"/>
        <v>2015</v>
      </c>
    </row>
    <row r="425" spans="1:15" ht="18" x14ac:dyDescent="0.3">
      <c r="A425" s="7">
        <v>451</v>
      </c>
      <c r="B425" s="7" t="s">
        <v>185</v>
      </c>
      <c r="C425" s="7" t="s">
        <v>7</v>
      </c>
      <c r="D425" s="8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s="7" t="s">
        <v>9</v>
      </c>
      <c r="K425" s="7" t="s">
        <v>186</v>
      </c>
      <c r="L425" s="25">
        <f t="shared" si="24"/>
        <v>6306091000</v>
      </c>
      <c r="M425" s="26">
        <f t="shared" si="25"/>
        <v>4365797000</v>
      </c>
      <c r="N425" s="26">
        <f t="shared" si="26"/>
        <v>1940294000</v>
      </c>
      <c r="O425" s="20">
        <f t="shared" si="27"/>
        <v>2016</v>
      </c>
    </row>
    <row r="426" spans="1:15" ht="18" x14ac:dyDescent="0.3">
      <c r="A426" s="7">
        <v>452</v>
      </c>
      <c r="B426" s="7" t="s">
        <v>187</v>
      </c>
      <c r="C426" s="7" t="s">
        <v>2</v>
      </c>
      <c r="D426" s="8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s="7" t="s">
        <v>15</v>
      </c>
      <c r="K426" s="7" t="s">
        <v>188</v>
      </c>
      <c r="L426" s="25">
        <f t="shared" si="24"/>
        <v>3018000000</v>
      </c>
      <c r="M426" s="26">
        <f t="shared" si="25"/>
        <v>1817000000</v>
      </c>
      <c r="N426" s="26">
        <f t="shared" si="26"/>
        <v>1201000000</v>
      </c>
      <c r="O426" s="20">
        <f t="shared" si="27"/>
        <v>2012</v>
      </c>
    </row>
    <row r="427" spans="1:15" ht="18" x14ac:dyDescent="0.3">
      <c r="A427" s="7">
        <v>453</v>
      </c>
      <c r="B427" s="7" t="s">
        <v>187</v>
      </c>
      <c r="C427" s="7" t="s">
        <v>5</v>
      </c>
      <c r="D427" s="8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s="7" t="s">
        <v>15</v>
      </c>
      <c r="K427" s="7" t="s">
        <v>188</v>
      </c>
      <c r="L427" s="25">
        <f t="shared" si="24"/>
        <v>2820000000</v>
      </c>
      <c r="M427" s="26">
        <f t="shared" si="25"/>
        <v>1819000000</v>
      </c>
      <c r="N427" s="26">
        <f t="shared" si="26"/>
        <v>1001000000</v>
      </c>
      <c r="O427" s="20">
        <f t="shared" si="27"/>
        <v>2013</v>
      </c>
    </row>
    <row r="428" spans="1:15" ht="18" x14ac:dyDescent="0.3">
      <c r="A428" s="7">
        <v>454</v>
      </c>
      <c r="B428" s="7" t="s">
        <v>187</v>
      </c>
      <c r="C428" s="7" t="s">
        <v>6</v>
      </c>
      <c r="D428" s="8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s="7" t="s">
        <v>15</v>
      </c>
      <c r="K428" s="7" t="s">
        <v>188</v>
      </c>
      <c r="L428" s="25">
        <f t="shared" si="24"/>
        <v>2798000000</v>
      </c>
      <c r="M428" s="26">
        <f t="shared" si="25"/>
        <v>1815000000</v>
      </c>
      <c r="N428" s="26">
        <f t="shared" si="26"/>
        <v>983000000</v>
      </c>
      <c r="O428" s="20">
        <f t="shared" si="27"/>
        <v>2014</v>
      </c>
    </row>
    <row r="429" spans="1:15" ht="18" x14ac:dyDescent="0.3">
      <c r="A429" s="7">
        <v>455</v>
      </c>
      <c r="B429" s="7" t="s">
        <v>187</v>
      </c>
      <c r="C429" s="7" t="s">
        <v>7</v>
      </c>
      <c r="D429" s="8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s="7" t="s">
        <v>15</v>
      </c>
      <c r="K429" s="7" t="s">
        <v>188</v>
      </c>
      <c r="L429" s="25">
        <f t="shared" si="24"/>
        <v>2836000000</v>
      </c>
      <c r="M429" s="26">
        <f t="shared" si="25"/>
        <v>1437000000</v>
      </c>
      <c r="N429" s="26">
        <f t="shared" si="26"/>
        <v>1399000000</v>
      </c>
      <c r="O429" s="20">
        <f t="shared" si="27"/>
        <v>2015</v>
      </c>
    </row>
    <row r="430" spans="1:15" ht="18" x14ac:dyDescent="0.3">
      <c r="A430" s="7">
        <v>456</v>
      </c>
      <c r="B430" s="7" t="s">
        <v>189</v>
      </c>
      <c r="C430" s="7" t="s">
        <v>2</v>
      </c>
      <c r="D430" s="8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s="7" t="s">
        <v>9</v>
      </c>
      <c r="K430" s="7" t="s">
        <v>190</v>
      </c>
      <c r="L430" s="25">
        <f t="shared" si="24"/>
        <v>1405800000</v>
      </c>
      <c r="M430" s="26">
        <f t="shared" si="25"/>
        <v>649900000</v>
      </c>
      <c r="N430" s="26">
        <f t="shared" si="26"/>
        <v>755900000</v>
      </c>
      <c r="O430" s="20">
        <f t="shared" si="27"/>
        <v>2013</v>
      </c>
    </row>
    <row r="431" spans="1:15" ht="18" x14ac:dyDescent="0.3">
      <c r="A431" s="7">
        <v>457</v>
      </c>
      <c r="B431" s="7" t="s">
        <v>189</v>
      </c>
      <c r="C431" s="7" t="s">
        <v>5</v>
      </c>
      <c r="D431" s="8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s="7" t="s">
        <v>9</v>
      </c>
      <c r="K431" s="7" t="s">
        <v>190</v>
      </c>
      <c r="L431" s="25">
        <f t="shared" si="24"/>
        <v>1756300000</v>
      </c>
      <c r="M431" s="26">
        <f t="shared" si="25"/>
        <v>826900000</v>
      </c>
      <c r="N431" s="26">
        <f t="shared" si="26"/>
        <v>929400000</v>
      </c>
      <c r="O431" s="20">
        <f t="shared" si="27"/>
        <v>2014</v>
      </c>
    </row>
    <row r="432" spans="1:15" ht="18" x14ac:dyDescent="0.3">
      <c r="A432" s="7">
        <v>458</v>
      </c>
      <c r="B432" s="7" t="s">
        <v>189</v>
      </c>
      <c r="C432" s="7" t="s">
        <v>6</v>
      </c>
      <c r="D432" s="8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s="7" t="s">
        <v>9</v>
      </c>
      <c r="K432" s="7" t="s">
        <v>190</v>
      </c>
      <c r="L432" s="25">
        <f t="shared" si="24"/>
        <v>2288300000</v>
      </c>
      <c r="M432" s="26">
        <f t="shared" si="25"/>
        <v>1003000000</v>
      </c>
      <c r="N432" s="26">
        <f t="shared" si="26"/>
        <v>1285300000</v>
      </c>
      <c r="O432" s="20">
        <f t="shared" si="27"/>
        <v>2015</v>
      </c>
    </row>
    <row r="433" spans="1:15" ht="18" x14ac:dyDescent="0.3">
      <c r="A433" s="7">
        <v>459</v>
      </c>
      <c r="B433" s="7" t="s">
        <v>189</v>
      </c>
      <c r="C433" s="7" t="s">
        <v>7</v>
      </c>
      <c r="D433" s="8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s="7" t="s">
        <v>9</v>
      </c>
      <c r="K433" s="7" t="s">
        <v>190</v>
      </c>
      <c r="L433" s="25">
        <f t="shared" si="24"/>
        <v>2654800000</v>
      </c>
      <c r="M433" s="26">
        <f t="shared" si="25"/>
        <v>1100300000</v>
      </c>
      <c r="N433" s="26">
        <f t="shared" si="26"/>
        <v>1554500000</v>
      </c>
      <c r="O433" s="20">
        <f t="shared" si="27"/>
        <v>2016</v>
      </c>
    </row>
    <row r="434" spans="1:15" ht="18" x14ac:dyDescent="0.3">
      <c r="A434" s="7">
        <v>460</v>
      </c>
      <c r="B434" s="7" t="s">
        <v>191</v>
      </c>
      <c r="C434" s="7" t="s">
        <v>2</v>
      </c>
      <c r="D434" s="8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s="7" t="s">
        <v>3</v>
      </c>
      <c r="K434" s="7" t="s">
        <v>153</v>
      </c>
      <c r="L434" s="25">
        <f t="shared" si="24"/>
        <v>9414300000</v>
      </c>
      <c r="M434" s="26">
        <f t="shared" si="25"/>
        <v>6319100000</v>
      </c>
      <c r="N434" s="26">
        <f t="shared" si="26"/>
        <v>3095200000</v>
      </c>
      <c r="O434" s="20">
        <f t="shared" si="27"/>
        <v>2012</v>
      </c>
    </row>
    <row r="435" spans="1:15" ht="18" x14ac:dyDescent="0.3">
      <c r="A435" s="7">
        <v>461</v>
      </c>
      <c r="B435" s="7" t="s">
        <v>191</v>
      </c>
      <c r="C435" s="7" t="s">
        <v>5</v>
      </c>
      <c r="D435" s="8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s="7" t="s">
        <v>3</v>
      </c>
      <c r="K435" s="7" t="s">
        <v>153</v>
      </c>
      <c r="L435" s="25">
        <f t="shared" si="24"/>
        <v>9342000000</v>
      </c>
      <c r="M435" s="26">
        <f t="shared" si="25"/>
        <v>6221500000</v>
      </c>
      <c r="N435" s="26">
        <f t="shared" si="26"/>
        <v>3120500000</v>
      </c>
      <c r="O435" s="20">
        <f t="shared" si="27"/>
        <v>2013</v>
      </c>
    </row>
    <row r="436" spans="1:15" ht="18" x14ac:dyDescent="0.3">
      <c r="A436" s="7">
        <v>462</v>
      </c>
      <c r="B436" s="7" t="s">
        <v>191</v>
      </c>
      <c r="C436" s="7" t="s">
        <v>6</v>
      </c>
      <c r="D436" s="8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s="7" t="s">
        <v>3</v>
      </c>
      <c r="K436" s="7" t="s">
        <v>153</v>
      </c>
      <c r="L436" s="25">
        <f t="shared" si="24"/>
        <v>9892600000</v>
      </c>
      <c r="M436" s="26">
        <f t="shared" si="25"/>
        <v>6546000000</v>
      </c>
      <c r="N436" s="26">
        <f t="shared" si="26"/>
        <v>3346600000</v>
      </c>
      <c r="O436" s="20">
        <f t="shared" si="27"/>
        <v>2014</v>
      </c>
    </row>
    <row r="437" spans="1:15" ht="18" x14ac:dyDescent="0.3">
      <c r="A437" s="7">
        <v>463</v>
      </c>
      <c r="B437" s="7" t="s">
        <v>191</v>
      </c>
      <c r="C437" s="7" t="s">
        <v>7</v>
      </c>
      <c r="D437" s="8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s="7" t="s">
        <v>3</v>
      </c>
      <c r="K437" s="7" t="s">
        <v>153</v>
      </c>
      <c r="L437" s="25">
        <f t="shared" si="24"/>
        <v>10762500000</v>
      </c>
      <c r="M437" s="26">
        <f t="shared" si="25"/>
        <v>7293400000</v>
      </c>
      <c r="N437" s="26">
        <f t="shared" si="26"/>
        <v>3469100000</v>
      </c>
      <c r="O437" s="20">
        <f t="shared" si="27"/>
        <v>2015</v>
      </c>
    </row>
    <row r="438" spans="1:15" ht="18" x14ac:dyDescent="0.3">
      <c r="A438" s="7">
        <v>464</v>
      </c>
      <c r="B438" s="7" t="s">
        <v>192</v>
      </c>
      <c r="C438" s="7" t="s">
        <v>2</v>
      </c>
      <c r="D438" s="8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s="7" t="s">
        <v>9</v>
      </c>
      <c r="K438" s="7" t="s">
        <v>193</v>
      </c>
      <c r="L438" s="25">
        <f t="shared" si="24"/>
        <v>20007000000</v>
      </c>
      <c r="M438" s="26">
        <f t="shared" si="25"/>
        <v>10557000000</v>
      </c>
      <c r="N438" s="26">
        <f t="shared" si="26"/>
        <v>9450000000</v>
      </c>
      <c r="O438" s="20">
        <f t="shared" si="27"/>
        <v>2013</v>
      </c>
    </row>
    <row r="439" spans="1:15" ht="18" x14ac:dyDescent="0.3">
      <c r="A439" s="7">
        <v>465</v>
      </c>
      <c r="B439" s="7" t="s">
        <v>192</v>
      </c>
      <c r="C439" s="7" t="s">
        <v>5</v>
      </c>
      <c r="D439" s="8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s="7" t="s">
        <v>9</v>
      </c>
      <c r="K439" s="7" t="s">
        <v>193</v>
      </c>
      <c r="L439" s="25">
        <f t="shared" si="24"/>
        <v>22393000000</v>
      </c>
      <c r="M439" s="26">
        <f t="shared" si="25"/>
        <v>10853000000</v>
      </c>
      <c r="N439" s="26">
        <f t="shared" si="26"/>
        <v>11540000000</v>
      </c>
      <c r="O439" s="20">
        <f t="shared" si="27"/>
        <v>2014</v>
      </c>
    </row>
    <row r="440" spans="1:15" ht="18" x14ac:dyDescent="0.3">
      <c r="A440" s="7">
        <v>466</v>
      </c>
      <c r="B440" s="7" t="s">
        <v>192</v>
      </c>
      <c r="C440" s="7" t="s">
        <v>6</v>
      </c>
      <c r="D440" s="8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s="7" t="s">
        <v>9</v>
      </c>
      <c r="K440" s="7" t="s">
        <v>193</v>
      </c>
      <c r="L440" s="25">
        <f t="shared" si="24"/>
        <v>24101000000</v>
      </c>
      <c r="M440" s="26">
        <f t="shared" si="25"/>
        <v>10877000000</v>
      </c>
      <c r="N440" s="26">
        <f t="shared" si="26"/>
        <v>13224000000</v>
      </c>
      <c r="O440" s="20">
        <f t="shared" si="27"/>
        <v>2015</v>
      </c>
    </row>
    <row r="441" spans="1:15" ht="18" x14ac:dyDescent="0.3">
      <c r="A441" s="7">
        <v>467</v>
      </c>
      <c r="B441" s="7" t="s">
        <v>192</v>
      </c>
      <c r="C441" s="7" t="s">
        <v>7</v>
      </c>
      <c r="D441" s="8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s="7" t="s">
        <v>9</v>
      </c>
      <c r="K441" s="7" t="s">
        <v>193</v>
      </c>
      <c r="L441" s="25">
        <f t="shared" si="24"/>
        <v>25639000000</v>
      </c>
      <c r="M441" s="26">
        <f t="shared" si="25"/>
        <v>11281000000</v>
      </c>
      <c r="N441" s="26">
        <f t="shared" si="26"/>
        <v>14358000000</v>
      </c>
      <c r="O441" s="20">
        <f t="shared" si="27"/>
        <v>2016</v>
      </c>
    </row>
    <row r="442" spans="1:15" ht="18" x14ac:dyDescent="0.3">
      <c r="A442" s="7">
        <v>468</v>
      </c>
      <c r="B442" s="7" t="s">
        <v>194</v>
      </c>
      <c r="C442" s="7" t="s">
        <v>2</v>
      </c>
      <c r="D442" s="8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s="7" t="s">
        <v>9</v>
      </c>
      <c r="K442" s="7" t="s">
        <v>137</v>
      </c>
      <c r="L442" s="25">
        <f t="shared" si="24"/>
        <v>3846000000</v>
      </c>
      <c r="M442" s="26">
        <f t="shared" si="25"/>
        <v>1874000000</v>
      </c>
      <c r="N442" s="26">
        <f t="shared" si="26"/>
        <v>1972000000</v>
      </c>
      <c r="O442" s="20">
        <f t="shared" si="27"/>
        <v>2013</v>
      </c>
    </row>
    <row r="443" spans="1:15" ht="18" x14ac:dyDescent="0.3">
      <c r="A443" s="7">
        <v>469</v>
      </c>
      <c r="B443" s="7" t="s">
        <v>194</v>
      </c>
      <c r="C443" s="7" t="s">
        <v>5</v>
      </c>
      <c r="D443" s="8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s="7" t="s">
        <v>9</v>
      </c>
      <c r="K443" s="7" t="s">
        <v>137</v>
      </c>
      <c r="L443" s="25">
        <f t="shared" si="24"/>
        <v>4141000000</v>
      </c>
      <c r="M443" s="26">
        <f t="shared" si="25"/>
        <v>2021000000</v>
      </c>
      <c r="N443" s="26">
        <f t="shared" si="26"/>
        <v>2120000000</v>
      </c>
      <c r="O443" s="20">
        <f t="shared" si="27"/>
        <v>2014</v>
      </c>
    </row>
    <row r="444" spans="1:15" ht="18" x14ac:dyDescent="0.3">
      <c r="A444" s="7">
        <v>470</v>
      </c>
      <c r="B444" s="7" t="s">
        <v>194</v>
      </c>
      <c r="C444" s="7" t="s">
        <v>6</v>
      </c>
      <c r="D444" s="8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s="7" t="s">
        <v>9</v>
      </c>
      <c r="K444" s="7" t="s">
        <v>137</v>
      </c>
      <c r="L444" s="25">
        <f t="shared" si="24"/>
        <v>4051000000</v>
      </c>
      <c r="M444" s="26">
        <f t="shared" si="25"/>
        <v>1999000000</v>
      </c>
      <c r="N444" s="26">
        <f t="shared" si="26"/>
        <v>2052000000</v>
      </c>
      <c r="O444" s="20">
        <f t="shared" si="27"/>
        <v>2015</v>
      </c>
    </row>
    <row r="445" spans="1:15" ht="18" x14ac:dyDescent="0.3">
      <c r="A445" s="7">
        <v>471</v>
      </c>
      <c r="B445" s="7" t="s">
        <v>194</v>
      </c>
      <c r="C445" s="7" t="s">
        <v>7</v>
      </c>
      <c r="D445" s="8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s="7" t="s">
        <v>9</v>
      </c>
      <c r="K445" s="7" t="s">
        <v>137</v>
      </c>
      <c r="L445" s="25">
        <f t="shared" si="24"/>
        <v>4065000000</v>
      </c>
      <c r="M445" s="26">
        <f t="shared" si="25"/>
        <v>2012000000</v>
      </c>
      <c r="N445" s="26">
        <f t="shared" si="26"/>
        <v>2053000000</v>
      </c>
      <c r="O445" s="20">
        <f t="shared" si="27"/>
        <v>2016</v>
      </c>
    </row>
    <row r="446" spans="1:15" ht="18" x14ac:dyDescent="0.3">
      <c r="A446" s="7">
        <v>472</v>
      </c>
      <c r="B446" s="7" t="s">
        <v>195</v>
      </c>
      <c r="C446" s="7" t="s">
        <v>2</v>
      </c>
      <c r="D446" s="8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s="7" t="s">
        <v>9</v>
      </c>
      <c r="K446" s="7" t="s">
        <v>137</v>
      </c>
      <c r="L446" s="25">
        <f t="shared" si="24"/>
        <v>3846000000</v>
      </c>
      <c r="M446" s="26">
        <f t="shared" si="25"/>
        <v>1874000000</v>
      </c>
      <c r="N446" s="26">
        <f t="shared" si="26"/>
        <v>1972000000</v>
      </c>
      <c r="O446" s="20">
        <f t="shared" si="27"/>
        <v>2013</v>
      </c>
    </row>
    <row r="447" spans="1:15" ht="18" x14ac:dyDescent="0.3">
      <c r="A447" s="7">
        <v>473</v>
      </c>
      <c r="B447" s="7" t="s">
        <v>195</v>
      </c>
      <c r="C447" s="7" t="s">
        <v>5</v>
      </c>
      <c r="D447" s="8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s="7" t="s">
        <v>9</v>
      </c>
      <c r="K447" s="7" t="s">
        <v>137</v>
      </c>
      <c r="L447" s="25">
        <f t="shared" si="24"/>
        <v>4141000000</v>
      </c>
      <c r="M447" s="26">
        <f t="shared" si="25"/>
        <v>2021000000</v>
      </c>
      <c r="N447" s="26">
        <f t="shared" si="26"/>
        <v>2120000000</v>
      </c>
      <c r="O447" s="20">
        <f t="shared" si="27"/>
        <v>2014</v>
      </c>
    </row>
    <row r="448" spans="1:15" ht="18" x14ac:dyDescent="0.3">
      <c r="A448" s="7">
        <v>474</v>
      </c>
      <c r="B448" s="7" t="s">
        <v>195</v>
      </c>
      <c r="C448" s="7" t="s">
        <v>6</v>
      </c>
      <c r="D448" s="8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s="7" t="s">
        <v>9</v>
      </c>
      <c r="K448" s="7" t="s">
        <v>137</v>
      </c>
      <c r="L448" s="25">
        <f t="shared" si="24"/>
        <v>4051000000</v>
      </c>
      <c r="M448" s="26">
        <f t="shared" si="25"/>
        <v>1999000000</v>
      </c>
      <c r="N448" s="26">
        <f t="shared" si="26"/>
        <v>2052000000</v>
      </c>
      <c r="O448" s="20">
        <f t="shared" si="27"/>
        <v>2015</v>
      </c>
    </row>
    <row r="449" spans="1:15" ht="18" x14ac:dyDescent="0.3">
      <c r="A449" s="7">
        <v>475</v>
      </c>
      <c r="B449" s="7" t="s">
        <v>195</v>
      </c>
      <c r="C449" s="7" t="s">
        <v>7</v>
      </c>
      <c r="D449" s="8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s="7" t="s">
        <v>9</v>
      </c>
      <c r="K449" s="7" t="s">
        <v>137</v>
      </c>
      <c r="L449" s="25">
        <f t="shared" si="24"/>
        <v>4065000000</v>
      </c>
      <c r="M449" s="26">
        <f t="shared" si="25"/>
        <v>2012000000</v>
      </c>
      <c r="N449" s="26">
        <f t="shared" si="26"/>
        <v>2053000000</v>
      </c>
      <c r="O449" s="20">
        <f t="shared" si="27"/>
        <v>2016</v>
      </c>
    </row>
    <row r="450" spans="1:15" ht="18" x14ac:dyDescent="0.3">
      <c r="A450" s="7">
        <v>476</v>
      </c>
      <c r="B450" s="7" t="s">
        <v>196</v>
      </c>
      <c r="C450" s="7" t="s">
        <v>2</v>
      </c>
      <c r="D450" s="8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s="7" t="s">
        <v>9</v>
      </c>
      <c r="K450" s="7" t="s">
        <v>110</v>
      </c>
      <c r="L450" s="25">
        <f t="shared" ref="L450:L513" si="28">E450-F450</f>
        <v>2777000000</v>
      </c>
      <c r="M450" s="26">
        <f t="shared" ref="M450:M513" si="29">G450+H450+I450</f>
        <v>1013000000</v>
      </c>
      <c r="N450" s="26">
        <f t="shared" ref="N450:N513" si="30">L450-M450</f>
        <v>1764000000</v>
      </c>
      <c r="O450" s="20">
        <f t="shared" si="27"/>
        <v>2013</v>
      </c>
    </row>
    <row r="451" spans="1:15" ht="18" x14ac:dyDescent="0.3">
      <c r="A451" s="7">
        <v>477</v>
      </c>
      <c r="B451" s="7" t="s">
        <v>196</v>
      </c>
      <c r="C451" s="7" t="s">
        <v>5</v>
      </c>
      <c r="D451" s="8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s="7" t="s">
        <v>9</v>
      </c>
      <c r="K451" s="7" t="s">
        <v>110</v>
      </c>
      <c r="L451" s="25">
        <f t="shared" si="28"/>
        <v>3028000000</v>
      </c>
      <c r="M451" s="26">
        <f t="shared" si="29"/>
        <v>1130000000</v>
      </c>
      <c r="N451" s="26">
        <f t="shared" si="30"/>
        <v>1898000000</v>
      </c>
      <c r="O451" s="20">
        <f t="shared" ref="O451:O514" si="31">YEAR(D451)</f>
        <v>2014</v>
      </c>
    </row>
    <row r="452" spans="1:15" ht="18" x14ac:dyDescent="0.3">
      <c r="A452" s="7">
        <v>478</v>
      </c>
      <c r="B452" s="7" t="s">
        <v>196</v>
      </c>
      <c r="C452" s="7" t="s">
        <v>6</v>
      </c>
      <c r="D452" s="8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s="7" t="s">
        <v>9</v>
      </c>
      <c r="K452" s="7" t="s">
        <v>110</v>
      </c>
      <c r="L452" s="25">
        <f t="shared" si="28"/>
        <v>3010000000</v>
      </c>
      <c r="M452" s="26">
        <f t="shared" si="29"/>
        <v>1110000000</v>
      </c>
      <c r="N452" s="26">
        <f t="shared" si="30"/>
        <v>1900000000</v>
      </c>
      <c r="O452" s="20">
        <f t="shared" si="31"/>
        <v>2015</v>
      </c>
    </row>
    <row r="453" spans="1:15" ht="18" x14ac:dyDescent="0.3">
      <c r="A453" s="7">
        <v>479</v>
      </c>
      <c r="B453" s="7" t="s">
        <v>196</v>
      </c>
      <c r="C453" s="7" t="s">
        <v>7</v>
      </c>
      <c r="D453" s="8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s="7" t="s">
        <v>9</v>
      </c>
      <c r="K453" s="7" t="s">
        <v>110</v>
      </c>
      <c r="L453" s="25">
        <f t="shared" si="28"/>
        <v>3554000000</v>
      </c>
      <c r="M453" s="26">
        <f t="shared" si="29"/>
        <v>1279000000</v>
      </c>
      <c r="N453" s="26">
        <f t="shared" si="30"/>
        <v>2275000000</v>
      </c>
      <c r="O453" s="20">
        <f t="shared" si="31"/>
        <v>2016</v>
      </c>
    </row>
    <row r="454" spans="1:15" ht="18" x14ac:dyDescent="0.3">
      <c r="A454" s="7">
        <v>480</v>
      </c>
      <c r="B454" s="7" t="s">
        <v>197</v>
      </c>
      <c r="C454" s="7" t="s">
        <v>2</v>
      </c>
      <c r="D454" s="8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s="7" t="s">
        <v>42</v>
      </c>
      <c r="K454" s="7" t="s">
        <v>64</v>
      </c>
      <c r="L454" s="25">
        <f t="shared" si="28"/>
        <v>817169000</v>
      </c>
      <c r="M454" s="26">
        <f t="shared" si="29"/>
        <v>451091000</v>
      </c>
      <c r="N454" s="26">
        <f t="shared" si="30"/>
        <v>366078000</v>
      </c>
      <c r="O454" s="20">
        <f t="shared" si="31"/>
        <v>2012</v>
      </c>
    </row>
    <row r="455" spans="1:15" ht="18" x14ac:dyDescent="0.3">
      <c r="A455" s="7">
        <v>481</v>
      </c>
      <c r="B455" s="7" t="s">
        <v>197</v>
      </c>
      <c r="C455" s="7" t="s">
        <v>5</v>
      </c>
      <c r="D455" s="8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s="7" t="s">
        <v>42</v>
      </c>
      <c r="K455" s="7" t="s">
        <v>64</v>
      </c>
      <c r="L455" s="25">
        <f t="shared" si="28"/>
        <v>926599000</v>
      </c>
      <c r="M455" s="26">
        <f t="shared" si="29"/>
        <v>544787000</v>
      </c>
      <c r="N455" s="26">
        <f t="shared" si="30"/>
        <v>381812000</v>
      </c>
      <c r="O455" s="20">
        <f t="shared" si="31"/>
        <v>2013</v>
      </c>
    </row>
    <row r="456" spans="1:15" ht="18" x14ac:dyDescent="0.3">
      <c r="A456" s="7">
        <v>482</v>
      </c>
      <c r="B456" s="7" t="s">
        <v>197</v>
      </c>
      <c r="C456" s="7" t="s">
        <v>6</v>
      </c>
      <c r="D456" s="8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s="7" t="s">
        <v>42</v>
      </c>
      <c r="K456" s="7" t="s">
        <v>64</v>
      </c>
      <c r="L456" s="25">
        <f t="shared" si="28"/>
        <v>1013117000</v>
      </c>
      <c r="M456" s="26">
        <f t="shared" si="29"/>
        <v>627981000</v>
      </c>
      <c r="N456" s="26">
        <f t="shared" si="30"/>
        <v>385136000</v>
      </c>
      <c r="O456" s="20">
        <f t="shared" si="31"/>
        <v>2014</v>
      </c>
    </row>
    <row r="457" spans="1:15" ht="18" x14ac:dyDescent="0.3">
      <c r="A457" s="7">
        <v>483</v>
      </c>
      <c r="B457" s="7" t="s">
        <v>197</v>
      </c>
      <c r="C457" s="7" t="s">
        <v>7</v>
      </c>
      <c r="D457" s="8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s="7" t="s">
        <v>42</v>
      </c>
      <c r="K457" s="7" t="s">
        <v>64</v>
      </c>
      <c r="L457" s="25">
        <f t="shared" si="28"/>
        <v>1112054000</v>
      </c>
      <c r="M457" s="26">
        <f t="shared" si="29"/>
        <v>710143000</v>
      </c>
      <c r="N457" s="26">
        <f t="shared" si="30"/>
        <v>401911000</v>
      </c>
      <c r="O457" s="20">
        <f t="shared" si="31"/>
        <v>2015</v>
      </c>
    </row>
    <row r="458" spans="1:15" ht="18" x14ac:dyDescent="0.3">
      <c r="A458" s="7">
        <v>484</v>
      </c>
      <c r="B458" s="7" t="s">
        <v>198</v>
      </c>
      <c r="C458" s="7" t="s">
        <v>2</v>
      </c>
      <c r="D458" s="8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s="7" t="s">
        <v>9</v>
      </c>
      <c r="K458" s="7" t="s">
        <v>186</v>
      </c>
      <c r="L458" s="25">
        <f t="shared" si="28"/>
        <v>2652700000</v>
      </c>
      <c r="M458" s="26">
        <f t="shared" si="29"/>
        <v>1732600000</v>
      </c>
      <c r="N458" s="26">
        <f t="shared" si="30"/>
        <v>920100000</v>
      </c>
      <c r="O458" s="20">
        <f t="shared" si="31"/>
        <v>2013</v>
      </c>
    </row>
    <row r="459" spans="1:15" ht="18" x14ac:dyDescent="0.3">
      <c r="A459" s="7">
        <v>485</v>
      </c>
      <c r="B459" s="7" t="s">
        <v>198</v>
      </c>
      <c r="C459" s="7" t="s">
        <v>5</v>
      </c>
      <c r="D459" s="8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s="7" t="s">
        <v>9</v>
      </c>
      <c r="K459" s="7" t="s">
        <v>186</v>
      </c>
      <c r="L459" s="25">
        <f t="shared" si="28"/>
        <v>2789800000</v>
      </c>
      <c r="M459" s="26">
        <f t="shared" si="29"/>
        <v>1819500000</v>
      </c>
      <c r="N459" s="26">
        <f t="shared" si="30"/>
        <v>970300000</v>
      </c>
      <c r="O459" s="20">
        <f t="shared" si="31"/>
        <v>2014</v>
      </c>
    </row>
    <row r="460" spans="1:15" ht="18" x14ac:dyDescent="0.3">
      <c r="A460" s="7">
        <v>486</v>
      </c>
      <c r="B460" s="7" t="s">
        <v>198</v>
      </c>
      <c r="C460" s="7" t="s">
        <v>6</v>
      </c>
      <c r="D460" s="8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s="7" t="s">
        <v>9</v>
      </c>
      <c r="K460" s="7" t="s">
        <v>186</v>
      </c>
      <c r="L460" s="25">
        <f t="shared" si="28"/>
        <v>3034000000</v>
      </c>
      <c r="M460" s="26">
        <f t="shared" si="29"/>
        <v>1993800000</v>
      </c>
      <c r="N460" s="26">
        <f t="shared" si="30"/>
        <v>1040200000</v>
      </c>
      <c r="O460" s="20">
        <f t="shared" si="31"/>
        <v>2015</v>
      </c>
    </row>
    <row r="461" spans="1:15" ht="18" x14ac:dyDescent="0.3">
      <c r="A461" s="7">
        <v>487</v>
      </c>
      <c r="B461" s="7" t="s">
        <v>198</v>
      </c>
      <c r="C461" s="7" t="s">
        <v>7</v>
      </c>
      <c r="D461" s="8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s="7" t="s">
        <v>9</v>
      </c>
      <c r="K461" s="7" t="s">
        <v>186</v>
      </c>
      <c r="L461" s="25">
        <f t="shared" si="28"/>
        <v>4656700000</v>
      </c>
      <c r="M461" s="26">
        <f t="shared" si="29"/>
        <v>3607000000</v>
      </c>
      <c r="N461" s="26">
        <f t="shared" si="30"/>
        <v>1049700000</v>
      </c>
      <c r="O461" s="20">
        <f t="shared" si="31"/>
        <v>2016</v>
      </c>
    </row>
    <row r="462" spans="1:15" ht="18" x14ac:dyDescent="0.3">
      <c r="A462" s="7">
        <v>488</v>
      </c>
      <c r="B462" s="7" t="s">
        <v>199</v>
      </c>
      <c r="C462" s="7" t="s">
        <v>2</v>
      </c>
      <c r="D462" s="8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s="7" t="s">
        <v>3</v>
      </c>
      <c r="K462" s="7" t="s">
        <v>200</v>
      </c>
      <c r="L462" s="25">
        <f t="shared" si="28"/>
        <v>1663000000</v>
      </c>
      <c r="M462" s="26">
        <f t="shared" si="29"/>
        <v>1201500000</v>
      </c>
      <c r="N462" s="26">
        <f t="shared" si="30"/>
        <v>461500000</v>
      </c>
      <c r="O462" s="20">
        <f t="shared" si="31"/>
        <v>2012</v>
      </c>
    </row>
    <row r="463" spans="1:15" ht="18" x14ac:dyDescent="0.3">
      <c r="A463" s="7">
        <v>489</v>
      </c>
      <c r="B463" s="7" t="s">
        <v>199</v>
      </c>
      <c r="C463" s="7" t="s">
        <v>5</v>
      </c>
      <c r="D463" s="8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s="7" t="s">
        <v>3</v>
      </c>
      <c r="K463" s="7" t="s">
        <v>200</v>
      </c>
      <c r="L463" s="25">
        <f t="shared" si="28"/>
        <v>1558400000</v>
      </c>
      <c r="M463" s="26">
        <f t="shared" si="29"/>
        <v>1118400000</v>
      </c>
      <c r="N463" s="26">
        <f t="shared" si="30"/>
        <v>440000000</v>
      </c>
      <c r="O463" s="20">
        <f t="shared" si="31"/>
        <v>2013</v>
      </c>
    </row>
    <row r="464" spans="1:15" ht="18" x14ac:dyDescent="0.3">
      <c r="A464" s="7">
        <v>490</v>
      </c>
      <c r="B464" s="7" t="s">
        <v>199</v>
      </c>
      <c r="C464" s="7" t="s">
        <v>6</v>
      </c>
      <c r="D464" s="8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s="7" t="s">
        <v>3</v>
      </c>
      <c r="K464" s="7" t="s">
        <v>200</v>
      </c>
      <c r="L464" s="25">
        <f t="shared" si="28"/>
        <v>1584500000</v>
      </c>
      <c r="M464" s="26">
        <f t="shared" si="29"/>
        <v>1158200000</v>
      </c>
      <c r="N464" s="26">
        <f t="shared" si="30"/>
        <v>426300000</v>
      </c>
      <c r="O464" s="20">
        <f t="shared" si="31"/>
        <v>2014</v>
      </c>
    </row>
    <row r="465" spans="1:15" ht="18" x14ac:dyDescent="0.3">
      <c r="A465" s="7">
        <v>491</v>
      </c>
      <c r="B465" s="7" t="s">
        <v>199</v>
      </c>
      <c r="C465" s="7" t="s">
        <v>7</v>
      </c>
      <c r="D465" s="8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s="7" t="s">
        <v>3</v>
      </c>
      <c r="K465" s="7" t="s">
        <v>200</v>
      </c>
      <c r="L465" s="25">
        <f t="shared" si="28"/>
        <v>1637100000</v>
      </c>
      <c r="M465" s="26">
        <f t="shared" si="29"/>
        <v>1267800000</v>
      </c>
      <c r="N465" s="26">
        <f t="shared" si="30"/>
        <v>369300000</v>
      </c>
      <c r="O465" s="20">
        <f t="shared" si="31"/>
        <v>2015</v>
      </c>
    </row>
    <row r="466" spans="1:15" ht="18" x14ac:dyDescent="0.3">
      <c r="A466" s="7">
        <v>492</v>
      </c>
      <c r="B466" s="7" t="s">
        <v>201</v>
      </c>
      <c r="C466" s="7" t="s">
        <v>2</v>
      </c>
      <c r="D466" s="8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s="7" t="s">
        <v>3</v>
      </c>
      <c r="K466" s="7" t="s">
        <v>146</v>
      </c>
      <c r="L466" s="25">
        <f t="shared" si="28"/>
        <v>2778591000</v>
      </c>
      <c r="M466" s="26">
        <f t="shared" si="29"/>
        <v>1616921000</v>
      </c>
      <c r="N466" s="26">
        <f t="shared" si="30"/>
        <v>1161670000</v>
      </c>
      <c r="O466" s="20">
        <f t="shared" si="31"/>
        <v>2013</v>
      </c>
    </row>
    <row r="467" spans="1:15" ht="18" x14ac:dyDescent="0.3">
      <c r="A467" s="7">
        <v>493</v>
      </c>
      <c r="B467" s="7" t="s">
        <v>201</v>
      </c>
      <c r="C467" s="7" t="s">
        <v>5</v>
      </c>
      <c r="D467" s="8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s="7" t="s">
        <v>3</v>
      </c>
      <c r="K467" s="7" t="s">
        <v>146</v>
      </c>
      <c r="L467" s="25">
        <f t="shared" si="28"/>
        <v>2974249000</v>
      </c>
      <c r="M467" s="26">
        <f t="shared" si="29"/>
        <v>1758765000</v>
      </c>
      <c r="N467" s="26">
        <f t="shared" si="30"/>
        <v>1215484000</v>
      </c>
      <c r="O467" s="20">
        <f t="shared" si="31"/>
        <v>2014</v>
      </c>
    </row>
    <row r="468" spans="1:15" ht="18" x14ac:dyDescent="0.3">
      <c r="A468" s="7">
        <v>494</v>
      </c>
      <c r="B468" s="7" t="s">
        <v>201</v>
      </c>
      <c r="C468" s="7" t="s">
        <v>6</v>
      </c>
      <c r="D468" s="8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s="7" t="s">
        <v>3</v>
      </c>
      <c r="K468" s="7" t="s">
        <v>146</v>
      </c>
      <c r="L468" s="25">
        <f t="shared" si="28"/>
        <v>2568144000</v>
      </c>
      <c r="M468" s="26">
        <f t="shared" si="29"/>
        <v>1647382000</v>
      </c>
      <c r="N468" s="26">
        <f t="shared" si="30"/>
        <v>920762000</v>
      </c>
      <c r="O468" s="20">
        <f t="shared" si="31"/>
        <v>2015</v>
      </c>
    </row>
    <row r="469" spans="1:15" ht="18" x14ac:dyDescent="0.3">
      <c r="A469" s="7">
        <v>495</v>
      </c>
      <c r="B469" s="7" t="s">
        <v>201</v>
      </c>
      <c r="C469" s="7" t="s">
        <v>7</v>
      </c>
      <c r="D469" s="8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s="7" t="s">
        <v>3</v>
      </c>
      <c r="K469" s="7" t="s">
        <v>146</v>
      </c>
      <c r="L469" s="25">
        <f t="shared" si="28"/>
        <v>2471969000</v>
      </c>
      <c r="M469" s="26">
        <f t="shared" si="29"/>
        <v>1757523000</v>
      </c>
      <c r="N469" s="26">
        <f t="shared" si="30"/>
        <v>714446000</v>
      </c>
      <c r="O469" s="20">
        <f t="shared" si="31"/>
        <v>2016</v>
      </c>
    </row>
    <row r="470" spans="1:15" ht="18" x14ac:dyDescent="0.3">
      <c r="A470" s="7">
        <v>496</v>
      </c>
      <c r="B470" s="7" t="s">
        <v>202</v>
      </c>
      <c r="C470" s="7" t="s">
        <v>2</v>
      </c>
      <c r="D470" s="8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s="7" t="s">
        <v>26</v>
      </c>
      <c r="K470" s="7" t="s">
        <v>203</v>
      </c>
      <c r="L470" s="25">
        <f t="shared" si="28"/>
        <v>3498000000</v>
      </c>
      <c r="M470" s="26">
        <f t="shared" si="29"/>
        <v>2452000000</v>
      </c>
      <c r="N470" s="26">
        <f t="shared" si="30"/>
        <v>1046000000</v>
      </c>
      <c r="O470" s="20">
        <f t="shared" si="31"/>
        <v>2013</v>
      </c>
    </row>
    <row r="471" spans="1:15" ht="18" x14ac:dyDescent="0.3">
      <c r="A471" s="7">
        <v>497</v>
      </c>
      <c r="B471" s="7" t="s">
        <v>202</v>
      </c>
      <c r="C471" s="7" t="s">
        <v>5</v>
      </c>
      <c r="D471" s="8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s="7" t="s">
        <v>26</v>
      </c>
      <c r="K471" s="7" t="s">
        <v>203</v>
      </c>
      <c r="L471" s="25">
        <f t="shared" si="28"/>
        <v>3630000000</v>
      </c>
      <c r="M471" s="26">
        <f t="shared" si="29"/>
        <v>2450000000</v>
      </c>
      <c r="N471" s="26">
        <f t="shared" si="30"/>
        <v>1180000000</v>
      </c>
      <c r="O471" s="20">
        <f t="shared" si="31"/>
        <v>2014</v>
      </c>
    </row>
    <row r="472" spans="1:15" ht="18" x14ac:dyDescent="0.3">
      <c r="A472" s="7">
        <v>498</v>
      </c>
      <c r="B472" s="7" t="s">
        <v>202</v>
      </c>
      <c r="C472" s="7" t="s">
        <v>6</v>
      </c>
      <c r="D472" s="8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s="7" t="s">
        <v>26</v>
      </c>
      <c r="K472" s="7" t="s">
        <v>203</v>
      </c>
      <c r="L472" s="25">
        <f t="shared" si="28"/>
        <v>3723000000</v>
      </c>
      <c r="M472" s="26">
        <f t="shared" si="29"/>
        <v>2425000000</v>
      </c>
      <c r="N472" s="26">
        <f t="shared" si="30"/>
        <v>1298000000</v>
      </c>
      <c r="O472" s="20">
        <f t="shared" si="31"/>
        <v>2015</v>
      </c>
    </row>
    <row r="473" spans="1:15" ht="18" x14ac:dyDescent="0.3">
      <c r="A473" s="7">
        <v>499</v>
      </c>
      <c r="B473" s="7" t="s">
        <v>202</v>
      </c>
      <c r="C473" s="7" t="s">
        <v>7</v>
      </c>
      <c r="D473" s="8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s="7" t="s">
        <v>26</v>
      </c>
      <c r="K473" s="7" t="s">
        <v>203</v>
      </c>
      <c r="L473" s="25">
        <f t="shared" si="28"/>
        <v>3858000000</v>
      </c>
      <c r="M473" s="26">
        <f t="shared" si="29"/>
        <v>2425000000</v>
      </c>
      <c r="N473" s="26">
        <f t="shared" si="30"/>
        <v>1433000000</v>
      </c>
      <c r="O473" s="20">
        <f t="shared" si="31"/>
        <v>2016</v>
      </c>
    </row>
    <row r="474" spans="1:15" ht="18" x14ac:dyDescent="0.3">
      <c r="A474" s="7">
        <v>500</v>
      </c>
      <c r="B474" s="7" t="s">
        <v>204</v>
      </c>
      <c r="C474" s="7" t="s">
        <v>2</v>
      </c>
      <c r="D474" s="8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s="7" t="s">
        <v>9</v>
      </c>
      <c r="K474" s="7" t="s">
        <v>144</v>
      </c>
      <c r="L474" s="25">
        <f t="shared" si="28"/>
        <v>1304400000</v>
      </c>
      <c r="M474" s="26">
        <f t="shared" si="29"/>
        <v>903500000</v>
      </c>
      <c r="N474" s="26">
        <f t="shared" si="30"/>
        <v>400900000</v>
      </c>
      <c r="O474" s="20">
        <f t="shared" si="31"/>
        <v>2013</v>
      </c>
    </row>
    <row r="475" spans="1:15" ht="18" x14ac:dyDescent="0.3">
      <c r="A475" s="7">
        <v>501</v>
      </c>
      <c r="B475" s="7" t="s">
        <v>204</v>
      </c>
      <c r="C475" s="7" t="s">
        <v>5</v>
      </c>
      <c r="D475" s="8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s="7" t="s">
        <v>9</v>
      </c>
      <c r="K475" s="7" t="s">
        <v>144</v>
      </c>
      <c r="L475" s="25">
        <f t="shared" si="28"/>
        <v>1295100000</v>
      </c>
      <c r="M475" s="26">
        <f t="shared" si="29"/>
        <v>969800000</v>
      </c>
      <c r="N475" s="26">
        <f t="shared" si="30"/>
        <v>325300000</v>
      </c>
      <c r="O475" s="20">
        <f t="shared" si="31"/>
        <v>2014</v>
      </c>
    </row>
    <row r="476" spans="1:15" ht="18" x14ac:dyDescent="0.3">
      <c r="A476" s="7">
        <v>502</v>
      </c>
      <c r="B476" s="7" t="s">
        <v>204</v>
      </c>
      <c r="C476" s="7" t="s">
        <v>6</v>
      </c>
      <c r="D476" s="8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s="7" t="s">
        <v>9</v>
      </c>
      <c r="K476" s="7" t="s">
        <v>144</v>
      </c>
      <c r="L476" s="25">
        <f t="shared" si="28"/>
        <v>1422500000</v>
      </c>
      <c r="M476" s="26">
        <f t="shared" si="29"/>
        <v>992800000</v>
      </c>
      <c r="N476" s="26">
        <f t="shared" si="30"/>
        <v>429700000</v>
      </c>
      <c r="O476" s="20">
        <f t="shared" si="31"/>
        <v>2015</v>
      </c>
    </row>
    <row r="477" spans="1:15" ht="18" x14ac:dyDescent="0.3">
      <c r="A477" s="7">
        <v>503</v>
      </c>
      <c r="B477" s="7" t="s">
        <v>204</v>
      </c>
      <c r="C477" s="7" t="s">
        <v>7</v>
      </c>
      <c r="D477" s="8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s="7" t="s">
        <v>9</v>
      </c>
      <c r="K477" s="7" t="s">
        <v>144</v>
      </c>
      <c r="L477" s="25">
        <f t="shared" si="28"/>
        <v>1541100000</v>
      </c>
      <c r="M477" s="26">
        <f t="shared" si="29"/>
        <v>913100000</v>
      </c>
      <c r="N477" s="26">
        <f t="shared" si="30"/>
        <v>628000000</v>
      </c>
      <c r="O477" s="20">
        <f t="shared" si="31"/>
        <v>2016</v>
      </c>
    </row>
    <row r="478" spans="1:15" ht="18" x14ac:dyDescent="0.3">
      <c r="A478" s="7">
        <v>504</v>
      </c>
      <c r="B478" s="7" t="s">
        <v>205</v>
      </c>
      <c r="C478" s="7" t="s">
        <v>2</v>
      </c>
      <c r="D478" s="8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s="7" t="s">
        <v>32</v>
      </c>
      <c r="K478" s="7" t="s">
        <v>35</v>
      </c>
      <c r="L478" s="25">
        <f t="shared" si="28"/>
        <v>6677000000</v>
      </c>
      <c r="M478" s="26">
        <f t="shared" si="29"/>
        <v>3110000000</v>
      </c>
      <c r="N478" s="26">
        <f t="shared" si="30"/>
        <v>3567000000</v>
      </c>
      <c r="O478" s="20">
        <f t="shared" si="31"/>
        <v>2012</v>
      </c>
    </row>
    <row r="479" spans="1:15" ht="18" x14ac:dyDescent="0.3">
      <c r="A479" s="7">
        <v>505</v>
      </c>
      <c r="B479" s="7" t="s">
        <v>205</v>
      </c>
      <c r="C479" s="7" t="s">
        <v>5</v>
      </c>
      <c r="D479" s="8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s="7" t="s">
        <v>32</v>
      </c>
      <c r="K479" s="7" t="s">
        <v>35</v>
      </c>
      <c r="L479" s="25">
        <f t="shared" si="28"/>
        <v>9211000000</v>
      </c>
      <c r="M479" s="26">
        <f t="shared" si="29"/>
        <v>3942000000</v>
      </c>
      <c r="N479" s="26">
        <f t="shared" si="30"/>
        <v>5269000000</v>
      </c>
      <c r="O479" s="20">
        <f t="shared" si="31"/>
        <v>2013</v>
      </c>
    </row>
    <row r="480" spans="1:15" ht="18" x14ac:dyDescent="0.3">
      <c r="A480" s="7">
        <v>506</v>
      </c>
      <c r="B480" s="7" t="s">
        <v>205</v>
      </c>
      <c r="C480" s="7" t="s">
        <v>6</v>
      </c>
      <c r="D480" s="8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s="7" t="s">
        <v>32</v>
      </c>
      <c r="K480" s="7" t="s">
        <v>35</v>
      </c>
      <c r="L480" s="25">
        <f t="shared" si="28"/>
        <v>9602000000</v>
      </c>
      <c r="M480" s="26">
        <f t="shared" si="29"/>
        <v>4279000000</v>
      </c>
      <c r="N480" s="26">
        <f t="shared" si="30"/>
        <v>5323000000</v>
      </c>
      <c r="O480" s="20">
        <f t="shared" si="31"/>
        <v>2014</v>
      </c>
    </row>
    <row r="481" spans="1:15" ht="18" x14ac:dyDescent="0.3">
      <c r="A481" s="7">
        <v>507</v>
      </c>
      <c r="B481" s="7" t="s">
        <v>205</v>
      </c>
      <c r="C481" s="7" t="s">
        <v>7</v>
      </c>
      <c r="D481" s="8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s="7" t="s">
        <v>32</v>
      </c>
      <c r="K481" s="7" t="s">
        <v>35</v>
      </c>
      <c r="L481" s="25">
        <f t="shared" si="28"/>
        <v>9731000000</v>
      </c>
      <c r="M481" s="26">
        <f t="shared" si="29"/>
        <v>4279000000</v>
      </c>
      <c r="N481" s="26">
        <f t="shared" si="30"/>
        <v>5452000000</v>
      </c>
      <c r="O481" s="20">
        <f t="shared" si="31"/>
        <v>2015</v>
      </c>
    </row>
    <row r="482" spans="1:15" ht="18" x14ac:dyDescent="0.3">
      <c r="A482" s="7">
        <v>508</v>
      </c>
      <c r="B482" s="7" t="s">
        <v>206</v>
      </c>
      <c r="C482" s="7" t="s">
        <v>2</v>
      </c>
      <c r="D482" s="8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s="7" t="s">
        <v>15</v>
      </c>
      <c r="K482" s="7" t="s">
        <v>188</v>
      </c>
      <c r="L482" s="25">
        <f t="shared" si="28"/>
        <v>2602731000</v>
      </c>
      <c r="M482" s="26">
        <f t="shared" si="29"/>
        <v>1231848000</v>
      </c>
      <c r="N482" s="26">
        <f t="shared" si="30"/>
        <v>1370883000</v>
      </c>
      <c r="O482" s="20">
        <f t="shared" si="31"/>
        <v>2012</v>
      </c>
    </row>
    <row r="483" spans="1:15" ht="18" x14ac:dyDescent="0.3">
      <c r="A483" s="7">
        <v>509</v>
      </c>
      <c r="B483" s="7" t="s">
        <v>206</v>
      </c>
      <c r="C483" s="7" t="s">
        <v>5</v>
      </c>
      <c r="D483" s="8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s="7" t="s">
        <v>15</v>
      </c>
      <c r="K483" s="7" t="s">
        <v>188</v>
      </c>
      <c r="L483" s="25">
        <f t="shared" si="28"/>
        <v>3565673000</v>
      </c>
      <c r="M483" s="26">
        <f t="shared" si="29"/>
        <v>2045245000</v>
      </c>
      <c r="N483" s="26">
        <f t="shared" si="30"/>
        <v>1520428000</v>
      </c>
      <c r="O483" s="20">
        <f t="shared" si="31"/>
        <v>2013</v>
      </c>
    </row>
    <row r="484" spans="1:15" ht="18" x14ac:dyDescent="0.3">
      <c r="A484" s="7">
        <v>510</v>
      </c>
      <c r="B484" s="7" t="s">
        <v>206</v>
      </c>
      <c r="C484" s="7" t="s">
        <v>6</v>
      </c>
      <c r="D484" s="8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s="7" t="s">
        <v>15</v>
      </c>
      <c r="K484" s="7" t="s">
        <v>188</v>
      </c>
      <c r="L484" s="25">
        <f t="shared" si="28"/>
        <v>3675801000</v>
      </c>
      <c r="M484" s="26">
        <f t="shared" si="29"/>
        <v>1869441000</v>
      </c>
      <c r="N484" s="26">
        <f t="shared" si="30"/>
        <v>1806360000</v>
      </c>
      <c r="O484" s="20">
        <f t="shared" si="31"/>
        <v>2014</v>
      </c>
    </row>
    <row r="485" spans="1:15" ht="18" x14ac:dyDescent="0.3">
      <c r="A485" s="7">
        <v>511</v>
      </c>
      <c r="B485" s="7" t="s">
        <v>206</v>
      </c>
      <c r="C485" s="7" t="s">
        <v>7</v>
      </c>
      <c r="D485" s="8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s="7" t="s">
        <v>15</v>
      </c>
      <c r="K485" s="7" t="s">
        <v>188</v>
      </c>
      <c r="L485" s="25">
        <f t="shared" si="28"/>
        <v>3957003000</v>
      </c>
      <c r="M485" s="26">
        <f t="shared" si="29"/>
        <v>2585159000</v>
      </c>
      <c r="N485" s="26">
        <f t="shared" si="30"/>
        <v>1371844000</v>
      </c>
      <c r="O485" s="20">
        <f t="shared" si="31"/>
        <v>2015</v>
      </c>
    </row>
    <row r="486" spans="1:15" ht="18" x14ac:dyDescent="0.3">
      <c r="A486" s="7">
        <v>512</v>
      </c>
      <c r="B486" s="7" t="s">
        <v>207</v>
      </c>
      <c r="C486" s="7" t="s">
        <v>2</v>
      </c>
      <c r="D486" s="8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s="7" t="s">
        <v>72</v>
      </c>
      <c r="K486" s="7" t="s">
        <v>73</v>
      </c>
      <c r="L486" s="25">
        <f t="shared" si="28"/>
        <v>8129000000</v>
      </c>
      <c r="M486" s="26">
        <f t="shared" si="29"/>
        <v>5523000000</v>
      </c>
      <c r="N486" s="26">
        <f t="shared" si="30"/>
        <v>2606000000</v>
      </c>
      <c r="O486" s="20">
        <f t="shared" si="31"/>
        <v>2013</v>
      </c>
    </row>
    <row r="487" spans="1:15" ht="18" x14ac:dyDescent="0.3">
      <c r="A487" s="7">
        <v>513</v>
      </c>
      <c r="B487" s="7" t="s">
        <v>207</v>
      </c>
      <c r="C487" s="7" t="s">
        <v>5</v>
      </c>
      <c r="D487" s="8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s="7" t="s">
        <v>72</v>
      </c>
      <c r="K487" s="7" t="s">
        <v>73</v>
      </c>
      <c r="L487" s="25">
        <f t="shared" si="28"/>
        <v>18306000000</v>
      </c>
      <c r="M487" s="26">
        <f t="shared" si="29"/>
        <v>11609000000</v>
      </c>
      <c r="N487" s="26">
        <f t="shared" si="30"/>
        <v>6697000000</v>
      </c>
      <c r="O487" s="20">
        <f t="shared" si="31"/>
        <v>2014</v>
      </c>
    </row>
    <row r="488" spans="1:15" ht="18" x14ac:dyDescent="0.3">
      <c r="A488" s="7">
        <v>514</v>
      </c>
      <c r="B488" s="7" t="s">
        <v>207</v>
      </c>
      <c r="C488" s="7" t="s">
        <v>6</v>
      </c>
      <c r="D488" s="8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s="7" t="s">
        <v>72</v>
      </c>
      <c r="K488" s="7" t="s">
        <v>73</v>
      </c>
      <c r="L488" s="25">
        <f t="shared" si="28"/>
        <v>11041000000</v>
      </c>
      <c r="M488" s="26">
        <f t="shared" si="29"/>
        <v>10870000000</v>
      </c>
      <c r="N488" s="26">
        <f t="shared" si="30"/>
        <v>171000000</v>
      </c>
      <c r="O488" s="20">
        <f t="shared" si="31"/>
        <v>2015</v>
      </c>
    </row>
    <row r="489" spans="1:15" ht="18" x14ac:dyDescent="0.3">
      <c r="A489" s="7">
        <v>515</v>
      </c>
      <c r="B489" s="7" t="s">
        <v>207</v>
      </c>
      <c r="C489" s="7" t="s">
        <v>7</v>
      </c>
      <c r="D489" s="8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s="7" t="s">
        <v>72</v>
      </c>
      <c r="K489" s="7" t="s">
        <v>73</v>
      </c>
      <c r="L489" s="25">
        <f t="shared" si="28"/>
        <v>10615000000</v>
      </c>
      <c r="M489" s="26">
        <f t="shared" si="29"/>
        <v>8268000000</v>
      </c>
      <c r="N489" s="26">
        <f t="shared" si="30"/>
        <v>2347000000</v>
      </c>
      <c r="O489" s="20">
        <f t="shared" si="31"/>
        <v>2016</v>
      </c>
    </row>
    <row r="490" spans="1:15" ht="18" x14ac:dyDescent="0.3">
      <c r="A490" s="7">
        <v>516</v>
      </c>
      <c r="B490" s="7" t="s">
        <v>208</v>
      </c>
      <c r="C490" s="7" t="s">
        <v>2</v>
      </c>
      <c r="D490" s="8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7" t="s">
        <v>12</v>
      </c>
      <c r="K490" s="7" t="s">
        <v>82</v>
      </c>
      <c r="L490" s="25">
        <f t="shared" si="28"/>
        <v>2409000000</v>
      </c>
      <c r="M490" s="26">
        <f t="shared" si="29"/>
        <v>2261000000</v>
      </c>
      <c r="N490" s="26">
        <f t="shared" si="30"/>
        <v>148000000</v>
      </c>
      <c r="O490" s="20">
        <f t="shared" si="31"/>
        <v>2013</v>
      </c>
    </row>
    <row r="491" spans="1:15" ht="18" x14ac:dyDescent="0.3">
      <c r="A491" s="7">
        <v>517</v>
      </c>
      <c r="B491" s="7" t="s">
        <v>208</v>
      </c>
      <c r="C491" s="7" t="s">
        <v>5</v>
      </c>
      <c r="D491" s="8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7" t="s">
        <v>12</v>
      </c>
      <c r="K491" s="7" t="s">
        <v>82</v>
      </c>
      <c r="L491" s="25">
        <f t="shared" si="28"/>
        <v>2228000000</v>
      </c>
      <c r="M491" s="26">
        <f t="shared" si="29"/>
        <v>2196000000</v>
      </c>
      <c r="N491" s="26">
        <f t="shared" si="30"/>
        <v>32000000</v>
      </c>
      <c r="O491" s="20">
        <f t="shared" si="31"/>
        <v>2014</v>
      </c>
    </row>
    <row r="492" spans="1:15" ht="18" x14ac:dyDescent="0.3">
      <c r="A492" s="7">
        <v>518</v>
      </c>
      <c r="B492" s="7" t="s">
        <v>208</v>
      </c>
      <c r="C492" s="7" t="s">
        <v>6</v>
      </c>
      <c r="D492" s="8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7" t="s">
        <v>12</v>
      </c>
      <c r="K492" s="7" t="s">
        <v>82</v>
      </c>
      <c r="L492" s="25">
        <f t="shared" si="28"/>
        <v>3086000000</v>
      </c>
      <c r="M492" s="26">
        <f t="shared" si="29"/>
        <v>2138000000</v>
      </c>
      <c r="N492" s="26">
        <f t="shared" si="30"/>
        <v>948000000</v>
      </c>
      <c r="O492" s="20">
        <f t="shared" si="31"/>
        <v>2015</v>
      </c>
    </row>
    <row r="493" spans="1:15" ht="18" x14ac:dyDescent="0.3">
      <c r="A493" s="7">
        <v>519</v>
      </c>
      <c r="B493" s="7" t="s">
        <v>208</v>
      </c>
      <c r="C493" s="7" t="s">
        <v>7</v>
      </c>
      <c r="D493" s="8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7" t="s">
        <v>12</v>
      </c>
      <c r="K493" s="7" t="s">
        <v>82</v>
      </c>
      <c r="L493" s="25">
        <f t="shared" si="28"/>
        <v>3042000000</v>
      </c>
      <c r="M493" s="26">
        <f t="shared" si="29"/>
        <v>2144000000</v>
      </c>
      <c r="N493" s="26">
        <f t="shared" si="30"/>
        <v>898000000</v>
      </c>
      <c r="O493" s="20">
        <f t="shared" si="31"/>
        <v>2016</v>
      </c>
    </row>
    <row r="494" spans="1:15" ht="18" x14ac:dyDescent="0.3">
      <c r="A494" s="7">
        <v>520</v>
      </c>
      <c r="B494" s="7" t="s">
        <v>209</v>
      </c>
      <c r="C494" s="7" t="s">
        <v>2</v>
      </c>
      <c r="D494" s="8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7" t="s">
        <v>12</v>
      </c>
      <c r="K494" s="7" t="s">
        <v>46</v>
      </c>
      <c r="L494" s="25">
        <f t="shared" si="28"/>
        <v>6765000000</v>
      </c>
      <c r="M494" s="26">
        <f t="shared" si="29"/>
        <v>4311000000</v>
      </c>
      <c r="N494" s="26">
        <f t="shared" si="30"/>
        <v>2454000000</v>
      </c>
      <c r="O494" s="20">
        <f t="shared" si="31"/>
        <v>2013</v>
      </c>
    </row>
    <row r="495" spans="1:15" ht="18" x14ac:dyDescent="0.3">
      <c r="A495" s="7">
        <v>521</v>
      </c>
      <c r="B495" s="7" t="s">
        <v>209</v>
      </c>
      <c r="C495" s="7" t="s">
        <v>5</v>
      </c>
      <c r="D495" s="8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7" t="s">
        <v>12</v>
      </c>
      <c r="K495" s="7" t="s">
        <v>46</v>
      </c>
      <c r="L495" s="25">
        <f t="shared" si="28"/>
        <v>7127000000</v>
      </c>
      <c r="M495" s="26">
        <f t="shared" si="29"/>
        <v>4651000000</v>
      </c>
      <c r="N495" s="26">
        <f t="shared" si="30"/>
        <v>2476000000</v>
      </c>
      <c r="O495" s="20">
        <f t="shared" si="31"/>
        <v>2014</v>
      </c>
    </row>
    <row r="496" spans="1:15" ht="18" x14ac:dyDescent="0.3">
      <c r="A496" s="7">
        <v>522</v>
      </c>
      <c r="B496" s="7" t="s">
        <v>209</v>
      </c>
      <c r="C496" s="7" t="s">
        <v>6</v>
      </c>
      <c r="D496" s="8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7" t="s">
        <v>12</v>
      </c>
      <c r="K496" s="7" t="s">
        <v>46</v>
      </c>
      <c r="L496" s="25">
        <f t="shared" si="28"/>
        <v>6821000000</v>
      </c>
      <c r="M496" s="26">
        <f t="shared" si="29"/>
        <v>4624000000</v>
      </c>
      <c r="N496" s="26">
        <f t="shared" si="30"/>
        <v>2197000000</v>
      </c>
      <c r="O496" s="20">
        <f t="shared" si="31"/>
        <v>2015</v>
      </c>
    </row>
    <row r="497" spans="1:15" ht="18" x14ac:dyDescent="0.3">
      <c r="A497" s="7">
        <v>523</v>
      </c>
      <c r="B497" s="7" t="s">
        <v>209</v>
      </c>
      <c r="C497" s="7" t="s">
        <v>7</v>
      </c>
      <c r="D497" s="8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7" t="s">
        <v>12</v>
      </c>
      <c r="K497" s="7" t="s">
        <v>46</v>
      </c>
      <c r="L497" s="25">
        <f t="shared" si="28"/>
        <v>6972000000</v>
      </c>
      <c r="M497" s="26">
        <f t="shared" si="29"/>
        <v>4647000000</v>
      </c>
      <c r="N497" s="26">
        <f t="shared" si="30"/>
        <v>2325000000</v>
      </c>
      <c r="O497" s="20">
        <f t="shared" si="31"/>
        <v>2016</v>
      </c>
    </row>
    <row r="498" spans="1:15" ht="18" x14ac:dyDescent="0.3">
      <c r="A498" s="7">
        <v>524</v>
      </c>
      <c r="B498" s="7" t="s">
        <v>210</v>
      </c>
      <c r="C498" s="7" t="s">
        <v>2</v>
      </c>
      <c r="D498" s="8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s="7" t="s">
        <v>48</v>
      </c>
      <c r="K498" s="7" t="s">
        <v>49</v>
      </c>
      <c r="L498" s="25">
        <f t="shared" si="28"/>
        <v>5453300000</v>
      </c>
      <c r="M498" s="26">
        <f t="shared" si="29"/>
        <v>4018300000</v>
      </c>
      <c r="N498" s="26">
        <f t="shared" si="30"/>
        <v>1435000000</v>
      </c>
      <c r="O498" s="20">
        <f t="shared" si="31"/>
        <v>2012</v>
      </c>
    </row>
    <row r="499" spans="1:15" ht="18" x14ac:dyDescent="0.3">
      <c r="A499" s="7">
        <v>525</v>
      </c>
      <c r="B499" s="7" t="s">
        <v>210</v>
      </c>
      <c r="C499" s="7" t="s">
        <v>5</v>
      </c>
      <c r="D499" s="8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s="7" t="s">
        <v>48</v>
      </c>
      <c r="K499" s="7" t="s">
        <v>49</v>
      </c>
      <c r="L499" s="25">
        <f t="shared" si="28"/>
        <v>6092200000</v>
      </c>
      <c r="M499" s="26">
        <f t="shared" si="29"/>
        <v>4360300000</v>
      </c>
      <c r="N499" s="26">
        <f t="shared" si="30"/>
        <v>1731900000</v>
      </c>
      <c r="O499" s="20">
        <f t="shared" si="31"/>
        <v>2013</v>
      </c>
    </row>
    <row r="500" spans="1:15" ht="18" x14ac:dyDescent="0.3">
      <c r="A500" s="7">
        <v>526</v>
      </c>
      <c r="B500" s="7" t="s">
        <v>210</v>
      </c>
      <c r="C500" s="7" t="s">
        <v>6</v>
      </c>
      <c r="D500" s="8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s="7" t="s">
        <v>48</v>
      </c>
      <c r="K500" s="7" t="s">
        <v>49</v>
      </c>
      <c r="L500" s="25">
        <f t="shared" si="28"/>
        <v>6601400000</v>
      </c>
      <c r="M500" s="26">
        <f t="shared" si="29"/>
        <v>4577600000</v>
      </c>
      <c r="N500" s="26">
        <f t="shared" si="30"/>
        <v>2023800000</v>
      </c>
      <c r="O500" s="20">
        <f t="shared" si="31"/>
        <v>2014</v>
      </c>
    </row>
    <row r="501" spans="1:15" ht="18" x14ac:dyDescent="0.3">
      <c r="A501" s="7">
        <v>527</v>
      </c>
      <c r="B501" s="7" t="s">
        <v>210</v>
      </c>
      <c r="C501" s="7" t="s">
        <v>7</v>
      </c>
      <c r="D501" s="8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s="7" t="s">
        <v>48</v>
      </c>
      <c r="K501" s="7" t="s">
        <v>49</v>
      </c>
      <c r="L501" s="25">
        <f t="shared" si="28"/>
        <v>6321600000</v>
      </c>
      <c r="M501" s="26">
        <f t="shared" si="29"/>
        <v>4345500000</v>
      </c>
      <c r="N501" s="26">
        <f t="shared" si="30"/>
        <v>1976100000</v>
      </c>
      <c r="O501" s="20">
        <f t="shared" si="31"/>
        <v>2015</v>
      </c>
    </row>
    <row r="502" spans="1:15" ht="18" x14ac:dyDescent="0.3">
      <c r="A502" s="7">
        <v>528</v>
      </c>
      <c r="B502" s="7" t="s">
        <v>211</v>
      </c>
      <c r="C502" s="7" t="s">
        <v>2</v>
      </c>
      <c r="D502" s="8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s="7" t="s">
        <v>32</v>
      </c>
      <c r="K502" s="7" t="s">
        <v>35</v>
      </c>
      <c r="L502" s="25">
        <f t="shared" si="28"/>
        <v>5163000000</v>
      </c>
      <c r="M502" s="26">
        <f t="shared" si="29"/>
        <v>2919000000</v>
      </c>
      <c r="N502" s="26">
        <f t="shared" si="30"/>
        <v>2244000000</v>
      </c>
      <c r="O502" s="20">
        <f t="shared" si="31"/>
        <v>2013</v>
      </c>
    </row>
    <row r="503" spans="1:15" ht="18" x14ac:dyDescent="0.3">
      <c r="A503" s="7">
        <v>529</v>
      </c>
      <c r="B503" s="7" t="s">
        <v>211</v>
      </c>
      <c r="C503" s="7" t="s">
        <v>5</v>
      </c>
      <c r="D503" s="8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s="7" t="s">
        <v>32</v>
      </c>
      <c r="K503" s="7" t="s">
        <v>35</v>
      </c>
      <c r="L503" s="25">
        <f t="shared" si="28"/>
        <v>5112000000</v>
      </c>
      <c r="M503" s="26">
        <f t="shared" si="29"/>
        <v>2948000000</v>
      </c>
      <c r="N503" s="26">
        <f t="shared" si="30"/>
        <v>2164000000</v>
      </c>
      <c r="O503" s="20">
        <f t="shared" si="31"/>
        <v>2014</v>
      </c>
    </row>
    <row r="504" spans="1:15" ht="18" x14ac:dyDescent="0.3">
      <c r="A504" s="7">
        <v>530</v>
      </c>
      <c r="B504" s="7" t="s">
        <v>211</v>
      </c>
      <c r="C504" s="7" t="s">
        <v>6</v>
      </c>
      <c r="D504" s="8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s="7" t="s">
        <v>32</v>
      </c>
      <c r="K504" s="7" t="s">
        <v>35</v>
      </c>
      <c r="L504" s="25">
        <f t="shared" si="28"/>
        <v>5494000000</v>
      </c>
      <c r="M504" s="26">
        <f t="shared" si="29"/>
        <v>3067000000</v>
      </c>
      <c r="N504" s="26">
        <f t="shared" si="30"/>
        <v>2427000000</v>
      </c>
      <c r="O504" s="20">
        <f t="shared" si="31"/>
        <v>2015</v>
      </c>
    </row>
    <row r="505" spans="1:15" ht="18" x14ac:dyDescent="0.3">
      <c r="A505" s="7">
        <v>531</v>
      </c>
      <c r="B505" s="7" t="s">
        <v>211</v>
      </c>
      <c r="C505" s="7" t="s">
        <v>7</v>
      </c>
      <c r="D505" s="8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s="7" t="s">
        <v>32</v>
      </c>
      <c r="K505" s="7" t="s">
        <v>35</v>
      </c>
      <c r="L505" s="25">
        <f t="shared" si="28"/>
        <v>5718000000</v>
      </c>
      <c r="M505" s="26">
        <f t="shared" si="29"/>
        <v>3247000000</v>
      </c>
      <c r="N505" s="26">
        <f t="shared" si="30"/>
        <v>2471000000</v>
      </c>
      <c r="O505" s="20">
        <f t="shared" si="31"/>
        <v>2016</v>
      </c>
    </row>
    <row r="506" spans="1:15" ht="18" x14ac:dyDescent="0.3">
      <c r="A506" s="7">
        <v>532</v>
      </c>
      <c r="B506" s="7" t="s">
        <v>212</v>
      </c>
      <c r="C506" s="7" t="s">
        <v>2</v>
      </c>
      <c r="D506" s="8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s="7" t="s">
        <v>3</v>
      </c>
      <c r="K506" s="7" t="s">
        <v>200</v>
      </c>
      <c r="L506" s="25">
        <f t="shared" si="28"/>
        <v>1313500000</v>
      </c>
      <c r="M506" s="26">
        <f t="shared" si="29"/>
        <v>833500000</v>
      </c>
      <c r="N506" s="26">
        <f t="shared" si="30"/>
        <v>480000000</v>
      </c>
      <c r="O506" s="20">
        <f t="shared" si="31"/>
        <v>2012</v>
      </c>
    </row>
    <row r="507" spans="1:15" ht="18" x14ac:dyDescent="0.3">
      <c r="A507" s="7">
        <v>533</v>
      </c>
      <c r="B507" s="7" t="s">
        <v>212</v>
      </c>
      <c r="C507" s="7" t="s">
        <v>5</v>
      </c>
      <c r="D507" s="8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s="7" t="s">
        <v>3</v>
      </c>
      <c r="K507" s="7" t="s">
        <v>200</v>
      </c>
      <c r="L507" s="25">
        <f t="shared" si="28"/>
        <v>1516600000</v>
      </c>
      <c r="M507" s="26">
        <f t="shared" si="29"/>
        <v>905400000</v>
      </c>
      <c r="N507" s="26">
        <f t="shared" si="30"/>
        <v>611200000</v>
      </c>
      <c r="O507" s="20">
        <f t="shared" si="31"/>
        <v>2013</v>
      </c>
    </row>
    <row r="508" spans="1:15" ht="18" x14ac:dyDescent="0.3">
      <c r="A508" s="7">
        <v>534</v>
      </c>
      <c r="B508" s="7" t="s">
        <v>212</v>
      </c>
      <c r="C508" s="7" t="s">
        <v>6</v>
      </c>
      <c r="D508" s="8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s="7" t="s">
        <v>3</v>
      </c>
      <c r="K508" s="7" t="s">
        <v>200</v>
      </c>
      <c r="L508" s="25">
        <f t="shared" si="28"/>
        <v>1591700000</v>
      </c>
      <c r="M508" s="26">
        <f t="shared" si="29"/>
        <v>953500000</v>
      </c>
      <c r="N508" s="26">
        <f t="shared" si="30"/>
        <v>638200000</v>
      </c>
      <c r="O508" s="20">
        <f t="shared" si="31"/>
        <v>2014</v>
      </c>
    </row>
    <row r="509" spans="1:15" ht="18" x14ac:dyDescent="0.3">
      <c r="A509" s="7">
        <v>535</v>
      </c>
      <c r="B509" s="7" t="s">
        <v>212</v>
      </c>
      <c r="C509" s="7" t="s">
        <v>7</v>
      </c>
      <c r="D509" s="8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s="7" t="s">
        <v>3</v>
      </c>
      <c r="K509" s="7" t="s">
        <v>200</v>
      </c>
      <c r="L509" s="25">
        <f t="shared" si="28"/>
        <v>1776200000</v>
      </c>
      <c r="M509" s="26">
        <f t="shared" si="29"/>
        <v>1082300000</v>
      </c>
      <c r="N509" s="26">
        <f t="shared" si="30"/>
        <v>693900000</v>
      </c>
      <c r="O509" s="20">
        <f t="shared" si="31"/>
        <v>2015</v>
      </c>
    </row>
    <row r="510" spans="1:15" ht="18" x14ac:dyDescent="0.3">
      <c r="A510" s="7">
        <v>536</v>
      </c>
      <c r="B510" s="7" t="s">
        <v>213</v>
      </c>
      <c r="C510" s="7" t="s">
        <v>2</v>
      </c>
      <c r="D510" s="8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s="7" t="s">
        <v>32</v>
      </c>
      <c r="K510" s="7" t="s">
        <v>35</v>
      </c>
      <c r="L510" s="25">
        <f t="shared" si="28"/>
        <v>4115000000</v>
      </c>
      <c r="M510" s="26">
        <f t="shared" si="29"/>
        <v>1858000000</v>
      </c>
      <c r="N510" s="26">
        <f t="shared" si="30"/>
        <v>2257000000</v>
      </c>
      <c r="O510" s="20">
        <f t="shared" si="31"/>
        <v>2012</v>
      </c>
    </row>
    <row r="511" spans="1:15" ht="18" x14ac:dyDescent="0.3">
      <c r="A511" s="7">
        <v>537</v>
      </c>
      <c r="B511" s="7" t="s">
        <v>213</v>
      </c>
      <c r="C511" s="7" t="s">
        <v>5</v>
      </c>
      <c r="D511" s="8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s="7" t="s">
        <v>32</v>
      </c>
      <c r="K511" s="7" t="s">
        <v>35</v>
      </c>
      <c r="L511" s="25">
        <f t="shared" si="28"/>
        <v>4217000000</v>
      </c>
      <c r="M511" s="26">
        <f t="shared" si="29"/>
        <v>1931000000</v>
      </c>
      <c r="N511" s="26">
        <f t="shared" si="30"/>
        <v>2286000000</v>
      </c>
      <c r="O511" s="20">
        <f t="shared" si="31"/>
        <v>2013</v>
      </c>
    </row>
    <row r="512" spans="1:15" ht="18" x14ac:dyDescent="0.3">
      <c r="A512" s="7">
        <v>538</v>
      </c>
      <c r="B512" s="7" t="s">
        <v>213</v>
      </c>
      <c r="C512" s="7" t="s">
        <v>6</v>
      </c>
      <c r="D512" s="8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s="7" t="s">
        <v>32</v>
      </c>
      <c r="K512" s="7" t="s">
        <v>35</v>
      </c>
      <c r="L512" s="25">
        <f t="shared" si="28"/>
        <v>4671000000</v>
      </c>
      <c r="M512" s="26">
        <f t="shared" si="29"/>
        <v>2042000000</v>
      </c>
      <c r="N512" s="26">
        <f t="shared" si="30"/>
        <v>2629000000</v>
      </c>
      <c r="O512" s="20">
        <f t="shared" si="31"/>
        <v>2014</v>
      </c>
    </row>
    <row r="513" spans="1:15" ht="18" x14ac:dyDescent="0.3">
      <c r="A513" s="7">
        <v>539</v>
      </c>
      <c r="B513" s="7" t="s">
        <v>213</v>
      </c>
      <c r="C513" s="7" t="s">
        <v>7</v>
      </c>
      <c r="D513" s="8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s="7" t="s">
        <v>32</v>
      </c>
      <c r="K513" s="7" t="s">
        <v>35</v>
      </c>
      <c r="L513" s="25">
        <f t="shared" si="28"/>
        <v>4268000000</v>
      </c>
      <c r="M513" s="26">
        <f t="shared" si="29"/>
        <v>2255000000</v>
      </c>
      <c r="N513" s="26">
        <f t="shared" si="30"/>
        <v>2013000000</v>
      </c>
      <c r="O513" s="20">
        <f t="shared" si="31"/>
        <v>2015</v>
      </c>
    </row>
    <row r="514" spans="1:15" ht="18" x14ac:dyDescent="0.3">
      <c r="A514" s="7">
        <v>540</v>
      </c>
      <c r="B514" s="7" t="s">
        <v>214</v>
      </c>
      <c r="C514" s="7" t="s">
        <v>2</v>
      </c>
      <c r="D514" s="8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s="7" t="s">
        <v>26</v>
      </c>
      <c r="K514" s="7" t="s">
        <v>159</v>
      </c>
      <c r="L514" s="25">
        <f t="shared" ref="L514:L577" si="32">E514-F514</f>
        <v>8155800000</v>
      </c>
      <c r="M514" s="26">
        <f t="shared" ref="M514:M577" si="33">G514+H514+I514</f>
        <v>6597000000</v>
      </c>
      <c r="N514" s="26">
        <f t="shared" ref="N514:N577" si="34">L514-M514</f>
        <v>1558800000</v>
      </c>
      <c r="O514" s="20">
        <f t="shared" si="31"/>
        <v>2013</v>
      </c>
    </row>
    <row r="515" spans="1:15" ht="18" x14ac:dyDescent="0.3">
      <c r="A515" s="7">
        <v>541</v>
      </c>
      <c r="B515" s="7" t="s">
        <v>214</v>
      </c>
      <c r="C515" s="7" t="s">
        <v>5</v>
      </c>
      <c r="D515" s="8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s="7" t="s">
        <v>26</v>
      </c>
      <c r="K515" s="7" t="s">
        <v>159</v>
      </c>
      <c r="L515" s="25">
        <f t="shared" si="32"/>
        <v>8810600000</v>
      </c>
      <c r="M515" s="26">
        <f t="shared" si="33"/>
        <v>6985900000</v>
      </c>
      <c r="N515" s="26">
        <f t="shared" si="34"/>
        <v>1824700000</v>
      </c>
      <c r="O515" s="20">
        <f t="shared" ref="O515:O578" si="35">YEAR(D515)</f>
        <v>2014</v>
      </c>
    </row>
    <row r="516" spans="1:15" ht="18" x14ac:dyDescent="0.3">
      <c r="A516" s="7">
        <v>542</v>
      </c>
      <c r="B516" s="7" t="s">
        <v>214</v>
      </c>
      <c r="C516" s="7" t="s">
        <v>6</v>
      </c>
      <c r="D516" s="8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s="7" t="s">
        <v>26</v>
      </c>
      <c r="K516" s="7" t="s">
        <v>159</v>
      </c>
      <c r="L516" s="25">
        <f t="shared" si="32"/>
        <v>8679800000</v>
      </c>
      <c r="M516" s="26">
        <f t="shared" si="33"/>
        <v>7073500000</v>
      </c>
      <c r="N516" s="26">
        <f t="shared" si="34"/>
        <v>1606300000</v>
      </c>
      <c r="O516" s="20">
        <f t="shared" si="35"/>
        <v>2015</v>
      </c>
    </row>
    <row r="517" spans="1:15" ht="18" x14ac:dyDescent="0.3">
      <c r="A517" s="7">
        <v>543</v>
      </c>
      <c r="B517" s="7" t="s">
        <v>214</v>
      </c>
      <c r="C517" s="7" t="s">
        <v>7</v>
      </c>
      <c r="D517" s="8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s="7" t="s">
        <v>26</v>
      </c>
      <c r="K517" s="7" t="s">
        <v>159</v>
      </c>
      <c r="L517" s="25">
        <f t="shared" si="32"/>
        <v>9081200000</v>
      </c>
      <c r="M517" s="26">
        <f t="shared" si="33"/>
        <v>7337800000</v>
      </c>
      <c r="N517" s="26">
        <f t="shared" si="34"/>
        <v>1743400000</v>
      </c>
      <c r="O517" s="20">
        <f t="shared" si="35"/>
        <v>2016</v>
      </c>
    </row>
    <row r="518" spans="1:15" ht="18" x14ac:dyDescent="0.3">
      <c r="A518" s="7">
        <v>544</v>
      </c>
      <c r="B518" s="7" t="s">
        <v>215</v>
      </c>
      <c r="C518" s="7" t="s">
        <v>2</v>
      </c>
      <c r="D518" s="8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s="7" t="s">
        <v>48</v>
      </c>
      <c r="K518" s="7" t="s">
        <v>182</v>
      </c>
      <c r="L518" s="25">
        <f t="shared" si="32"/>
        <v>1762000000</v>
      </c>
      <c r="M518" s="26">
        <f t="shared" si="33"/>
        <v>842000000</v>
      </c>
      <c r="N518" s="26">
        <f t="shared" si="34"/>
        <v>920000000</v>
      </c>
      <c r="O518" s="20">
        <f t="shared" si="35"/>
        <v>2012</v>
      </c>
    </row>
    <row r="519" spans="1:15" ht="18" x14ac:dyDescent="0.3">
      <c r="A519" s="7">
        <v>545</v>
      </c>
      <c r="B519" s="7" t="s">
        <v>215</v>
      </c>
      <c r="C519" s="7" t="s">
        <v>5</v>
      </c>
      <c r="D519" s="8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s="7" t="s">
        <v>48</v>
      </c>
      <c r="K519" s="7" t="s">
        <v>182</v>
      </c>
      <c r="L519" s="25">
        <f t="shared" si="32"/>
        <v>2776000000</v>
      </c>
      <c r="M519" s="26">
        <f t="shared" si="33"/>
        <v>838000000</v>
      </c>
      <c r="N519" s="26">
        <f t="shared" si="34"/>
        <v>1938000000</v>
      </c>
      <c r="O519" s="20">
        <f t="shared" si="35"/>
        <v>2013</v>
      </c>
    </row>
    <row r="520" spans="1:15" ht="18" x14ac:dyDescent="0.3">
      <c r="A520" s="7">
        <v>546</v>
      </c>
      <c r="B520" s="7" t="s">
        <v>215</v>
      </c>
      <c r="C520" s="7" t="s">
        <v>6</v>
      </c>
      <c r="D520" s="8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s="7" t="s">
        <v>48</v>
      </c>
      <c r="K520" s="7" t="s">
        <v>182</v>
      </c>
      <c r="L520" s="25">
        <f t="shared" si="32"/>
        <v>2221000000</v>
      </c>
      <c r="M520" s="26">
        <f t="shared" si="33"/>
        <v>982000000</v>
      </c>
      <c r="N520" s="26">
        <f t="shared" si="34"/>
        <v>1239000000</v>
      </c>
      <c r="O520" s="20">
        <f t="shared" si="35"/>
        <v>2014</v>
      </c>
    </row>
    <row r="521" spans="1:15" ht="18" x14ac:dyDescent="0.3">
      <c r="A521" s="7">
        <v>547</v>
      </c>
      <c r="B521" s="7" t="s">
        <v>215</v>
      </c>
      <c r="C521" s="7" t="s">
        <v>7</v>
      </c>
      <c r="D521" s="8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s="7" t="s">
        <v>48</v>
      </c>
      <c r="K521" s="7" t="s">
        <v>182</v>
      </c>
      <c r="L521" s="25">
        <f t="shared" si="32"/>
        <v>2580000000</v>
      </c>
      <c r="M521" s="26">
        <f t="shared" si="33"/>
        <v>1013000000</v>
      </c>
      <c r="N521" s="26">
        <f t="shared" si="34"/>
        <v>1567000000</v>
      </c>
      <c r="O521" s="20">
        <f t="shared" si="35"/>
        <v>2015</v>
      </c>
    </row>
    <row r="522" spans="1:15" ht="18" x14ac:dyDescent="0.3">
      <c r="A522" s="7">
        <v>548</v>
      </c>
      <c r="B522" s="7" t="s">
        <v>216</v>
      </c>
      <c r="C522" s="7" t="s">
        <v>2</v>
      </c>
      <c r="D522" s="8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s="7" t="s">
        <v>3</v>
      </c>
      <c r="K522" s="7" t="s">
        <v>153</v>
      </c>
      <c r="L522" s="25">
        <f t="shared" si="32"/>
        <v>9952000000</v>
      </c>
      <c r="M522" s="26">
        <f t="shared" si="33"/>
        <v>6010000000</v>
      </c>
      <c r="N522" s="26">
        <f t="shared" si="34"/>
        <v>3942000000</v>
      </c>
      <c r="O522" s="20">
        <f t="shared" si="35"/>
        <v>2013</v>
      </c>
    </row>
    <row r="523" spans="1:15" ht="18" x14ac:dyDescent="0.3">
      <c r="A523" s="7">
        <v>549</v>
      </c>
      <c r="B523" s="7" t="s">
        <v>216</v>
      </c>
      <c r="C523" s="7" t="s">
        <v>5</v>
      </c>
      <c r="D523" s="8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s="7" t="s">
        <v>3</v>
      </c>
      <c r="K523" s="7" t="s">
        <v>153</v>
      </c>
      <c r="L523" s="25">
        <f t="shared" si="32"/>
        <v>7762000000</v>
      </c>
      <c r="M523" s="26">
        <f t="shared" si="33"/>
        <v>4375000000</v>
      </c>
      <c r="N523" s="26">
        <f t="shared" si="34"/>
        <v>3387000000</v>
      </c>
      <c r="O523" s="20">
        <f t="shared" si="35"/>
        <v>2014</v>
      </c>
    </row>
    <row r="524" spans="1:15" ht="18" x14ac:dyDescent="0.3">
      <c r="A524" s="7">
        <v>550</v>
      </c>
      <c r="B524" s="7" t="s">
        <v>216</v>
      </c>
      <c r="C524" s="7" t="s">
        <v>6</v>
      </c>
      <c r="D524" s="8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s="7" t="s">
        <v>3</v>
      </c>
      <c r="K524" s="7" t="s">
        <v>153</v>
      </c>
      <c r="L524" s="25">
        <f t="shared" si="32"/>
        <v>7008000000</v>
      </c>
      <c r="M524" s="26">
        <f t="shared" si="33"/>
        <v>4065000000</v>
      </c>
      <c r="N524" s="26">
        <f t="shared" si="34"/>
        <v>2943000000</v>
      </c>
      <c r="O524" s="20">
        <f t="shared" si="35"/>
        <v>2015</v>
      </c>
    </row>
    <row r="525" spans="1:15" ht="18" x14ac:dyDescent="0.3">
      <c r="A525" s="7">
        <v>551</v>
      </c>
      <c r="B525" s="7" t="s">
        <v>216</v>
      </c>
      <c r="C525" s="7" t="s">
        <v>7</v>
      </c>
      <c r="D525" s="8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s="7" t="s">
        <v>3</v>
      </c>
      <c r="K525" s="7" t="s">
        <v>153</v>
      </c>
      <c r="L525" s="25">
        <f t="shared" si="32"/>
        <v>6262000000</v>
      </c>
      <c r="M525" s="26">
        <f t="shared" si="33"/>
        <v>3758000000</v>
      </c>
      <c r="N525" s="26">
        <f t="shared" si="34"/>
        <v>2504000000</v>
      </c>
      <c r="O525" s="20">
        <f t="shared" si="35"/>
        <v>2016</v>
      </c>
    </row>
    <row r="526" spans="1:15" ht="18" x14ac:dyDescent="0.3">
      <c r="A526" s="7">
        <v>552</v>
      </c>
      <c r="B526" s="7" t="s">
        <v>217</v>
      </c>
      <c r="C526" s="7" t="s">
        <v>2</v>
      </c>
      <c r="D526" s="8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s="7" t="s">
        <v>72</v>
      </c>
      <c r="K526" s="7" t="s">
        <v>73</v>
      </c>
      <c r="L526" s="25">
        <f t="shared" si="32"/>
        <v>9983208000</v>
      </c>
      <c r="M526" s="26">
        <f t="shared" si="33"/>
        <v>7032137000</v>
      </c>
      <c r="N526" s="26">
        <f t="shared" si="34"/>
        <v>2951071000</v>
      </c>
      <c r="O526" s="20">
        <f t="shared" si="35"/>
        <v>2012</v>
      </c>
    </row>
    <row r="527" spans="1:15" ht="18" x14ac:dyDescent="0.3">
      <c r="A527" s="7">
        <v>553</v>
      </c>
      <c r="B527" s="7" t="s">
        <v>217</v>
      </c>
      <c r="C527" s="7" t="s">
        <v>5</v>
      </c>
      <c r="D527" s="8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s="7" t="s">
        <v>72</v>
      </c>
      <c r="K527" s="7" t="s">
        <v>73</v>
      </c>
      <c r="L527" s="25">
        <f t="shared" si="32"/>
        <v>12420225000</v>
      </c>
      <c r="M527" s="26">
        <f t="shared" si="33"/>
        <v>8222072000</v>
      </c>
      <c r="N527" s="26">
        <f t="shared" si="34"/>
        <v>4198153000</v>
      </c>
      <c r="O527" s="20">
        <f t="shared" si="35"/>
        <v>2013</v>
      </c>
    </row>
    <row r="528" spans="1:15" ht="18" x14ac:dyDescent="0.3">
      <c r="A528" s="7">
        <v>554</v>
      </c>
      <c r="B528" s="7" t="s">
        <v>217</v>
      </c>
      <c r="C528" s="7" t="s">
        <v>6</v>
      </c>
      <c r="D528" s="8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s="7" t="s">
        <v>72</v>
      </c>
      <c r="K528" s="7" t="s">
        <v>73</v>
      </c>
      <c r="L528" s="25">
        <f t="shared" si="32"/>
        <v>15500951000</v>
      </c>
      <c r="M528" s="26">
        <f t="shared" si="33"/>
        <v>9282675000</v>
      </c>
      <c r="N528" s="26">
        <f t="shared" si="34"/>
        <v>6218276000</v>
      </c>
      <c r="O528" s="20">
        <f t="shared" si="35"/>
        <v>2014</v>
      </c>
    </row>
    <row r="529" spans="1:15" ht="18" x14ac:dyDescent="0.3">
      <c r="A529" s="7">
        <v>555</v>
      </c>
      <c r="B529" s="7" t="s">
        <v>217</v>
      </c>
      <c r="C529" s="7" t="s">
        <v>7</v>
      </c>
      <c r="D529" s="8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s="7" t="s">
        <v>72</v>
      </c>
      <c r="K529" s="7" t="s">
        <v>73</v>
      </c>
      <c r="L529" s="25">
        <f t="shared" si="32"/>
        <v>6579671000</v>
      </c>
      <c r="M529" s="26">
        <f t="shared" si="33"/>
        <v>6487964000</v>
      </c>
      <c r="N529" s="26">
        <f t="shared" si="34"/>
        <v>91707000</v>
      </c>
      <c r="O529" s="20">
        <f t="shared" si="35"/>
        <v>2015</v>
      </c>
    </row>
    <row r="530" spans="1:15" ht="18" x14ac:dyDescent="0.3">
      <c r="A530" s="7">
        <v>556</v>
      </c>
      <c r="B530" s="7" t="s">
        <v>218</v>
      </c>
      <c r="C530" s="7" t="s">
        <v>2</v>
      </c>
      <c r="D530" s="8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s="7" t="s">
        <v>42</v>
      </c>
      <c r="K530" s="7" t="s">
        <v>43</v>
      </c>
      <c r="L530" s="25">
        <f t="shared" si="32"/>
        <v>942759000</v>
      </c>
      <c r="M530" s="26">
        <f t="shared" si="33"/>
        <v>531180000</v>
      </c>
      <c r="N530" s="26">
        <f t="shared" si="34"/>
        <v>411579000</v>
      </c>
      <c r="O530" s="20">
        <f t="shared" si="35"/>
        <v>2012</v>
      </c>
    </row>
    <row r="531" spans="1:15" ht="18" x14ac:dyDescent="0.3">
      <c r="A531" s="7">
        <v>557</v>
      </c>
      <c r="B531" s="7" t="s">
        <v>218</v>
      </c>
      <c r="C531" s="7" t="s">
        <v>5</v>
      </c>
      <c r="D531" s="8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s="7" t="s">
        <v>42</v>
      </c>
      <c r="K531" s="7" t="s">
        <v>43</v>
      </c>
      <c r="L531" s="25">
        <f t="shared" si="32"/>
        <v>1088363000</v>
      </c>
      <c r="M531" s="26">
        <f t="shared" si="33"/>
        <v>621413000</v>
      </c>
      <c r="N531" s="26">
        <f t="shared" si="34"/>
        <v>466950000</v>
      </c>
      <c r="O531" s="20">
        <f t="shared" si="35"/>
        <v>2013</v>
      </c>
    </row>
    <row r="532" spans="1:15" ht="18" x14ac:dyDescent="0.3">
      <c r="A532" s="7">
        <v>558</v>
      </c>
      <c r="B532" s="7" t="s">
        <v>218</v>
      </c>
      <c r="C532" s="7" t="s">
        <v>6</v>
      </c>
      <c r="D532" s="8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s="7" t="s">
        <v>42</v>
      </c>
      <c r="K532" s="7" t="s">
        <v>43</v>
      </c>
      <c r="L532" s="25">
        <f t="shared" si="32"/>
        <v>1245891000</v>
      </c>
      <c r="M532" s="26">
        <f t="shared" si="33"/>
        <v>734119000</v>
      </c>
      <c r="N532" s="26">
        <f t="shared" si="34"/>
        <v>511772000</v>
      </c>
      <c r="O532" s="20">
        <f t="shared" si="35"/>
        <v>2014</v>
      </c>
    </row>
    <row r="533" spans="1:15" ht="18" x14ac:dyDescent="0.3">
      <c r="A533" s="7">
        <v>559</v>
      </c>
      <c r="B533" s="7" t="s">
        <v>218</v>
      </c>
      <c r="C533" s="7" t="s">
        <v>7</v>
      </c>
      <c r="D533" s="8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s="7" t="s">
        <v>42</v>
      </c>
      <c r="K533" s="7" t="s">
        <v>43</v>
      </c>
      <c r="L533" s="25">
        <f t="shared" si="32"/>
        <v>1434361000</v>
      </c>
      <c r="M533" s="26">
        <f t="shared" si="33"/>
        <v>825296000</v>
      </c>
      <c r="N533" s="26">
        <f t="shared" si="34"/>
        <v>609065000</v>
      </c>
      <c r="O533" s="20">
        <f t="shared" si="35"/>
        <v>2015</v>
      </c>
    </row>
    <row r="534" spans="1:15" ht="18" x14ac:dyDescent="0.3">
      <c r="A534" s="7">
        <v>560</v>
      </c>
      <c r="B534" s="7" t="s">
        <v>219</v>
      </c>
      <c r="C534" s="7" t="s">
        <v>2</v>
      </c>
      <c r="D534" s="8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s="7" t="s">
        <v>42</v>
      </c>
      <c r="K534" s="7" t="s">
        <v>43</v>
      </c>
      <c r="L534" s="25">
        <f t="shared" si="32"/>
        <v>1121995000</v>
      </c>
      <c r="M534" s="26">
        <f t="shared" si="33"/>
        <v>607902000</v>
      </c>
      <c r="N534" s="26">
        <f t="shared" si="34"/>
        <v>514093000</v>
      </c>
      <c r="O534" s="20">
        <f t="shared" si="35"/>
        <v>2012</v>
      </c>
    </row>
    <row r="535" spans="1:15" ht="18" x14ac:dyDescent="0.3">
      <c r="A535" s="7">
        <v>561</v>
      </c>
      <c r="B535" s="7" t="s">
        <v>219</v>
      </c>
      <c r="C535" s="7" t="s">
        <v>5</v>
      </c>
      <c r="D535" s="8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s="7" t="s">
        <v>42</v>
      </c>
      <c r="K535" s="7" t="s">
        <v>43</v>
      </c>
      <c r="L535" s="25">
        <f t="shared" si="32"/>
        <v>1553474000</v>
      </c>
      <c r="M535" s="26">
        <f t="shared" si="33"/>
        <v>1041152000</v>
      </c>
      <c r="N535" s="26">
        <f t="shared" si="34"/>
        <v>512322000</v>
      </c>
      <c r="O535" s="20">
        <f t="shared" si="35"/>
        <v>2013</v>
      </c>
    </row>
    <row r="536" spans="1:15" ht="18" x14ac:dyDescent="0.3">
      <c r="A536" s="7">
        <v>562</v>
      </c>
      <c r="B536" s="7" t="s">
        <v>219</v>
      </c>
      <c r="C536" s="7" t="s">
        <v>6</v>
      </c>
      <c r="D536" s="8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s="7" t="s">
        <v>42</v>
      </c>
      <c r="K536" s="7" t="s">
        <v>43</v>
      </c>
      <c r="L536" s="25">
        <f t="shared" si="32"/>
        <v>1731184000</v>
      </c>
      <c r="M536" s="26">
        <f t="shared" si="33"/>
        <v>809809000</v>
      </c>
      <c r="N536" s="26">
        <f t="shared" si="34"/>
        <v>921375000</v>
      </c>
      <c r="O536" s="20">
        <f t="shared" si="35"/>
        <v>2014</v>
      </c>
    </row>
    <row r="537" spans="1:15" ht="18" x14ac:dyDescent="0.3">
      <c r="A537" s="7">
        <v>563</v>
      </c>
      <c r="B537" s="7" t="s">
        <v>219</v>
      </c>
      <c r="C537" s="7" t="s">
        <v>7</v>
      </c>
      <c r="D537" s="8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s="7" t="s">
        <v>42</v>
      </c>
      <c r="K537" s="7" t="s">
        <v>43</v>
      </c>
      <c r="L537" s="25">
        <f t="shared" si="32"/>
        <v>1839797000</v>
      </c>
      <c r="M537" s="26">
        <f t="shared" si="33"/>
        <v>830977000</v>
      </c>
      <c r="N537" s="26">
        <f t="shared" si="34"/>
        <v>1008820000</v>
      </c>
      <c r="O537" s="20">
        <f t="shared" si="35"/>
        <v>2015</v>
      </c>
    </row>
    <row r="538" spans="1:15" ht="18" x14ac:dyDescent="0.3">
      <c r="A538" s="7">
        <v>564</v>
      </c>
      <c r="B538" s="7" t="s">
        <v>220</v>
      </c>
      <c r="C538" s="7" t="s">
        <v>2</v>
      </c>
      <c r="D538" s="8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s="7" t="s">
        <v>72</v>
      </c>
      <c r="K538" s="7" t="s">
        <v>73</v>
      </c>
      <c r="L538" s="25">
        <f t="shared" si="32"/>
        <v>1504616000</v>
      </c>
      <c r="M538" s="26">
        <f t="shared" si="33"/>
        <v>853981000</v>
      </c>
      <c r="N538" s="26">
        <f t="shared" si="34"/>
        <v>650635000</v>
      </c>
      <c r="O538" s="20">
        <f t="shared" si="35"/>
        <v>2013</v>
      </c>
    </row>
    <row r="539" spans="1:15" ht="18" x14ac:dyDescent="0.3">
      <c r="A539" s="7">
        <v>565</v>
      </c>
      <c r="B539" s="7" t="s">
        <v>220</v>
      </c>
      <c r="C539" s="7" t="s">
        <v>5</v>
      </c>
      <c r="D539" s="8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s="7" t="s">
        <v>72</v>
      </c>
      <c r="K539" s="7" t="s">
        <v>73</v>
      </c>
      <c r="L539" s="25">
        <f t="shared" si="32"/>
        <v>1944794000</v>
      </c>
      <c r="M539" s="26">
        <f t="shared" si="33"/>
        <v>917432000</v>
      </c>
      <c r="N539" s="26">
        <f t="shared" si="34"/>
        <v>1027362000</v>
      </c>
      <c r="O539" s="20">
        <f t="shared" si="35"/>
        <v>2014</v>
      </c>
    </row>
    <row r="540" spans="1:15" ht="18" x14ac:dyDescent="0.3">
      <c r="A540" s="7">
        <v>566</v>
      </c>
      <c r="B540" s="7" t="s">
        <v>220</v>
      </c>
      <c r="C540" s="7" t="s">
        <v>6</v>
      </c>
      <c r="D540" s="8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s="7" t="s">
        <v>72</v>
      </c>
      <c r="K540" s="7" t="s">
        <v>73</v>
      </c>
      <c r="L540" s="25">
        <f t="shared" si="32"/>
        <v>1430957000</v>
      </c>
      <c r="M540" s="26">
        <f t="shared" si="33"/>
        <v>1069141000</v>
      </c>
      <c r="N540" s="26">
        <f t="shared" si="34"/>
        <v>361816000</v>
      </c>
      <c r="O540" s="20">
        <f t="shared" si="35"/>
        <v>2015</v>
      </c>
    </row>
    <row r="541" spans="1:15" ht="18" x14ac:dyDescent="0.3">
      <c r="A541" s="7">
        <v>567</v>
      </c>
      <c r="B541" s="7" t="s">
        <v>220</v>
      </c>
      <c r="C541" s="7" t="s">
        <v>7</v>
      </c>
      <c r="D541" s="8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s="7" t="s">
        <v>72</v>
      </c>
      <c r="K541" s="7" t="s">
        <v>73</v>
      </c>
      <c r="L541" s="25">
        <f t="shared" si="32"/>
        <v>1243430000</v>
      </c>
      <c r="M541" s="26">
        <f t="shared" si="33"/>
        <v>1200667000</v>
      </c>
      <c r="N541" s="26">
        <f t="shared" si="34"/>
        <v>42763000</v>
      </c>
      <c r="O541" s="20">
        <f t="shared" si="35"/>
        <v>2016</v>
      </c>
    </row>
    <row r="542" spans="1:15" ht="18" x14ac:dyDescent="0.3">
      <c r="A542" s="7">
        <v>568</v>
      </c>
      <c r="B542" s="7" t="s">
        <v>221</v>
      </c>
      <c r="C542" s="7" t="s">
        <v>2</v>
      </c>
      <c r="D542" s="8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s="7" t="s">
        <v>32</v>
      </c>
      <c r="K542" s="7" t="s">
        <v>33</v>
      </c>
      <c r="L542" s="25">
        <f t="shared" si="32"/>
        <v>2606353000</v>
      </c>
      <c r="M542" s="26">
        <f t="shared" si="33"/>
        <v>1488147000</v>
      </c>
      <c r="N542" s="26">
        <f t="shared" si="34"/>
        <v>1118206000</v>
      </c>
      <c r="O542" s="20">
        <f t="shared" si="35"/>
        <v>2012</v>
      </c>
    </row>
    <row r="543" spans="1:15" ht="18" x14ac:dyDescent="0.3">
      <c r="A543" s="7">
        <v>569</v>
      </c>
      <c r="B543" s="7" t="s">
        <v>221</v>
      </c>
      <c r="C543" s="7" t="s">
        <v>5</v>
      </c>
      <c r="D543" s="8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s="7" t="s">
        <v>32</v>
      </c>
      <c r="K543" s="7" t="s">
        <v>33</v>
      </c>
      <c r="L543" s="25">
        <f t="shared" si="32"/>
        <v>3303264000</v>
      </c>
      <c r="M543" s="26">
        <f t="shared" si="33"/>
        <v>1773829000</v>
      </c>
      <c r="N543" s="26">
        <f t="shared" si="34"/>
        <v>1529435000</v>
      </c>
      <c r="O543" s="20">
        <f t="shared" si="35"/>
        <v>2013</v>
      </c>
    </row>
    <row r="544" spans="1:15" ht="18" x14ac:dyDescent="0.3">
      <c r="A544" s="7">
        <v>570</v>
      </c>
      <c r="B544" s="7" t="s">
        <v>221</v>
      </c>
      <c r="C544" s="7" t="s">
        <v>6</v>
      </c>
      <c r="D544" s="8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s="7" t="s">
        <v>32</v>
      </c>
      <c r="K544" s="7" t="s">
        <v>33</v>
      </c>
      <c r="L544" s="25">
        <f t="shared" si="32"/>
        <v>3292717000</v>
      </c>
      <c r="M544" s="26">
        <f t="shared" si="33"/>
        <v>1659868000</v>
      </c>
      <c r="N544" s="26">
        <f t="shared" si="34"/>
        <v>1632849000</v>
      </c>
      <c r="O544" s="20">
        <f t="shared" si="35"/>
        <v>2014</v>
      </c>
    </row>
    <row r="545" spans="1:15" ht="18" x14ac:dyDescent="0.3">
      <c r="A545" s="7">
        <v>571</v>
      </c>
      <c r="B545" s="7" t="s">
        <v>221</v>
      </c>
      <c r="C545" s="7" t="s">
        <v>7</v>
      </c>
      <c r="D545" s="8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s="7" t="s">
        <v>32</v>
      </c>
      <c r="K545" s="7" t="s">
        <v>33</v>
      </c>
      <c r="L545" s="25">
        <f t="shared" si="32"/>
        <v>3538633000</v>
      </c>
      <c r="M545" s="26">
        <f t="shared" si="33"/>
        <v>1774469000</v>
      </c>
      <c r="N545" s="26">
        <f t="shared" si="34"/>
        <v>1764164000</v>
      </c>
      <c r="O545" s="20">
        <f t="shared" si="35"/>
        <v>2015</v>
      </c>
    </row>
    <row r="546" spans="1:15" ht="18" x14ac:dyDescent="0.3">
      <c r="A546" s="7">
        <v>572</v>
      </c>
      <c r="B546" s="7" t="s">
        <v>222</v>
      </c>
      <c r="C546" s="7" t="s">
        <v>2</v>
      </c>
      <c r="D546" s="8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s="7" t="s">
        <v>42</v>
      </c>
      <c r="K546" s="7" t="s">
        <v>223</v>
      </c>
      <c r="L546" s="25">
        <f t="shared" si="32"/>
        <v>362986000</v>
      </c>
      <c r="M546" s="26">
        <f t="shared" si="33"/>
        <v>193746000</v>
      </c>
      <c r="N546" s="26">
        <f t="shared" si="34"/>
        <v>169240000</v>
      </c>
      <c r="O546" s="20">
        <f t="shared" si="35"/>
        <v>2012</v>
      </c>
    </row>
    <row r="547" spans="1:15" ht="18" x14ac:dyDescent="0.3">
      <c r="A547" s="7">
        <v>573</v>
      </c>
      <c r="B547" s="7" t="s">
        <v>222</v>
      </c>
      <c r="C547" s="7" t="s">
        <v>5</v>
      </c>
      <c r="D547" s="8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s="7" t="s">
        <v>42</v>
      </c>
      <c r="K547" s="7" t="s">
        <v>223</v>
      </c>
      <c r="L547" s="25">
        <f t="shared" si="32"/>
        <v>413254000</v>
      </c>
      <c r="M547" s="26">
        <f t="shared" si="33"/>
        <v>219104000</v>
      </c>
      <c r="N547" s="26">
        <f t="shared" si="34"/>
        <v>194150000</v>
      </c>
      <c r="O547" s="20">
        <f t="shared" si="35"/>
        <v>2013</v>
      </c>
    </row>
    <row r="548" spans="1:15" ht="18" x14ac:dyDescent="0.3">
      <c r="A548" s="7">
        <v>574</v>
      </c>
      <c r="B548" s="7" t="s">
        <v>222</v>
      </c>
      <c r="C548" s="7" t="s">
        <v>6</v>
      </c>
      <c r="D548" s="8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s="7" t="s">
        <v>42</v>
      </c>
      <c r="K548" s="7" t="s">
        <v>223</v>
      </c>
      <c r="L548" s="25">
        <f t="shared" si="32"/>
        <v>658392000</v>
      </c>
      <c r="M548" s="26">
        <f t="shared" si="33"/>
        <v>401470000</v>
      </c>
      <c r="N548" s="26">
        <f t="shared" si="34"/>
        <v>256922000</v>
      </c>
      <c r="O548" s="20">
        <f t="shared" si="35"/>
        <v>2014</v>
      </c>
    </row>
    <row r="549" spans="1:15" ht="18" x14ac:dyDescent="0.3">
      <c r="A549" s="7">
        <v>575</v>
      </c>
      <c r="B549" s="7" t="s">
        <v>222</v>
      </c>
      <c r="C549" s="7" t="s">
        <v>7</v>
      </c>
      <c r="D549" s="8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s="7" t="s">
        <v>42</v>
      </c>
      <c r="K549" s="7" t="s">
        <v>223</v>
      </c>
      <c r="L549" s="25">
        <f t="shared" si="32"/>
        <v>830899000</v>
      </c>
      <c r="M549" s="26">
        <f t="shared" si="33"/>
        <v>493513000</v>
      </c>
      <c r="N549" s="26">
        <f t="shared" si="34"/>
        <v>337386000</v>
      </c>
      <c r="O549" s="20">
        <f t="shared" si="35"/>
        <v>2015</v>
      </c>
    </row>
    <row r="550" spans="1:15" ht="18" x14ac:dyDescent="0.3">
      <c r="A550" s="7">
        <v>576</v>
      </c>
      <c r="B550" s="7" t="s">
        <v>224</v>
      </c>
      <c r="C550" s="7" t="s">
        <v>2</v>
      </c>
      <c r="D550" s="8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s="7" t="s">
        <v>37</v>
      </c>
      <c r="K550" s="7" t="s">
        <v>225</v>
      </c>
      <c r="L550" s="25">
        <f t="shared" si="32"/>
        <v>1365000000</v>
      </c>
      <c r="M550" s="26">
        <f t="shared" si="33"/>
        <v>1392000000</v>
      </c>
      <c r="N550" s="26">
        <f t="shared" si="34"/>
        <v>-27000000</v>
      </c>
      <c r="O550" s="20">
        <f t="shared" si="35"/>
        <v>2012</v>
      </c>
    </row>
    <row r="551" spans="1:15" ht="18" x14ac:dyDescent="0.3">
      <c r="A551" s="7">
        <v>577</v>
      </c>
      <c r="B551" s="7" t="s">
        <v>224</v>
      </c>
      <c r="C551" s="7" t="s">
        <v>5</v>
      </c>
      <c r="D551" s="8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s="7" t="s">
        <v>37</v>
      </c>
      <c r="K551" s="7" t="s">
        <v>225</v>
      </c>
      <c r="L551" s="25">
        <f t="shared" si="32"/>
        <v>1466000000</v>
      </c>
      <c r="M551" s="26">
        <f t="shared" si="33"/>
        <v>1144000000</v>
      </c>
      <c r="N551" s="26">
        <f t="shared" si="34"/>
        <v>322000000</v>
      </c>
      <c r="O551" s="20">
        <f t="shared" si="35"/>
        <v>2013</v>
      </c>
    </row>
    <row r="552" spans="1:15" ht="18" x14ac:dyDescent="0.3">
      <c r="A552" s="7">
        <v>578</v>
      </c>
      <c r="B552" s="7" t="s">
        <v>224</v>
      </c>
      <c r="C552" s="7" t="s">
        <v>6</v>
      </c>
      <c r="D552" s="8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s="7" t="s">
        <v>37</v>
      </c>
      <c r="K552" s="7" t="s">
        <v>225</v>
      </c>
      <c r="L552" s="25">
        <f t="shared" si="32"/>
        <v>1665000000</v>
      </c>
      <c r="M552" s="26">
        <f t="shared" si="33"/>
        <v>1094000000</v>
      </c>
      <c r="N552" s="26">
        <f t="shared" si="34"/>
        <v>571000000</v>
      </c>
      <c r="O552" s="20">
        <f t="shared" si="35"/>
        <v>2014</v>
      </c>
    </row>
    <row r="553" spans="1:15" ht="18" x14ac:dyDescent="0.3">
      <c r="A553" s="7">
        <v>579</v>
      </c>
      <c r="B553" s="7" t="s">
        <v>224</v>
      </c>
      <c r="C553" s="7" t="s">
        <v>7</v>
      </c>
      <c r="D553" s="8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s="7" t="s">
        <v>37</v>
      </c>
      <c r="K553" s="7" t="s">
        <v>225</v>
      </c>
      <c r="L553" s="25">
        <f t="shared" si="32"/>
        <v>1403000000</v>
      </c>
      <c r="M553" s="26">
        <f t="shared" si="33"/>
        <v>1109000000</v>
      </c>
      <c r="N553" s="26">
        <f t="shared" si="34"/>
        <v>294000000</v>
      </c>
      <c r="O553" s="20">
        <f t="shared" si="35"/>
        <v>2015</v>
      </c>
    </row>
    <row r="554" spans="1:15" ht="18" x14ac:dyDescent="0.3">
      <c r="A554" s="7">
        <v>580</v>
      </c>
      <c r="B554" s="7" t="s">
        <v>226</v>
      </c>
      <c r="C554" s="7" t="s">
        <v>2</v>
      </c>
      <c r="D554" s="8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s="7" t="s">
        <v>3</v>
      </c>
      <c r="K554" s="7" t="s">
        <v>153</v>
      </c>
      <c r="L554" s="25">
        <f t="shared" si="32"/>
        <v>4863000000</v>
      </c>
      <c r="M554" s="26">
        <f t="shared" si="33"/>
        <v>3333000000</v>
      </c>
      <c r="N554" s="26">
        <f t="shared" si="34"/>
        <v>1530000000</v>
      </c>
      <c r="O554" s="20">
        <f t="shared" si="35"/>
        <v>2012</v>
      </c>
    </row>
    <row r="555" spans="1:15" ht="18" x14ac:dyDescent="0.3">
      <c r="A555" s="7">
        <v>581</v>
      </c>
      <c r="B555" s="7" t="s">
        <v>226</v>
      </c>
      <c r="C555" s="7" t="s">
        <v>5</v>
      </c>
      <c r="D555" s="8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s="7" t="s">
        <v>3</v>
      </c>
      <c r="K555" s="7" t="s">
        <v>153</v>
      </c>
      <c r="L555" s="25">
        <f t="shared" si="32"/>
        <v>6677000000</v>
      </c>
      <c r="M555" s="26">
        <f t="shared" si="33"/>
        <v>4530000000</v>
      </c>
      <c r="N555" s="26">
        <f t="shared" si="34"/>
        <v>2147000000</v>
      </c>
      <c r="O555" s="20">
        <f t="shared" si="35"/>
        <v>2013</v>
      </c>
    </row>
    <row r="556" spans="1:15" ht="18" x14ac:dyDescent="0.3">
      <c r="A556" s="7">
        <v>582</v>
      </c>
      <c r="B556" s="7" t="s">
        <v>226</v>
      </c>
      <c r="C556" s="7" t="s">
        <v>6</v>
      </c>
      <c r="D556" s="8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s="7" t="s">
        <v>3</v>
      </c>
      <c r="K556" s="7" t="s">
        <v>153</v>
      </c>
      <c r="L556" s="25">
        <f t="shared" si="32"/>
        <v>6906000000</v>
      </c>
      <c r="M556" s="26">
        <f t="shared" si="33"/>
        <v>4457000000</v>
      </c>
      <c r="N556" s="26">
        <f t="shared" si="34"/>
        <v>2449000000</v>
      </c>
      <c r="O556" s="20">
        <f t="shared" si="35"/>
        <v>2014</v>
      </c>
    </row>
    <row r="557" spans="1:15" ht="18" x14ac:dyDescent="0.3">
      <c r="A557" s="7">
        <v>583</v>
      </c>
      <c r="B557" s="7" t="s">
        <v>226</v>
      </c>
      <c r="C557" s="7" t="s">
        <v>7</v>
      </c>
      <c r="D557" s="8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s="7" t="s">
        <v>3</v>
      </c>
      <c r="K557" s="7" t="s">
        <v>153</v>
      </c>
      <c r="L557" s="25">
        <f t="shared" si="32"/>
        <v>6563000000</v>
      </c>
      <c r="M557" s="26">
        <f t="shared" si="33"/>
        <v>4221000000</v>
      </c>
      <c r="N557" s="26">
        <f t="shared" si="34"/>
        <v>2342000000</v>
      </c>
      <c r="O557" s="20">
        <f t="shared" si="35"/>
        <v>2015</v>
      </c>
    </row>
    <row r="558" spans="1:15" ht="18" x14ac:dyDescent="0.3">
      <c r="A558" s="7">
        <v>584</v>
      </c>
      <c r="B558" s="7" t="s">
        <v>227</v>
      </c>
      <c r="C558" s="7" t="s">
        <v>2</v>
      </c>
      <c r="D558" s="8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s="7" t="s">
        <v>32</v>
      </c>
      <c r="K558" s="7" t="s">
        <v>35</v>
      </c>
      <c r="L558" s="25">
        <f t="shared" si="32"/>
        <v>3718452000</v>
      </c>
      <c r="M558" s="26">
        <f t="shared" si="33"/>
        <v>2061747000</v>
      </c>
      <c r="N558" s="26">
        <f t="shared" si="34"/>
        <v>1656705000</v>
      </c>
      <c r="O558" s="20">
        <f t="shared" si="35"/>
        <v>2012</v>
      </c>
    </row>
    <row r="559" spans="1:15" ht="18" x14ac:dyDescent="0.3">
      <c r="A559" s="7">
        <v>585</v>
      </c>
      <c r="B559" s="7" t="s">
        <v>227</v>
      </c>
      <c r="C559" s="7" t="s">
        <v>5</v>
      </c>
      <c r="D559" s="8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s="7" t="s">
        <v>32</v>
      </c>
      <c r="K559" s="7" t="s">
        <v>35</v>
      </c>
      <c r="L559" s="25">
        <f t="shared" si="32"/>
        <v>3802062000</v>
      </c>
      <c r="M559" s="26">
        <f t="shared" si="33"/>
        <v>2149095000</v>
      </c>
      <c r="N559" s="26">
        <f t="shared" si="34"/>
        <v>1652967000</v>
      </c>
      <c r="O559" s="20">
        <f t="shared" si="35"/>
        <v>2013</v>
      </c>
    </row>
    <row r="560" spans="1:15" ht="18" x14ac:dyDescent="0.3">
      <c r="A560" s="7">
        <v>586</v>
      </c>
      <c r="B560" s="7" t="s">
        <v>227</v>
      </c>
      <c r="C560" s="7" t="s">
        <v>6</v>
      </c>
      <c r="D560" s="8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s="7" t="s">
        <v>32</v>
      </c>
      <c r="K560" s="7" t="s">
        <v>35</v>
      </c>
      <c r="L560" s="25">
        <f t="shared" si="32"/>
        <v>4368734000</v>
      </c>
      <c r="M560" s="26">
        <f t="shared" si="33"/>
        <v>2182093000</v>
      </c>
      <c r="N560" s="26">
        <f t="shared" si="34"/>
        <v>2186641000</v>
      </c>
      <c r="O560" s="20">
        <f t="shared" si="35"/>
        <v>2014</v>
      </c>
    </row>
    <row r="561" spans="1:15" ht="18" x14ac:dyDescent="0.3">
      <c r="A561" s="7">
        <v>587</v>
      </c>
      <c r="B561" s="7" t="s">
        <v>227</v>
      </c>
      <c r="C561" s="7" t="s">
        <v>7</v>
      </c>
      <c r="D561" s="8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s="7" t="s">
        <v>32</v>
      </c>
      <c r="K561" s="7" t="s">
        <v>35</v>
      </c>
      <c r="L561" s="25">
        <f t="shared" si="32"/>
        <v>4063978000</v>
      </c>
      <c r="M561" s="26">
        <f t="shared" si="33"/>
        <v>2412274000</v>
      </c>
      <c r="N561" s="26">
        <f t="shared" si="34"/>
        <v>1651704000</v>
      </c>
      <c r="O561" s="20">
        <f t="shared" si="35"/>
        <v>2015</v>
      </c>
    </row>
    <row r="562" spans="1:15" ht="18" x14ac:dyDescent="0.3">
      <c r="A562" s="7">
        <v>588</v>
      </c>
      <c r="B562" s="7" t="s">
        <v>228</v>
      </c>
      <c r="C562" s="7" t="s">
        <v>2</v>
      </c>
      <c r="D562" s="8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s="7" t="s">
        <v>15</v>
      </c>
      <c r="K562" s="7" t="s">
        <v>20</v>
      </c>
      <c r="L562" s="25">
        <f t="shared" si="32"/>
        <v>1408600000</v>
      </c>
      <c r="M562" s="26">
        <f t="shared" si="33"/>
        <v>988700000</v>
      </c>
      <c r="N562" s="26">
        <f t="shared" si="34"/>
        <v>419900000</v>
      </c>
      <c r="O562" s="20">
        <f t="shared" si="35"/>
        <v>2012</v>
      </c>
    </row>
    <row r="563" spans="1:15" ht="18" x14ac:dyDescent="0.3">
      <c r="A563" s="7">
        <v>589</v>
      </c>
      <c r="B563" s="7" t="s">
        <v>228</v>
      </c>
      <c r="C563" s="7" t="s">
        <v>5</v>
      </c>
      <c r="D563" s="8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s="7" t="s">
        <v>15</v>
      </c>
      <c r="K563" s="7" t="s">
        <v>20</v>
      </c>
      <c r="L563" s="25">
        <f t="shared" si="32"/>
        <v>1528900000</v>
      </c>
      <c r="M563" s="26">
        <f t="shared" si="33"/>
        <v>1072700000</v>
      </c>
      <c r="N563" s="26">
        <f t="shared" si="34"/>
        <v>456200000</v>
      </c>
      <c r="O563" s="20">
        <f t="shared" si="35"/>
        <v>2013</v>
      </c>
    </row>
    <row r="564" spans="1:15" ht="18" x14ac:dyDescent="0.3">
      <c r="A564" s="7">
        <v>590</v>
      </c>
      <c r="B564" s="7" t="s">
        <v>228</v>
      </c>
      <c r="C564" s="7" t="s">
        <v>6</v>
      </c>
      <c r="D564" s="8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s="7" t="s">
        <v>15</v>
      </c>
      <c r="K564" s="7" t="s">
        <v>20</v>
      </c>
      <c r="L564" s="25">
        <f t="shared" si="32"/>
        <v>1697300000</v>
      </c>
      <c r="M564" s="26">
        <f t="shared" si="33"/>
        <v>1275200000</v>
      </c>
      <c r="N564" s="26">
        <f t="shared" si="34"/>
        <v>422100000</v>
      </c>
      <c r="O564" s="20">
        <f t="shared" si="35"/>
        <v>2014</v>
      </c>
    </row>
    <row r="565" spans="1:15" ht="18" x14ac:dyDescent="0.3">
      <c r="A565" s="7">
        <v>591</v>
      </c>
      <c r="B565" s="7" t="s">
        <v>228</v>
      </c>
      <c r="C565" s="7" t="s">
        <v>7</v>
      </c>
      <c r="D565" s="8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s="7" t="s">
        <v>15</v>
      </c>
      <c r="K565" s="7" t="s">
        <v>20</v>
      </c>
      <c r="L565" s="25">
        <f t="shared" si="32"/>
        <v>1876500000</v>
      </c>
      <c r="M565" s="26">
        <f t="shared" si="33"/>
        <v>1233800000</v>
      </c>
      <c r="N565" s="26">
        <f t="shared" si="34"/>
        <v>642700000</v>
      </c>
      <c r="O565" s="20">
        <f t="shared" si="35"/>
        <v>2015</v>
      </c>
    </row>
    <row r="566" spans="1:15" ht="18" x14ac:dyDescent="0.3">
      <c r="A566" s="7">
        <v>592</v>
      </c>
      <c r="B566" s="7" t="s">
        <v>229</v>
      </c>
      <c r="C566" s="7" t="s">
        <v>2</v>
      </c>
      <c r="D566" s="8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s="7" t="s">
        <v>32</v>
      </c>
      <c r="K566" s="7" t="s">
        <v>33</v>
      </c>
      <c r="L566" s="25">
        <f t="shared" si="32"/>
        <v>6894000000</v>
      </c>
      <c r="M566" s="26">
        <f t="shared" si="33"/>
        <v>3248000000</v>
      </c>
      <c r="N566" s="26">
        <f t="shared" si="34"/>
        <v>3646000000</v>
      </c>
      <c r="O566" s="20">
        <f t="shared" si="35"/>
        <v>2013</v>
      </c>
    </row>
    <row r="567" spans="1:15" ht="18" x14ac:dyDescent="0.3">
      <c r="A567" s="7">
        <v>593</v>
      </c>
      <c r="B567" s="7" t="s">
        <v>229</v>
      </c>
      <c r="C567" s="7" t="s">
        <v>5</v>
      </c>
      <c r="D567" s="8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s="7" t="s">
        <v>32</v>
      </c>
      <c r="K567" s="7" t="s">
        <v>33</v>
      </c>
      <c r="L567" s="25">
        <f t="shared" si="32"/>
        <v>5858000000</v>
      </c>
      <c r="M567" s="26">
        <f t="shared" si="33"/>
        <v>3468000000</v>
      </c>
      <c r="N567" s="26">
        <f t="shared" si="34"/>
        <v>2390000000</v>
      </c>
      <c r="O567" s="20">
        <f t="shared" si="35"/>
        <v>2014</v>
      </c>
    </row>
    <row r="568" spans="1:15" ht="18" x14ac:dyDescent="0.3">
      <c r="A568" s="7">
        <v>594</v>
      </c>
      <c r="B568" s="7" t="s">
        <v>229</v>
      </c>
      <c r="C568" s="7" t="s">
        <v>6</v>
      </c>
      <c r="D568" s="8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s="7" t="s">
        <v>32</v>
      </c>
      <c r="K568" s="7" t="s">
        <v>33</v>
      </c>
      <c r="L568" s="25">
        <f t="shared" si="32"/>
        <v>8041000000</v>
      </c>
      <c r="M568" s="26">
        <f t="shared" si="33"/>
        <v>3650000000</v>
      </c>
      <c r="N568" s="26">
        <f t="shared" si="34"/>
        <v>4391000000</v>
      </c>
      <c r="O568" s="20">
        <f t="shared" si="35"/>
        <v>2015</v>
      </c>
    </row>
    <row r="569" spans="1:15" ht="18" x14ac:dyDescent="0.3">
      <c r="A569" s="7">
        <v>595</v>
      </c>
      <c r="B569" s="7" t="s">
        <v>229</v>
      </c>
      <c r="C569" s="7" t="s">
        <v>7</v>
      </c>
      <c r="D569" s="8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s="7" t="s">
        <v>32</v>
      </c>
      <c r="K569" s="7" t="s">
        <v>33</v>
      </c>
      <c r="L569" s="25">
        <f t="shared" si="32"/>
        <v>8672000000</v>
      </c>
      <c r="M569" s="26">
        <f t="shared" si="33"/>
        <v>5512000000</v>
      </c>
      <c r="N569" s="26">
        <f t="shared" si="34"/>
        <v>3160000000</v>
      </c>
      <c r="O569" s="20">
        <f t="shared" si="35"/>
        <v>2016</v>
      </c>
    </row>
    <row r="570" spans="1:15" ht="18" x14ac:dyDescent="0.3">
      <c r="A570" s="7">
        <v>596</v>
      </c>
      <c r="B570" s="7" t="s">
        <v>230</v>
      </c>
      <c r="C570" s="7" t="s">
        <v>2</v>
      </c>
      <c r="D570" s="8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s="7" t="s">
        <v>3</v>
      </c>
      <c r="K570" s="7" t="s">
        <v>135</v>
      </c>
      <c r="L570" s="25">
        <f t="shared" si="32"/>
        <v>1835370000</v>
      </c>
      <c r="M570" s="26">
        <f t="shared" si="33"/>
        <v>1304572000</v>
      </c>
      <c r="N570" s="26">
        <f t="shared" si="34"/>
        <v>530798000</v>
      </c>
      <c r="O570" s="20">
        <f t="shared" si="35"/>
        <v>2012</v>
      </c>
    </row>
    <row r="571" spans="1:15" ht="18" x14ac:dyDescent="0.3">
      <c r="A571" s="7">
        <v>597</v>
      </c>
      <c r="B571" s="7" t="s">
        <v>230</v>
      </c>
      <c r="C571" s="7" t="s">
        <v>5</v>
      </c>
      <c r="D571" s="8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s="7" t="s">
        <v>3</v>
      </c>
      <c r="K571" s="7" t="s">
        <v>135</v>
      </c>
      <c r="L571" s="25">
        <f t="shared" si="32"/>
        <v>1882853000</v>
      </c>
      <c r="M571" s="26">
        <f t="shared" si="33"/>
        <v>1330780000</v>
      </c>
      <c r="N571" s="26">
        <f t="shared" si="34"/>
        <v>552073000</v>
      </c>
      <c r="O571" s="20">
        <f t="shared" si="35"/>
        <v>2013</v>
      </c>
    </row>
    <row r="572" spans="1:15" ht="18" x14ac:dyDescent="0.3">
      <c r="A572" s="7">
        <v>598</v>
      </c>
      <c r="B572" s="7" t="s">
        <v>230</v>
      </c>
      <c r="C572" s="7" t="s">
        <v>6</v>
      </c>
      <c r="D572" s="8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s="7" t="s">
        <v>3</v>
      </c>
      <c r="K572" s="7" t="s">
        <v>135</v>
      </c>
      <c r="L572" s="25">
        <f t="shared" si="32"/>
        <v>1981427000</v>
      </c>
      <c r="M572" s="26">
        <f t="shared" si="33"/>
        <v>1386779000</v>
      </c>
      <c r="N572" s="26">
        <f t="shared" si="34"/>
        <v>594648000</v>
      </c>
      <c r="O572" s="20">
        <f t="shared" si="35"/>
        <v>2014</v>
      </c>
    </row>
    <row r="573" spans="1:15" ht="18" x14ac:dyDescent="0.3">
      <c r="A573" s="7">
        <v>599</v>
      </c>
      <c r="B573" s="7" t="s">
        <v>230</v>
      </c>
      <c r="C573" s="7" t="s">
        <v>7</v>
      </c>
      <c r="D573" s="8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s="7" t="s">
        <v>3</v>
      </c>
      <c r="K573" s="7" t="s">
        <v>135</v>
      </c>
      <c r="L573" s="25">
        <f t="shared" si="32"/>
        <v>2187777000</v>
      </c>
      <c r="M573" s="26">
        <f t="shared" si="33"/>
        <v>1466293000</v>
      </c>
      <c r="N573" s="26">
        <f t="shared" si="34"/>
        <v>721484000</v>
      </c>
      <c r="O573" s="20">
        <f t="shared" si="35"/>
        <v>2015</v>
      </c>
    </row>
    <row r="574" spans="1:15" ht="18" x14ac:dyDescent="0.3">
      <c r="A574" s="7">
        <v>600</v>
      </c>
      <c r="B574" s="7" t="s">
        <v>231</v>
      </c>
      <c r="C574" s="7" t="s">
        <v>2</v>
      </c>
      <c r="D574" s="8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s="7" t="s">
        <v>9</v>
      </c>
      <c r="K574" s="7" t="s">
        <v>66</v>
      </c>
      <c r="L574" s="25">
        <f t="shared" si="32"/>
        <v>3733225000</v>
      </c>
      <c r="M574" s="26">
        <f t="shared" si="33"/>
        <v>3222774000</v>
      </c>
      <c r="N574" s="26">
        <f t="shared" si="34"/>
        <v>510451000</v>
      </c>
      <c r="O574" s="20">
        <f t="shared" si="35"/>
        <v>2013</v>
      </c>
    </row>
    <row r="575" spans="1:15" ht="18" x14ac:dyDescent="0.3">
      <c r="A575" s="7">
        <v>601</v>
      </c>
      <c r="B575" s="7" t="s">
        <v>231</v>
      </c>
      <c r="C575" s="7" t="s">
        <v>5</v>
      </c>
      <c r="D575" s="8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s="7" t="s">
        <v>9</v>
      </c>
      <c r="K575" s="7" t="s">
        <v>66</v>
      </c>
      <c r="L575" s="25">
        <f t="shared" si="32"/>
        <v>4584404000</v>
      </c>
      <c r="M575" s="26">
        <f t="shared" si="33"/>
        <v>3996629000</v>
      </c>
      <c r="N575" s="26">
        <f t="shared" si="34"/>
        <v>587775000</v>
      </c>
      <c r="O575" s="20">
        <f t="shared" si="35"/>
        <v>2014</v>
      </c>
    </row>
    <row r="576" spans="1:15" ht="18" x14ac:dyDescent="0.3">
      <c r="A576" s="7">
        <v>602</v>
      </c>
      <c r="B576" s="7" t="s">
        <v>231</v>
      </c>
      <c r="C576" s="7" t="s">
        <v>6</v>
      </c>
      <c r="D576" s="8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s="7" t="s">
        <v>9</v>
      </c>
      <c r="K576" s="7" t="s">
        <v>66</v>
      </c>
      <c r="L576" s="25">
        <f t="shared" si="32"/>
        <v>5362758000</v>
      </c>
      <c r="M576" s="26">
        <f t="shared" si="33"/>
        <v>4941701000</v>
      </c>
      <c r="N576" s="26">
        <f t="shared" si="34"/>
        <v>421057000</v>
      </c>
      <c r="O576" s="20">
        <f t="shared" si="35"/>
        <v>2015</v>
      </c>
    </row>
    <row r="577" spans="1:15" ht="18" x14ac:dyDescent="0.3">
      <c r="A577" s="7">
        <v>603</v>
      </c>
      <c r="B577" s="7" t="s">
        <v>231</v>
      </c>
      <c r="C577" s="7" t="s">
        <v>7</v>
      </c>
      <c r="D577" s="8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s="7" t="s">
        <v>9</v>
      </c>
      <c r="K577" s="7" t="s">
        <v>66</v>
      </c>
      <c r="L577" s="25">
        <f t="shared" si="32"/>
        <v>7176866000</v>
      </c>
      <c r="M577" s="26">
        <f t="shared" si="33"/>
        <v>6597869000</v>
      </c>
      <c r="N577" s="26">
        <f t="shared" si="34"/>
        <v>578997000</v>
      </c>
      <c r="O577" s="20">
        <f t="shared" si="35"/>
        <v>2016</v>
      </c>
    </row>
    <row r="578" spans="1:15" ht="18" x14ac:dyDescent="0.3">
      <c r="A578" s="7">
        <v>604</v>
      </c>
      <c r="B578" s="7" t="s">
        <v>232</v>
      </c>
      <c r="C578" s="7" t="s">
        <v>2</v>
      </c>
      <c r="D578" s="8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s="7" t="s">
        <v>42</v>
      </c>
      <c r="K578" s="7" t="s">
        <v>64</v>
      </c>
      <c r="L578" s="25">
        <f t="shared" ref="L578:L641" si="36">E578-F578</f>
        <v>295368000</v>
      </c>
      <c r="M578" s="26">
        <f t="shared" ref="M578:M641" si="37">G578+H578+I578</f>
        <v>132776000</v>
      </c>
      <c r="N578" s="26">
        <f t="shared" ref="N578:N641" si="38">L578-M578</f>
        <v>162592000</v>
      </c>
      <c r="O578" s="20">
        <f t="shared" si="35"/>
        <v>2012</v>
      </c>
    </row>
    <row r="579" spans="1:15" ht="18" x14ac:dyDescent="0.3">
      <c r="A579" s="7">
        <v>605</v>
      </c>
      <c r="B579" s="7" t="s">
        <v>232</v>
      </c>
      <c r="C579" s="7" t="s">
        <v>5</v>
      </c>
      <c r="D579" s="8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s="7" t="s">
        <v>42</v>
      </c>
      <c r="K579" s="7" t="s">
        <v>64</v>
      </c>
      <c r="L579" s="25">
        <f t="shared" si="36"/>
        <v>380601000</v>
      </c>
      <c r="M579" s="26">
        <f t="shared" si="37"/>
        <v>158500000</v>
      </c>
      <c r="N579" s="26">
        <f t="shared" si="38"/>
        <v>222101000</v>
      </c>
      <c r="O579" s="20">
        <f t="shared" ref="O579:O642" si="39">YEAR(D579)</f>
        <v>2013</v>
      </c>
    </row>
    <row r="580" spans="1:15" ht="18" x14ac:dyDescent="0.3">
      <c r="A580" s="7">
        <v>606</v>
      </c>
      <c r="B580" s="7" t="s">
        <v>232</v>
      </c>
      <c r="C580" s="7" t="s">
        <v>6</v>
      </c>
      <c r="D580" s="8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s="7" t="s">
        <v>42</v>
      </c>
      <c r="K580" s="7" t="s">
        <v>64</v>
      </c>
      <c r="L580" s="25">
        <f t="shared" si="36"/>
        <v>474739000</v>
      </c>
      <c r="M580" s="26">
        <f t="shared" si="37"/>
        <v>186445000</v>
      </c>
      <c r="N580" s="26">
        <f t="shared" si="38"/>
        <v>288294000</v>
      </c>
      <c r="O580" s="20">
        <f t="shared" si="39"/>
        <v>2014</v>
      </c>
    </row>
    <row r="581" spans="1:15" ht="18" x14ac:dyDescent="0.3">
      <c r="A581" s="7">
        <v>607</v>
      </c>
      <c r="B581" s="7" t="s">
        <v>232</v>
      </c>
      <c r="C581" s="7" t="s">
        <v>7</v>
      </c>
      <c r="D581" s="8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s="7" t="s">
        <v>42</v>
      </c>
      <c r="K581" s="7" t="s">
        <v>64</v>
      </c>
      <c r="L581" s="25">
        <f t="shared" si="36"/>
        <v>578305000</v>
      </c>
      <c r="M581" s="26">
        <f t="shared" si="37"/>
        <v>214248000</v>
      </c>
      <c r="N581" s="26">
        <f t="shared" si="38"/>
        <v>364057000</v>
      </c>
      <c r="O581" s="20">
        <f t="shared" si="39"/>
        <v>2015</v>
      </c>
    </row>
    <row r="582" spans="1:15" ht="18" x14ac:dyDescent="0.3">
      <c r="A582" s="7">
        <v>608</v>
      </c>
      <c r="B582" s="7" t="s">
        <v>233</v>
      </c>
      <c r="C582" s="7" t="s">
        <v>2</v>
      </c>
      <c r="D582" s="8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s="7" t="s">
        <v>9</v>
      </c>
      <c r="K582" s="7" t="s">
        <v>234</v>
      </c>
      <c r="L582" s="25">
        <f t="shared" si="36"/>
        <v>23867000000</v>
      </c>
      <c r="M582" s="26">
        <f t="shared" si="37"/>
        <v>10850000000</v>
      </c>
      <c r="N582" s="26">
        <f t="shared" si="38"/>
        <v>13017000000</v>
      </c>
      <c r="O582" s="20">
        <f t="shared" si="39"/>
        <v>2013</v>
      </c>
    </row>
    <row r="583" spans="1:15" ht="18" x14ac:dyDescent="0.3">
      <c r="A583" s="7">
        <v>609</v>
      </c>
      <c r="B583" s="7" t="s">
        <v>233</v>
      </c>
      <c r="C583" s="7" t="s">
        <v>5</v>
      </c>
      <c r="D583" s="8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s="7" t="s">
        <v>9</v>
      </c>
      <c r="K583" s="7" t="s">
        <v>234</v>
      </c>
      <c r="L583" s="25">
        <f t="shared" si="36"/>
        <v>12174000000</v>
      </c>
      <c r="M583" s="26">
        <f t="shared" si="37"/>
        <v>11842000000</v>
      </c>
      <c r="N583" s="26">
        <f t="shared" si="38"/>
        <v>332000000</v>
      </c>
      <c r="O583" s="20">
        <f t="shared" si="39"/>
        <v>2014</v>
      </c>
    </row>
    <row r="584" spans="1:15" ht="18" x14ac:dyDescent="0.3">
      <c r="A584" s="7">
        <v>610</v>
      </c>
      <c r="B584" s="7" t="s">
        <v>233</v>
      </c>
      <c r="C584" s="7" t="s">
        <v>6</v>
      </c>
      <c r="D584" s="8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s="7" t="s">
        <v>9</v>
      </c>
      <c r="K584" s="7" t="s">
        <v>234</v>
      </c>
      <c r="L584" s="25">
        <f t="shared" si="36"/>
        <v>18149000000</v>
      </c>
      <c r="M584" s="26">
        <f t="shared" si="37"/>
        <v>10502000000</v>
      </c>
      <c r="N584" s="26">
        <f t="shared" si="38"/>
        <v>7647000000</v>
      </c>
      <c r="O584" s="20">
        <f t="shared" si="39"/>
        <v>2015</v>
      </c>
    </row>
    <row r="585" spans="1:15" ht="18" x14ac:dyDescent="0.3">
      <c r="A585" s="7">
        <v>611</v>
      </c>
      <c r="B585" s="7" t="s">
        <v>233</v>
      </c>
      <c r="C585" s="7" t="s">
        <v>7</v>
      </c>
      <c r="D585" s="8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s="7" t="s">
        <v>9</v>
      </c>
      <c r="K585" s="7" t="s">
        <v>234</v>
      </c>
      <c r="L585" s="25">
        <f t="shared" si="36"/>
        <v>16312000000</v>
      </c>
      <c r="M585" s="26">
        <f t="shared" si="37"/>
        <v>12196000000</v>
      </c>
      <c r="N585" s="26">
        <f t="shared" si="38"/>
        <v>4116000000</v>
      </c>
      <c r="O585" s="20">
        <f t="shared" si="39"/>
        <v>2016</v>
      </c>
    </row>
    <row r="586" spans="1:15" ht="18" x14ac:dyDescent="0.3">
      <c r="A586" s="7">
        <v>612</v>
      </c>
      <c r="B586" s="7" t="s">
        <v>235</v>
      </c>
      <c r="C586" s="7" t="s">
        <v>2</v>
      </c>
      <c r="D586" s="8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s="7" t="s">
        <v>3</v>
      </c>
      <c r="K586" s="7" t="s">
        <v>53</v>
      </c>
      <c r="L586" s="25">
        <f t="shared" si="36"/>
        <v>1719445000</v>
      </c>
      <c r="M586" s="26">
        <f t="shared" si="37"/>
        <v>1007431000</v>
      </c>
      <c r="N586" s="26">
        <f t="shared" si="38"/>
        <v>712014000</v>
      </c>
      <c r="O586" s="20">
        <f t="shared" si="39"/>
        <v>2013</v>
      </c>
    </row>
    <row r="587" spans="1:15" ht="18" x14ac:dyDescent="0.3">
      <c r="A587" s="7">
        <v>613</v>
      </c>
      <c r="B587" s="7" t="s">
        <v>235</v>
      </c>
      <c r="C587" s="7" t="s">
        <v>5</v>
      </c>
      <c r="D587" s="8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s="7" t="s">
        <v>3</v>
      </c>
      <c r="K587" s="7" t="s">
        <v>53</v>
      </c>
      <c r="L587" s="25">
        <f t="shared" si="36"/>
        <v>1897402000</v>
      </c>
      <c r="M587" s="26">
        <f t="shared" si="37"/>
        <v>1110776000</v>
      </c>
      <c r="N587" s="26">
        <f t="shared" si="38"/>
        <v>786626000</v>
      </c>
      <c r="O587" s="20">
        <f t="shared" si="39"/>
        <v>2014</v>
      </c>
    </row>
    <row r="588" spans="1:15" ht="18" x14ac:dyDescent="0.3">
      <c r="A588" s="7">
        <v>614</v>
      </c>
      <c r="B588" s="7" t="s">
        <v>235</v>
      </c>
      <c r="C588" s="7" t="s">
        <v>6</v>
      </c>
      <c r="D588" s="8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s="7" t="s">
        <v>3</v>
      </c>
      <c r="K588" s="7" t="s">
        <v>53</v>
      </c>
      <c r="L588" s="25">
        <f t="shared" si="36"/>
        <v>1948934000</v>
      </c>
      <c r="M588" s="26">
        <f t="shared" si="37"/>
        <v>1121590000</v>
      </c>
      <c r="N588" s="26">
        <f t="shared" si="38"/>
        <v>827344000</v>
      </c>
      <c r="O588" s="20">
        <f t="shared" si="39"/>
        <v>2015</v>
      </c>
    </row>
    <row r="589" spans="1:15" ht="18" x14ac:dyDescent="0.3">
      <c r="A589" s="7">
        <v>615</v>
      </c>
      <c r="B589" s="7" t="s">
        <v>235</v>
      </c>
      <c r="C589" s="7" t="s">
        <v>7</v>
      </c>
      <c r="D589" s="8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s="7" t="s">
        <v>3</v>
      </c>
      <c r="K589" s="7" t="s">
        <v>53</v>
      </c>
      <c r="L589" s="25">
        <f t="shared" si="36"/>
        <v>1964777000</v>
      </c>
      <c r="M589" s="26">
        <f t="shared" si="37"/>
        <v>1169470000</v>
      </c>
      <c r="N589" s="26">
        <f t="shared" si="38"/>
        <v>795307000</v>
      </c>
      <c r="O589" s="20">
        <f t="shared" si="39"/>
        <v>2016</v>
      </c>
    </row>
    <row r="590" spans="1:15" ht="18" x14ac:dyDescent="0.3">
      <c r="A590" s="7">
        <v>616</v>
      </c>
      <c r="B590" s="7" t="s">
        <v>236</v>
      </c>
      <c r="C590" s="7" t="s">
        <v>2</v>
      </c>
      <c r="D590" s="8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s="7" t="s">
        <v>12</v>
      </c>
      <c r="K590" s="7" t="s">
        <v>46</v>
      </c>
      <c r="L590" s="25">
        <f t="shared" si="36"/>
        <v>5997000000</v>
      </c>
      <c r="M590" s="26">
        <f t="shared" si="37"/>
        <v>3193000000</v>
      </c>
      <c r="N590" s="26">
        <f t="shared" si="38"/>
        <v>2804000000</v>
      </c>
      <c r="O590" s="20">
        <f t="shared" si="39"/>
        <v>2013</v>
      </c>
    </row>
    <row r="591" spans="1:15" ht="18" x14ac:dyDescent="0.3">
      <c r="A591" s="7">
        <v>617</v>
      </c>
      <c r="B591" s="7" t="s">
        <v>236</v>
      </c>
      <c r="C591" s="7" t="s">
        <v>5</v>
      </c>
      <c r="D591" s="8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s="7" t="s">
        <v>12</v>
      </c>
      <c r="K591" s="7" t="s">
        <v>46</v>
      </c>
      <c r="L591" s="25">
        <f t="shared" si="36"/>
        <v>10313000000</v>
      </c>
      <c r="M591" s="26">
        <f t="shared" si="37"/>
        <v>5319000000</v>
      </c>
      <c r="N591" s="26">
        <f t="shared" si="38"/>
        <v>4994000000</v>
      </c>
      <c r="O591" s="20">
        <f t="shared" si="39"/>
        <v>2014</v>
      </c>
    </row>
    <row r="592" spans="1:15" ht="18" x14ac:dyDescent="0.3">
      <c r="A592" s="7">
        <v>618</v>
      </c>
      <c r="B592" s="7" t="s">
        <v>236</v>
      </c>
      <c r="C592" s="7" t="s">
        <v>6</v>
      </c>
      <c r="D592" s="8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s="7" t="s">
        <v>12</v>
      </c>
      <c r="K592" s="7" t="s">
        <v>46</v>
      </c>
      <c r="L592" s="25">
        <f t="shared" si="36"/>
        <v>15061000000</v>
      </c>
      <c r="M592" s="26">
        <f t="shared" si="37"/>
        <v>8836000000</v>
      </c>
      <c r="N592" s="26">
        <f t="shared" si="38"/>
        <v>6225000000</v>
      </c>
      <c r="O592" s="20">
        <f t="shared" si="39"/>
        <v>2015</v>
      </c>
    </row>
    <row r="593" spans="1:15" ht="18" x14ac:dyDescent="0.3">
      <c r="A593" s="7">
        <v>619</v>
      </c>
      <c r="B593" s="7" t="s">
        <v>236</v>
      </c>
      <c r="C593" s="7" t="s">
        <v>7</v>
      </c>
      <c r="D593" s="8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s="7" t="s">
        <v>12</v>
      </c>
      <c r="K593" s="7" t="s">
        <v>46</v>
      </c>
      <c r="L593" s="25">
        <f t="shared" si="36"/>
        <v>23849000000</v>
      </c>
      <c r="M593" s="26">
        <f t="shared" si="37"/>
        <v>11422000000</v>
      </c>
      <c r="N593" s="26">
        <f t="shared" si="38"/>
        <v>12427000000</v>
      </c>
      <c r="O593" s="20">
        <f t="shared" si="39"/>
        <v>2016</v>
      </c>
    </row>
    <row r="594" spans="1:15" ht="18" x14ac:dyDescent="0.3">
      <c r="A594" s="7">
        <v>620</v>
      </c>
      <c r="B594" s="7" t="s">
        <v>237</v>
      </c>
      <c r="C594" s="7" t="s">
        <v>2</v>
      </c>
      <c r="D594" s="8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s="7" t="s">
        <v>3</v>
      </c>
      <c r="K594" s="7" t="s">
        <v>53</v>
      </c>
      <c r="L594" s="25">
        <f t="shared" si="36"/>
        <v>1041600000</v>
      </c>
      <c r="M594" s="26">
        <f t="shared" si="37"/>
        <v>880500000</v>
      </c>
      <c r="N594" s="26">
        <f t="shared" si="38"/>
        <v>161100000</v>
      </c>
      <c r="O594" s="20">
        <f t="shared" si="39"/>
        <v>2012</v>
      </c>
    </row>
    <row r="595" spans="1:15" ht="18" x14ac:dyDescent="0.3">
      <c r="A595" s="7">
        <v>621</v>
      </c>
      <c r="B595" s="7" t="s">
        <v>237</v>
      </c>
      <c r="C595" s="7" t="s">
        <v>5</v>
      </c>
      <c r="D595" s="8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s="7" t="s">
        <v>3</v>
      </c>
      <c r="K595" s="7" t="s">
        <v>53</v>
      </c>
      <c r="L595" s="25">
        <f t="shared" si="36"/>
        <v>1295100000</v>
      </c>
      <c r="M595" s="26">
        <f t="shared" si="37"/>
        <v>948100000</v>
      </c>
      <c r="N595" s="26">
        <f t="shared" si="38"/>
        <v>347000000</v>
      </c>
      <c r="O595" s="20">
        <f t="shared" si="39"/>
        <v>2013</v>
      </c>
    </row>
    <row r="596" spans="1:15" ht="18" x14ac:dyDescent="0.3">
      <c r="A596" s="7">
        <v>622</v>
      </c>
      <c r="B596" s="7" t="s">
        <v>237</v>
      </c>
      <c r="C596" s="7" t="s">
        <v>6</v>
      </c>
      <c r="D596" s="8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s="7" t="s">
        <v>3</v>
      </c>
      <c r="K596" s="7" t="s">
        <v>53</v>
      </c>
      <c r="L596" s="25">
        <f t="shared" si="36"/>
        <v>1366900000</v>
      </c>
      <c r="M596" s="26">
        <f t="shared" si="37"/>
        <v>956400000</v>
      </c>
      <c r="N596" s="26">
        <f t="shared" si="38"/>
        <v>410500000</v>
      </c>
      <c r="O596" s="20">
        <f t="shared" si="39"/>
        <v>2014</v>
      </c>
    </row>
    <row r="597" spans="1:15" ht="18" x14ac:dyDescent="0.3">
      <c r="A597" s="7">
        <v>623</v>
      </c>
      <c r="B597" s="7" t="s">
        <v>237</v>
      </c>
      <c r="C597" s="7" t="s">
        <v>7</v>
      </c>
      <c r="D597" s="8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s="7" t="s">
        <v>3</v>
      </c>
      <c r="K597" s="7" t="s">
        <v>53</v>
      </c>
      <c r="L597" s="25">
        <f t="shared" si="36"/>
        <v>1581900000</v>
      </c>
      <c r="M597" s="26">
        <f t="shared" si="37"/>
        <v>1069200000</v>
      </c>
      <c r="N597" s="26">
        <f t="shared" si="38"/>
        <v>512700000</v>
      </c>
      <c r="O597" s="20">
        <f t="shared" si="39"/>
        <v>2015</v>
      </c>
    </row>
    <row r="598" spans="1:15" ht="18" x14ac:dyDescent="0.3">
      <c r="A598" s="7">
        <v>624</v>
      </c>
      <c r="B598" s="7" t="s">
        <v>238</v>
      </c>
      <c r="C598" s="7" t="s">
        <v>2</v>
      </c>
      <c r="D598" s="8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s="7" t="s">
        <v>48</v>
      </c>
      <c r="K598" s="7" t="s">
        <v>239</v>
      </c>
      <c r="L598" s="25">
        <f t="shared" si="36"/>
        <v>6449000000</v>
      </c>
      <c r="M598" s="26">
        <f t="shared" si="37"/>
        <v>716000000</v>
      </c>
      <c r="N598" s="26">
        <f t="shared" si="38"/>
        <v>5733000000</v>
      </c>
      <c r="O598" s="20">
        <f t="shared" si="39"/>
        <v>2012</v>
      </c>
    </row>
    <row r="599" spans="1:15" ht="18" x14ac:dyDescent="0.3">
      <c r="A599" s="7">
        <v>625</v>
      </c>
      <c r="B599" s="7" t="s">
        <v>238</v>
      </c>
      <c r="C599" s="7" t="s">
        <v>5</v>
      </c>
      <c r="D599" s="8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s="7" t="s">
        <v>48</v>
      </c>
      <c r="K599" s="7" t="s">
        <v>239</v>
      </c>
      <c r="L599" s="25">
        <f t="shared" si="36"/>
        <v>6284000000</v>
      </c>
      <c r="M599" s="26">
        <f t="shared" si="37"/>
        <v>867000000</v>
      </c>
      <c r="N599" s="26">
        <f t="shared" si="38"/>
        <v>5417000000</v>
      </c>
      <c r="O599" s="20">
        <f t="shared" si="39"/>
        <v>2013</v>
      </c>
    </row>
    <row r="600" spans="1:15" ht="18" x14ac:dyDescent="0.3">
      <c r="A600" s="7">
        <v>626</v>
      </c>
      <c r="B600" s="7" t="s">
        <v>238</v>
      </c>
      <c r="C600" s="7" t="s">
        <v>6</v>
      </c>
      <c r="D600" s="8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s="7" t="s">
        <v>48</v>
      </c>
      <c r="K600" s="7" t="s">
        <v>239</v>
      </c>
      <c r="L600" s="25">
        <f t="shared" si="36"/>
        <v>1934000000</v>
      </c>
      <c r="M600" s="26">
        <f t="shared" si="37"/>
        <v>718000000</v>
      </c>
      <c r="N600" s="26">
        <f t="shared" si="38"/>
        <v>1216000000</v>
      </c>
      <c r="O600" s="20">
        <f t="shared" si="39"/>
        <v>2014</v>
      </c>
    </row>
    <row r="601" spans="1:15" ht="18" x14ac:dyDescent="0.3">
      <c r="A601" s="7">
        <v>627</v>
      </c>
      <c r="B601" s="7" t="s">
        <v>238</v>
      </c>
      <c r="C601" s="7" t="s">
        <v>7</v>
      </c>
      <c r="D601" s="8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s="7" t="s">
        <v>48</v>
      </c>
      <c r="K601" s="7" t="s">
        <v>239</v>
      </c>
      <c r="L601" s="25">
        <f t="shared" si="36"/>
        <v>-12647000000</v>
      </c>
      <c r="M601" s="26">
        <f t="shared" si="37"/>
        <v>696000000</v>
      </c>
      <c r="N601" s="26">
        <f t="shared" si="38"/>
        <v>-13343000000</v>
      </c>
      <c r="O601" s="20">
        <f t="shared" si="39"/>
        <v>2015</v>
      </c>
    </row>
    <row r="602" spans="1:15" ht="18" x14ac:dyDescent="0.3">
      <c r="A602" s="7">
        <v>628</v>
      </c>
      <c r="B602" s="7" t="s">
        <v>240</v>
      </c>
      <c r="C602" s="7" t="s">
        <v>2</v>
      </c>
      <c r="D602" s="8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s="7" t="s">
        <v>3</v>
      </c>
      <c r="K602" s="7" t="s">
        <v>135</v>
      </c>
      <c r="L602" s="25">
        <f t="shared" si="36"/>
        <v>27839000000</v>
      </c>
      <c r="M602" s="26">
        <f t="shared" si="37"/>
        <v>22745000000</v>
      </c>
      <c r="N602" s="26">
        <f t="shared" si="38"/>
        <v>5094000000</v>
      </c>
      <c r="O602" s="20">
        <f t="shared" si="39"/>
        <v>2013</v>
      </c>
    </row>
    <row r="603" spans="1:15" ht="18" x14ac:dyDescent="0.3">
      <c r="A603" s="7">
        <v>629</v>
      </c>
      <c r="B603" s="7" t="s">
        <v>240</v>
      </c>
      <c r="C603" s="7" t="s">
        <v>5</v>
      </c>
      <c r="D603" s="8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s="7" t="s">
        <v>3</v>
      </c>
      <c r="K603" s="7" t="s">
        <v>135</v>
      </c>
      <c r="L603" s="25">
        <f t="shared" si="36"/>
        <v>28515000000</v>
      </c>
      <c r="M603" s="26">
        <f t="shared" si="37"/>
        <v>24700000000</v>
      </c>
      <c r="N603" s="26">
        <f t="shared" si="38"/>
        <v>3815000000</v>
      </c>
      <c r="O603" s="20">
        <f t="shared" si="39"/>
        <v>2014</v>
      </c>
    </row>
    <row r="604" spans="1:15" ht="18" x14ac:dyDescent="0.3">
      <c r="A604" s="7">
        <v>630</v>
      </c>
      <c r="B604" s="7" t="s">
        <v>240</v>
      </c>
      <c r="C604" s="7" t="s">
        <v>6</v>
      </c>
      <c r="D604" s="8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s="7" t="s">
        <v>3</v>
      </c>
      <c r="K604" s="7" t="s">
        <v>135</v>
      </c>
      <c r="L604" s="25">
        <f t="shared" si="36"/>
        <v>30469000000</v>
      </c>
      <c r="M604" s="26">
        <f t="shared" si="37"/>
        <v>28326000000</v>
      </c>
      <c r="N604" s="26">
        <f t="shared" si="38"/>
        <v>2143000000</v>
      </c>
      <c r="O604" s="20">
        <f t="shared" si="39"/>
        <v>2015</v>
      </c>
    </row>
    <row r="605" spans="1:15" ht="18" x14ac:dyDescent="0.3">
      <c r="A605" s="7">
        <v>631</v>
      </c>
      <c r="B605" s="7" t="s">
        <v>240</v>
      </c>
      <c r="C605" s="7" t="s">
        <v>7</v>
      </c>
      <c r="D605" s="8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s="7" t="s">
        <v>3</v>
      </c>
      <c r="K605" s="7" t="s">
        <v>135</v>
      </c>
      <c r="L605" s="25">
        <f t="shared" si="36"/>
        <v>33038000000</v>
      </c>
      <c r="M605" s="26">
        <f t="shared" si="37"/>
        <v>29961000000</v>
      </c>
      <c r="N605" s="26">
        <f t="shared" si="38"/>
        <v>3077000000</v>
      </c>
      <c r="O605" s="20">
        <f t="shared" si="39"/>
        <v>2016</v>
      </c>
    </row>
    <row r="606" spans="1:15" ht="18" x14ac:dyDescent="0.3">
      <c r="A606" s="7">
        <v>632</v>
      </c>
      <c r="B606" s="7" t="s">
        <v>241</v>
      </c>
      <c r="C606" s="7" t="s">
        <v>2</v>
      </c>
      <c r="D606" s="8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s="7" t="s">
        <v>32</v>
      </c>
      <c r="K606" s="7" t="s">
        <v>35</v>
      </c>
      <c r="L606" s="25">
        <f t="shared" si="36"/>
        <v>8538000000</v>
      </c>
      <c r="M606" s="26">
        <f t="shared" si="37"/>
        <v>6404000000</v>
      </c>
      <c r="N606" s="26">
        <f t="shared" si="38"/>
        <v>2134000000</v>
      </c>
      <c r="O606" s="20">
        <f t="shared" si="39"/>
        <v>2012</v>
      </c>
    </row>
    <row r="607" spans="1:15" ht="18" x14ac:dyDescent="0.3">
      <c r="A607" s="7">
        <v>633</v>
      </c>
      <c r="B607" s="7" t="s">
        <v>241</v>
      </c>
      <c r="C607" s="7" t="s">
        <v>5</v>
      </c>
      <c r="D607" s="8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s="7" t="s">
        <v>32</v>
      </c>
      <c r="K607" s="7" t="s">
        <v>35</v>
      </c>
      <c r="L607" s="25">
        <f t="shared" si="36"/>
        <v>8433000000</v>
      </c>
      <c r="M607" s="26">
        <f t="shared" si="37"/>
        <v>6056000000</v>
      </c>
      <c r="N607" s="26">
        <f t="shared" si="38"/>
        <v>2377000000</v>
      </c>
      <c r="O607" s="20">
        <f t="shared" si="39"/>
        <v>2013</v>
      </c>
    </row>
    <row r="608" spans="1:15" ht="18" x14ac:dyDescent="0.3">
      <c r="A608" s="7">
        <v>634</v>
      </c>
      <c r="B608" s="7" t="s">
        <v>241</v>
      </c>
      <c r="C608" s="7" t="s">
        <v>6</v>
      </c>
      <c r="D608" s="8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s="7" t="s">
        <v>32</v>
      </c>
      <c r="K608" s="7" t="s">
        <v>35</v>
      </c>
      <c r="L608" s="25">
        <f t="shared" si="36"/>
        <v>8053000000</v>
      </c>
      <c r="M608" s="26">
        <f t="shared" si="37"/>
        <v>6991000000</v>
      </c>
      <c r="N608" s="26">
        <f t="shared" si="38"/>
        <v>1062000000</v>
      </c>
      <c r="O608" s="20">
        <f t="shared" si="39"/>
        <v>2014</v>
      </c>
    </row>
    <row r="609" spans="1:15" ht="18" x14ac:dyDescent="0.3">
      <c r="A609" s="7">
        <v>635</v>
      </c>
      <c r="B609" s="7" t="s">
        <v>241</v>
      </c>
      <c r="C609" s="7" t="s">
        <v>7</v>
      </c>
      <c r="D609" s="8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s="7" t="s">
        <v>32</v>
      </c>
      <c r="K609" s="7" t="s">
        <v>35</v>
      </c>
      <c r="L609" s="25">
        <f t="shared" si="36"/>
        <v>8853000000</v>
      </c>
      <c r="M609" s="26">
        <f t="shared" si="37"/>
        <v>6519000000</v>
      </c>
      <c r="N609" s="26">
        <f t="shared" si="38"/>
        <v>2334000000</v>
      </c>
      <c r="O609" s="20">
        <f t="shared" si="39"/>
        <v>2015</v>
      </c>
    </row>
    <row r="610" spans="1:15" ht="18" x14ac:dyDescent="0.3">
      <c r="A610" s="7">
        <v>636</v>
      </c>
      <c r="B610" s="7" t="s">
        <v>242</v>
      </c>
      <c r="C610" s="7" t="s">
        <v>2</v>
      </c>
      <c r="D610" s="8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s="7" t="s">
        <v>12</v>
      </c>
      <c r="K610" s="7" t="s">
        <v>163</v>
      </c>
      <c r="L610" s="25">
        <f t="shared" si="36"/>
        <v>1228267000</v>
      </c>
      <c r="M610" s="26">
        <f t="shared" si="37"/>
        <v>797449000</v>
      </c>
      <c r="N610" s="26">
        <f t="shared" si="38"/>
        <v>430818000</v>
      </c>
      <c r="O610" s="20">
        <f t="shared" si="39"/>
        <v>2013</v>
      </c>
    </row>
    <row r="611" spans="1:15" ht="18" x14ac:dyDescent="0.3">
      <c r="A611" s="7">
        <v>637</v>
      </c>
      <c r="B611" s="7" t="s">
        <v>242</v>
      </c>
      <c r="C611" s="7" t="s">
        <v>5</v>
      </c>
      <c r="D611" s="8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s="7" t="s">
        <v>12</v>
      </c>
      <c r="K611" s="7" t="s">
        <v>163</v>
      </c>
      <c r="L611" s="25">
        <f t="shared" si="36"/>
        <v>1422087000</v>
      </c>
      <c r="M611" s="26">
        <f t="shared" si="37"/>
        <v>928530000</v>
      </c>
      <c r="N611" s="26">
        <f t="shared" si="38"/>
        <v>493557000</v>
      </c>
      <c r="O611" s="20">
        <f t="shared" si="39"/>
        <v>2014</v>
      </c>
    </row>
    <row r="612" spans="1:15" ht="18" x14ac:dyDescent="0.3">
      <c r="A612" s="7">
        <v>638</v>
      </c>
      <c r="B612" s="7" t="s">
        <v>242</v>
      </c>
      <c r="C612" s="7" t="s">
        <v>6</v>
      </c>
      <c r="D612" s="8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s="7" t="s">
        <v>12</v>
      </c>
      <c r="K612" s="7" t="s">
        <v>163</v>
      </c>
      <c r="L612" s="25">
        <f t="shared" si="36"/>
        <v>1587562000</v>
      </c>
      <c r="M612" s="26">
        <f t="shared" si="37"/>
        <v>1034663000</v>
      </c>
      <c r="N612" s="26">
        <f t="shared" si="38"/>
        <v>552899000</v>
      </c>
      <c r="O612" s="20">
        <f t="shared" si="39"/>
        <v>2015</v>
      </c>
    </row>
    <row r="613" spans="1:15" ht="18" x14ac:dyDescent="0.3">
      <c r="A613" s="7">
        <v>639</v>
      </c>
      <c r="B613" s="7" t="s">
        <v>242</v>
      </c>
      <c r="C613" s="7" t="s">
        <v>7</v>
      </c>
      <c r="D613" s="8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s="7" t="s">
        <v>12</v>
      </c>
      <c r="K613" s="7" t="s">
        <v>163</v>
      </c>
      <c r="L613" s="25">
        <f t="shared" si="36"/>
        <v>1657829000</v>
      </c>
      <c r="M613" s="26">
        <f t="shared" si="37"/>
        <v>1101401000</v>
      </c>
      <c r="N613" s="26">
        <f t="shared" si="38"/>
        <v>556428000</v>
      </c>
      <c r="O613" s="20">
        <f t="shared" si="39"/>
        <v>2016</v>
      </c>
    </row>
    <row r="614" spans="1:15" ht="18" x14ac:dyDescent="0.3">
      <c r="A614" s="7">
        <v>640</v>
      </c>
      <c r="B614" s="7" t="s">
        <v>243</v>
      </c>
      <c r="C614" s="7" t="s">
        <v>2</v>
      </c>
      <c r="D614" s="8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s="7" t="s">
        <v>12</v>
      </c>
      <c r="K614" s="7" t="s">
        <v>46</v>
      </c>
      <c r="L614" s="25">
        <f t="shared" si="36"/>
        <v>1839600000</v>
      </c>
      <c r="M614" s="26">
        <f t="shared" si="37"/>
        <v>763300000</v>
      </c>
      <c r="N614" s="26">
        <f t="shared" si="38"/>
        <v>1076300000</v>
      </c>
      <c r="O614" s="20">
        <f t="shared" si="39"/>
        <v>2012</v>
      </c>
    </row>
    <row r="615" spans="1:15" ht="18" x14ac:dyDescent="0.3">
      <c r="A615" s="7">
        <v>641</v>
      </c>
      <c r="B615" s="7" t="s">
        <v>243</v>
      </c>
      <c r="C615" s="7" t="s">
        <v>5</v>
      </c>
      <c r="D615" s="8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s="7" t="s">
        <v>12</v>
      </c>
      <c r="K615" s="7" t="s">
        <v>46</v>
      </c>
      <c r="L615" s="25">
        <f t="shared" si="36"/>
        <v>1970700000</v>
      </c>
      <c r="M615" s="26">
        <f t="shared" si="37"/>
        <v>907800000</v>
      </c>
      <c r="N615" s="26">
        <f t="shared" si="38"/>
        <v>1062900000</v>
      </c>
      <c r="O615" s="20">
        <f t="shared" si="39"/>
        <v>2013</v>
      </c>
    </row>
    <row r="616" spans="1:15" ht="18" x14ac:dyDescent="0.3">
      <c r="A616" s="7">
        <v>642</v>
      </c>
      <c r="B616" s="7" t="s">
        <v>243</v>
      </c>
      <c r="C616" s="7" t="s">
        <v>6</v>
      </c>
      <c r="D616" s="8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s="7" t="s">
        <v>12</v>
      </c>
      <c r="K616" s="7" t="s">
        <v>46</v>
      </c>
      <c r="L616" s="25">
        <f t="shared" si="36"/>
        <v>2085500000</v>
      </c>
      <c r="M616" s="26">
        <f t="shared" si="37"/>
        <v>814900000</v>
      </c>
      <c r="N616" s="26">
        <f t="shared" si="38"/>
        <v>1270600000</v>
      </c>
      <c r="O616" s="20">
        <f t="shared" si="39"/>
        <v>2014</v>
      </c>
    </row>
    <row r="617" spans="1:15" ht="18" x14ac:dyDescent="0.3">
      <c r="A617" s="7">
        <v>643</v>
      </c>
      <c r="B617" s="7" t="s">
        <v>243</v>
      </c>
      <c r="C617" s="7" t="s">
        <v>7</v>
      </c>
      <c r="D617" s="8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s="7" t="s">
        <v>12</v>
      </c>
      <c r="K617" s="7" t="s">
        <v>46</v>
      </c>
      <c r="L617" s="25">
        <f t="shared" si="36"/>
        <v>2202000000</v>
      </c>
      <c r="M617" s="26">
        <f t="shared" si="37"/>
        <v>1102800000</v>
      </c>
      <c r="N617" s="26">
        <f t="shared" si="38"/>
        <v>1099200000</v>
      </c>
      <c r="O617" s="20">
        <f t="shared" si="39"/>
        <v>2015</v>
      </c>
    </row>
    <row r="618" spans="1:15" ht="18" x14ac:dyDescent="0.3">
      <c r="A618" s="7">
        <v>644</v>
      </c>
      <c r="B618" s="7" t="s">
        <v>244</v>
      </c>
      <c r="C618" s="7" t="s">
        <v>2</v>
      </c>
      <c r="D618" s="8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s="7" t="s">
        <v>12</v>
      </c>
      <c r="K618" s="7" t="s">
        <v>46</v>
      </c>
      <c r="L618" s="25">
        <f t="shared" si="36"/>
        <v>1872000000</v>
      </c>
      <c r="M618" s="26">
        <f t="shared" si="37"/>
        <v>824000000</v>
      </c>
      <c r="N618" s="26">
        <f t="shared" si="38"/>
        <v>1048000000</v>
      </c>
      <c r="O618" s="20">
        <f t="shared" si="39"/>
        <v>2012</v>
      </c>
    </row>
    <row r="619" spans="1:15" ht="18" x14ac:dyDescent="0.3">
      <c r="A619" s="7">
        <v>645</v>
      </c>
      <c r="B619" s="7" t="s">
        <v>244</v>
      </c>
      <c r="C619" s="7" t="s">
        <v>5</v>
      </c>
      <c r="D619" s="8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s="7" t="s">
        <v>12</v>
      </c>
      <c r="K619" s="7" t="s">
        <v>46</v>
      </c>
      <c r="L619" s="25">
        <f t="shared" si="36"/>
        <v>2038000000</v>
      </c>
      <c r="M619" s="26">
        <f t="shared" si="37"/>
        <v>977000000</v>
      </c>
      <c r="N619" s="26">
        <f t="shared" si="38"/>
        <v>1061000000</v>
      </c>
      <c r="O619" s="20">
        <f t="shared" si="39"/>
        <v>2013</v>
      </c>
    </row>
    <row r="620" spans="1:15" ht="18" x14ac:dyDescent="0.3">
      <c r="A620" s="7">
        <v>646</v>
      </c>
      <c r="B620" s="7" t="s">
        <v>244</v>
      </c>
      <c r="C620" s="7" t="s">
        <v>6</v>
      </c>
      <c r="D620" s="8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s="7" t="s">
        <v>12</v>
      </c>
      <c r="K620" s="7" t="s">
        <v>46</v>
      </c>
      <c r="L620" s="25">
        <f t="shared" si="36"/>
        <v>2185000000</v>
      </c>
      <c r="M620" s="26">
        <f t="shared" si="37"/>
        <v>975000000</v>
      </c>
      <c r="N620" s="26">
        <f t="shared" si="38"/>
        <v>1210000000</v>
      </c>
      <c r="O620" s="20">
        <f t="shared" si="39"/>
        <v>2014</v>
      </c>
    </row>
    <row r="621" spans="1:15" ht="18" x14ac:dyDescent="0.3">
      <c r="A621" s="7">
        <v>647</v>
      </c>
      <c r="B621" s="7" t="s">
        <v>244</v>
      </c>
      <c r="C621" s="7" t="s">
        <v>7</v>
      </c>
      <c r="D621" s="8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s="7" t="s">
        <v>12</v>
      </c>
      <c r="K621" s="7" t="s">
        <v>46</v>
      </c>
      <c r="L621" s="25">
        <f t="shared" si="36"/>
        <v>2345000000</v>
      </c>
      <c r="M621" s="26">
        <f t="shared" si="37"/>
        <v>1034000000</v>
      </c>
      <c r="N621" s="26">
        <f t="shared" si="38"/>
        <v>1311000000</v>
      </c>
      <c r="O621" s="20">
        <f t="shared" si="39"/>
        <v>2015</v>
      </c>
    </row>
    <row r="622" spans="1:15" ht="18" x14ac:dyDescent="0.3">
      <c r="A622" s="7">
        <v>648</v>
      </c>
      <c r="B622" s="7" t="s">
        <v>245</v>
      </c>
      <c r="C622" s="7" t="s">
        <v>2</v>
      </c>
      <c r="D622" s="8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s="7" t="s">
        <v>9</v>
      </c>
      <c r="K622" s="7" t="s">
        <v>246</v>
      </c>
      <c r="L622" s="25">
        <f t="shared" si="36"/>
        <v>2034000000</v>
      </c>
      <c r="M622" s="26">
        <f t="shared" si="37"/>
        <v>1412000000</v>
      </c>
      <c r="N622" s="26">
        <f t="shared" si="38"/>
        <v>622000000</v>
      </c>
      <c r="O622" s="20">
        <f t="shared" si="39"/>
        <v>2013</v>
      </c>
    </row>
    <row r="623" spans="1:15" ht="18" x14ac:dyDescent="0.3">
      <c r="A623" s="7">
        <v>649</v>
      </c>
      <c r="B623" s="7" t="s">
        <v>245</v>
      </c>
      <c r="C623" s="7" t="s">
        <v>5</v>
      </c>
      <c r="D623" s="8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s="7" t="s">
        <v>9</v>
      </c>
      <c r="K623" s="7" t="s">
        <v>246</v>
      </c>
      <c r="L623" s="25">
        <f t="shared" si="36"/>
        <v>2133000000</v>
      </c>
      <c r="M623" s="26">
        <f t="shared" si="37"/>
        <v>1467000000</v>
      </c>
      <c r="N623" s="26">
        <f t="shared" si="38"/>
        <v>666000000</v>
      </c>
      <c r="O623" s="20">
        <f t="shared" si="39"/>
        <v>2014</v>
      </c>
    </row>
    <row r="624" spans="1:15" ht="18" x14ac:dyDescent="0.3">
      <c r="A624" s="7">
        <v>650</v>
      </c>
      <c r="B624" s="7" t="s">
        <v>245</v>
      </c>
      <c r="C624" s="7" t="s">
        <v>6</v>
      </c>
      <c r="D624" s="8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s="7" t="s">
        <v>9</v>
      </c>
      <c r="K624" s="7" t="s">
        <v>246</v>
      </c>
      <c r="L624" s="25">
        <f t="shared" si="36"/>
        <v>2374000000</v>
      </c>
      <c r="M624" s="26">
        <f t="shared" si="37"/>
        <v>1565000000</v>
      </c>
      <c r="N624" s="26">
        <f t="shared" si="38"/>
        <v>809000000</v>
      </c>
      <c r="O624" s="20">
        <f t="shared" si="39"/>
        <v>2015</v>
      </c>
    </row>
    <row r="625" spans="1:15" ht="18" x14ac:dyDescent="0.3">
      <c r="A625" s="7">
        <v>651</v>
      </c>
      <c r="B625" s="7" t="s">
        <v>245</v>
      </c>
      <c r="C625" s="7" t="s">
        <v>7</v>
      </c>
      <c r="D625" s="8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s="7" t="s">
        <v>9</v>
      </c>
      <c r="K625" s="7" t="s">
        <v>246</v>
      </c>
      <c r="L625" s="25">
        <f t="shared" si="36"/>
        <v>2505000000</v>
      </c>
      <c r="M625" s="26">
        <f t="shared" si="37"/>
        <v>1563000000</v>
      </c>
      <c r="N625" s="26">
        <f t="shared" si="38"/>
        <v>942000000</v>
      </c>
      <c r="O625" s="20">
        <f t="shared" si="39"/>
        <v>2016</v>
      </c>
    </row>
    <row r="626" spans="1:15" ht="18" x14ac:dyDescent="0.3">
      <c r="A626" s="7">
        <v>652</v>
      </c>
      <c r="B626" s="7" t="s">
        <v>247</v>
      </c>
      <c r="C626" s="7" t="s">
        <v>2</v>
      </c>
      <c r="D626" s="8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s="7" t="s">
        <v>12</v>
      </c>
      <c r="K626" s="7" t="s">
        <v>248</v>
      </c>
      <c r="L626" s="25">
        <f t="shared" si="36"/>
        <v>735184000</v>
      </c>
      <c r="M626" s="26">
        <f t="shared" si="37"/>
        <v>429854000</v>
      </c>
      <c r="N626" s="26">
        <f t="shared" si="38"/>
        <v>305330000</v>
      </c>
      <c r="O626" s="20">
        <f t="shared" si="39"/>
        <v>2012</v>
      </c>
    </row>
    <row r="627" spans="1:15" ht="18" x14ac:dyDescent="0.3">
      <c r="A627" s="7">
        <v>653</v>
      </c>
      <c r="B627" s="7" t="s">
        <v>247</v>
      </c>
      <c r="C627" s="7" t="s">
        <v>5</v>
      </c>
      <c r="D627" s="8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s="7" t="s">
        <v>12</v>
      </c>
      <c r="K627" s="7" t="s">
        <v>248</v>
      </c>
      <c r="L627" s="25">
        <f t="shared" si="36"/>
        <v>737010000</v>
      </c>
      <c r="M627" s="26">
        <f t="shared" si="37"/>
        <v>470435000</v>
      </c>
      <c r="N627" s="26">
        <f t="shared" si="38"/>
        <v>266575000</v>
      </c>
      <c r="O627" s="20">
        <f t="shared" si="39"/>
        <v>2013</v>
      </c>
    </row>
    <row r="628" spans="1:15" ht="18" x14ac:dyDescent="0.3">
      <c r="A628" s="7">
        <v>654</v>
      </c>
      <c r="B628" s="7" t="s">
        <v>247</v>
      </c>
      <c r="C628" s="7" t="s">
        <v>6</v>
      </c>
      <c r="D628" s="8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s="7" t="s">
        <v>12</v>
      </c>
      <c r="K628" s="7" t="s">
        <v>248</v>
      </c>
      <c r="L628" s="25">
        <f t="shared" si="36"/>
        <v>750373000</v>
      </c>
      <c r="M628" s="26">
        <f t="shared" si="37"/>
        <v>474746000</v>
      </c>
      <c r="N628" s="26">
        <f t="shared" si="38"/>
        <v>275627000</v>
      </c>
      <c r="O628" s="20">
        <f t="shared" si="39"/>
        <v>2014</v>
      </c>
    </row>
    <row r="629" spans="1:15" ht="18" x14ac:dyDescent="0.3">
      <c r="A629" s="7">
        <v>655</v>
      </c>
      <c r="B629" s="7" t="s">
        <v>247</v>
      </c>
      <c r="C629" s="7" t="s">
        <v>7</v>
      </c>
      <c r="D629" s="8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s="7" t="s">
        <v>12</v>
      </c>
      <c r="K629" s="7" t="s">
        <v>248</v>
      </c>
      <c r="L629" s="25">
        <f t="shared" si="36"/>
        <v>753561000</v>
      </c>
      <c r="M629" s="26">
        <f t="shared" si="37"/>
        <v>446436000</v>
      </c>
      <c r="N629" s="26">
        <f t="shared" si="38"/>
        <v>307125000</v>
      </c>
      <c r="O629" s="20">
        <f t="shared" si="39"/>
        <v>2015</v>
      </c>
    </row>
    <row r="630" spans="1:15" ht="18" x14ac:dyDescent="0.3">
      <c r="A630" s="7">
        <v>656</v>
      </c>
      <c r="B630" s="7" t="s">
        <v>249</v>
      </c>
      <c r="C630" s="7" t="s">
        <v>2</v>
      </c>
      <c r="D630" s="8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s="7" t="s">
        <v>3</v>
      </c>
      <c r="K630" s="7" t="s">
        <v>250</v>
      </c>
      <c r="L630" s="25">
        <f t="shared" si="36"/>
        <v>1365191000</v>
      </c>
      <c r="M630" s="26">
        <f t="shared" si="37"/>
        <v>175148000</v>
      </c>
      <c r="N630" s="26">
        <f t="shared" si="38"/>
        <v>1190043000</v>
      </c>
      <c r="O630" s="20">
        <f t="shared" si="39"/>
        <v>2013</v>
      </c>
    </row>
    <row r="631" spans="1:15" ht="18" x14ac:dyDescent="0.3">
      <c r="A631" s="7">
        <v>657</v>
      </c>
      <c r="B631" s="7" t="s">
        <v>249</v>
      </c>
      <c r="C631" s="7" t="s">
        <v>5</v>
      </c>
      <c r="D631" s="8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s="7" t="s">
        <v>3</v>
      </c>
      <c r="K631" s="7" t="s">
        <v>250</v>
      </c>
      <c r="L631" s="25">
        <f t="shared" si="36"/>
        <v>1399033000</v>
      </c>
      <c r="M631" s="26">
        <f t="shared" si="37"/>
        <v>182711000</v>
      </c>
      <c r="N631" s="26">
        <f t="shared" si="38"/>
        <v>1216322000</v>
      </c>
      <c r="O631" s="20">
        <f t="shared" si="39"/>
        <v>2014</v>
      </c>
    </row>
    <row r="632" spans="1:15" ht="18" x14ac:dyDescent="0.3">
      <c r="A632" s="7">
        <v>658</v>
      </c>
      <c r="B632" s="7" t="s">
        <v>249</v>
      </c>
      <c r="C632" s="7" t="s">
        <v>6</v>
      </c>
      <c r="D632" s="8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s="7" t="s">
        <v>3</v>
      </c>
      <c r="K632" s="7" t="s">
        <v>250</v>
      </c>
      <c r="L632" s="25">
        <f t="shared" si="36"/>
        <v>1094696000</v>
      </c>
      <c r="M632" s="26">
        <f t="shared" si="37"/>
        <v>408225000</v>
      </c>
      <c r="N632" s="26">
        <f t="shared" si="38"/>
        <v>686471000</v>
      </c>
      <c r="O632" s="20">
        <f t="shared" si="39"/>
        <v>2015</v>
      </c>
    </row>
    <row r="633" spans="1:15" ht="18" x14ac:dyDescent="0.3">
      <c r="A633" s="7">
        <v>659</v>
      </c>
      <c r="B633" s="7" t="s">
        <v>249</v>
      </c>
      <c r="C633" s="7" t="s">
        <v>7</v>
      </c>
      <c r="D633" s="8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s="7" t="s">
        <v>3</v>
      </c>
      <c r="K633" s="7" t="s">
        <v>250</v>
      </c>
      <c r="L633" s="25">
        <f t="shared" si="36"/>
        <v>790316000</v>
      </c>
      <c r="M633" s="26">
        <f t="shared" si="37"/>
        <v>191073000</v>
      </c>
      <c r="N633" s="26">
        <f t="shared" si="38"/>
        <v>599243000</v>
      </c>
      <c r="O633" s="20">
        <f t="shared" si="39"/>
        <v>2016</v>
      </c>
    </row>
    <row r="634" spans="1:15" ht="18" x14ac:dyDescent="0.3">
      <c r="A634" s="7">
        <v>660</v>
      </c>
      <c r="B634" s="7" t="s">
        <v>251</v>
      </c>
      <c r="C634" s="7" t="s">
        <v>2</v>
      </c>
      <c r="D634" s="8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s="7" t="s">
        <v>3</v>
      </c>
      <c r="K634" s="7" t="s">
        <v>146</v>
      </c>
      <c r="L634" s="25">
        <f t="shared" si="36"/>
        <v>1688095000</v>
      </c>
      <c r="M634" s="26">
        <f t="shared" si="37"/>
        <v>966829000</v>
      </c>
      <c r="N634" s="26">
        <f t="shared" si="38"/>
        <v>721266000</v>
      </c>
      <c r="O634" s="20">
        <f t="shared" si="39"/>
        <v>2013</v>
      </c>
    </row>
    <row r="635" spans="1:15" ht="18" x14ac:dyDescent="0.3">
      <c r="A635" s="7">
        <v>661</v>
      </c>
      <c r="B635" s="7" t="s">
        <v>251</v>
      </c>
      <c r="C635" s="7" t="s">
        <v>5</v>
      </c>
      <c r="D635" s="8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s="7" t="s">
        <v>3</v>
      </c>
      <c r="K635" s="7" t="s">
        <v>146</v>
      </c>
      <c r="L635" s="25">
        <f t="shared" si="36"/>
        <v>1714617000</v>
      </c>
      <c r="M635" s="26">
        <f t="shared" si="37"/>
        <v>936900000</v>
      </c>
      <c r="N635" s="26">
        <f t="shared" si="38"/>
        <v>777717000</v>
      </c>
      <c r="O635" s="20">
        <f t="shared" si="39"/>
        <v>2014</v>
      </c>
    </row>
    <row r="636" spans="1:15" ht="18" x14ac:dyDescent="0.3">
      <c r="A636" s="7">
        <v>662</v>
      </c>
      <c r="B636" s="7" t="s">
        <v>251</v>
      </c>
      <c r="C636" s="7" t="s">
        <v>6</v>
      </c>
      <c r="D636" s="8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s="7" t="s">
        <v>3</v>
      </c>
      <c r="K636" s="7" t="s">
        <v>146</v>
      </c>
      <c r="L636" s="25">
        <f t="shared" si="36"/>
        <v>1487318000</v>
      </c>
      <c r="M636" s="26">
        <f t="shared" si="37"/>
        <v>971611000</v>
      </c>
      <c r="N636" s="26">
        <f t="shared" si="38"/>
        <v>515707000</v>
      </c>
      <c r="O636" s="20">
        <f t="shared" si="39"/>
        <v>2015</v>
      </c>
    </row>
    <row r="637" spans="1:15" ht="18" x14ac:dyDescent="0.3">
      <c r="A637" s="7">
        <v>663</v>
      </c>
      <c r="B637" s="7" t="s">
        <v>251</v>
      </c>
      <c r="C637" s="7" t="s">
        <v>7</v>
      </c>
      <c r="D637" s="8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s="7" t="s">
        <v>3</v>
      </c>
      <c r="K637" s="7" t="s">
        <v>146</v>
      </c>
      <c r="L637" s="25">
        <f t="shared" si="36"/>
        <v>1231554000</v>
      </c>
      <c r="M637" s="26">
        <f t="shared" si="37"/>
        <v>965322000</v>
      </c>
      <c r="N637" s="26">
        <f t="shared" si="38"/>
        <v>266232000</v>
      </c>
      <c r="O637" s="20">
        <f t="shared" si="39"/>
        <v>2016</v>
      </c>
    </row>
    <row r="638" spans="1:15" ht="18" x14ac:dyDescent="0.3">
      <c r="A638" s="7">
        <v>664</v>
      </c>
      <c r="B638" s="7" t="s">
        <v>252</v>
      </c>
      <c r="C638" s="7" t="s">
        <v>2</v>
      </c>
      <c r="D638" s="8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s="7" t="s">
        <v>48</v>
      </c>
      <c r="K638" s="7" t="s">
        <v>182</v>
      </c>
      <c r="L638" s="25">
        <f t="shared" si="36"/>
        <v>1268300000</v>
      </c>
      <c r="M638" s="26">
        <f t="shared" si="37"/>
        <v>601700000</v>
      </c>
      <c r="N638" s="26">
        <f t="shared" si="38"/>
        <v>666600000</v>
      </c>
      <c r="O638" s="20">
        <f t="shared" si="39"/>
        <v>2012</v>
      </c>
    </row>
    <row r="639" spans="1:15" ht="18" x14ac:dyDescent="0.3">
      <c r="A639" s="7">
        <v>665</v>
      </c>
      <c r="B639" s="7" t="s">
        <v>252</v>
      </c>
      <c r="C639" s="7" t="s">
        <v>5</v>
      </c>
      <c r="D639" s="8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s="7" t="s">
        <v>48</v>
      </c>
      <c r="K639" s="7" t="s">
        <v>182</v>
      </c>
      <c r="L639" s="25">
        <f t="shared" si="36"/>
        <v>1200900000</v>
      </c>
      <c r="M639" s="26">
        <f t="shared" si="37"/>
        <v>611700000</v>
      </c>
      <c r="N639" s="26">
        <f t="shared" si="38"/>
        <v>589200000</v>
      </c>
      <c r="O639" s="20">
        <f t="shared" si="39"/>
        <v>2013</v>
      </c>
    </row>
    <row r="640" spans="1:15" ht="18" x14ac:dyDescent="0.3">
      <c r="A640" s="7">
        <v>666</v>
      </c>
      <c r="B640" s="7" t="s">
        <v>252</v>
      </c>
      <c r="C640" s="7" t="s">
        <v>6</v>
      </c>
      <c r="D640" s="8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s="7" t="s">
        <v>48</v>
      </c>
      <c r="K640" s="7" t="s">
        <v>182</v>
      </c>
      <c r="L640" s="25">
        <f t="shared" si="36"/>
        <v>1210900000</v>
      </c>
      <c r="M640" s="26">
        <f t="shared" si="37"/>
        <v>716100000</v>
      </c>
      <c r="N640" s="26">
        <f t="shared" si="38"/>
        <v>494800000</v>
      </c>
      <c r="O640" s="20">
        <f t="shared" si="39"/>
        <v>2014</v>
      </c>
    </row>
    <row r="641" spans="1:15" ht="18" x14ac:dyDescent="0.3">
      <c r="A641" s="7">
        <v>667</v>
      </c>
      <c r="B641" s="7" t="s">
        <v>252</v>
      </c>
      <c r="C641" s="7" t="s">
        <v>7</v>
      </c>
      <c r="D641" s="8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s="7" t="s">
        <v>48</v>
      </c>
      <c r="K641" s="7" t="s">
        <v>182</v>
      </c>
      <c r="L641" s="25">
        <f t="shared" si="36"/>
        <v>1075400000</v>
      </c>
      <c r="M641" s="26">
        <f t="shared" si="37"/>
        <v>881600000</v>
      </c>
      <c r="N641" s="26">
        <f t="shared" si="38"/>
        <v>193800000</v>
      </c>
      <c r="O641" s="20">
        <f t="shared" si="39"/>
        <v>2015</v>
      </c>
    </row>
    <row r="642" spans="1:15" ht="18" x14ac:dyDescent="0.3">
      <c r="A642" s="7">
        <v>668</v>
      </c>
      <c r="B642" s="7" t="s">
        <v>253</v>
      </c>
      <c r="C642" s="7" t="s">
        <v>2</v>
      </c>
      <c r="D642" s="8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s="7" t="s">
        <v>42</v>
      </c>
      <c r="K642" s="7" t="s">
        <v>254</v>
      </c>
      <c r="L642" s="25">
        <f t="shared" ref="L642:L705" si="40">E642-F642</f>
        <v>446959000</v>
      </c>
      <c r="M642" s="26">
        <f t="shared" ref="M642:M705" si="41">G642+H642+I642</f>
        <v>192798000</v>
      </c>
      <c r="N642" s="26">
        <f t="shared" ref="N642:N705" si="42">L642-M642</f>
        <v>254161000</v>
      </c>
      <c r="O642" s="20">
        <f t="shared" si="39"/>
        <v>2013</v>
      </c>
    </row>
    <row r="643" spans="1:15" ht="18" x14ac:dyDescent="0.3">
      <c r="A643" s="7">
        <v>669</v>
      </c>
      <c r="B643" s="7" t="s">
        <v>253</v>
      </c>
      <c r="C643" s="7" t="s">
        <v>5</v>
      </c>
      <c r="D643" s="8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s="7" t="s">
        <v>42</v>
      </c>
      <c r="K643" s="7" t="s">
        <v>254</v>
      </c>
      <c r="L643" s="25">
        <f t="shared" si="40"/>
        <v>474167000</v>
      </c>
      <c r="M643" s="26">
        <f t="shared" si="41"/>
        <v>203130000</v>
      </c>
      <c r="N643" s="26">
        <f t="shared" si="42"/>
        <v>271037000</v>
      </c>
      <c r="O643" s="20">
        <f t="shared" ref="O643:O706" si="43">YEAR(D643)</f>
        <v>2014</v>
      </c>
    </row>
    <row r="644" spans="1:15" ht="18" x14ac:dyDescent="0.3">
      <c r="A644" s="7">
        <v>670</v>
      </c>
      <c r="B644" s="7" t="s">
        <v>253</v>
      </c>
      <c r="C644" s="7" t="s">
        <v>6</v>
      </c>
      <c r="D644" s="8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s="7" t="s">
        <v>42</v>
      </c>
      <c r="K644" s="7" t="s">
        <v>254</v>
      </c>
      <c r="L644" s="25">
        <f t="shared" si="40"/>
        <v>510595000</v>
      </c>
      <c r="M644" s="26">
        <f t="shared" si="41"/>
        <v>210441000</v>
      </c>
      <c r="N644" s="26">
        <f t="shared" si="42"/>
        <v>300154000</v>
      </c>
      <c r="O644" s="20">
        <f t="shared" si="43"/>
        <v>2015</v>
      </c>
    </row>
    <row r="645" spans="1:15" ht="18" x14ac:dyDescent="0.3">
      <c r="A645" s="7">
        <v>671</v>
      </c>
      <c r="B645" s="7" t="s">
        <v>253</v>
      </c>
      <c r="C645" s="7" t="s">
        <v>7</v>
      </c>
      <c r="D645" s="8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s="7" t="s">
        <v>42</v>
      </c>
      <c r="K645" s="7" t="s">
        <v>254</v>
      </c>
      <c r="L645" s="25">
        <f t="shared" si="40"/>
        <v>547979000</v>
      </c>
      <c r="M645" s="26">
        <f t="shared" si="41"/>
        <v>226984000</v>
      </c>
      <c r="N645" s="26">
        <f t="shared" si="42"/>
        <v>320995000</v>
      </c>
      <c r="O645" s="20">
        <f t="shared" si="43"/>
        <v>2016</v>
      </c>
    </row>
    <row r="646" spans="1:15" ht="18" x14ac:dyDescent="0.3">
      <c r="A646" s="7">
        <v>672</v>
      </c>
      <c r="B646" s="7" t="s">
        <v>255</v>
      </c>
      <c r="C646" s="7" t="s">
        <v>2</v>
      </c>
      <c r="D646" s="8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s="7" t="s">
        <v>12</v>
      </c>
      <c r="K646" s="7" t="s">
        <v>24</v>
      </c>
      <c r="L646" s="25">
        <f t="shared" si="40"/>
        <v>852749000</v>
      </c>
      <c r="M646" s="26">
        <f t="shared" si="41"/>
        <v>413388000</v>
      </c>
      <c r="N646" s="26">
        <f t="shared" si="42"/>
        <v>439361000</v>
      </c>
      <c r="O646" s="20">
        <f t="shared" si="43"/>
        <v>2012</v>
      </c>
    </row>
    <row r="647" spans="1:15" ht="18" x14ac:dyDescent="0.3">
      <c r="A647" s="7">
        <v>673</v>
      </c>
      <c r="B647" s="7" t="s">
        <v>255</v>
      </c>
      <c r="C647" s="7" t="s">
        <v>5</v>
      </c>
      <c r="D647" s="8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s="7" t="s">
        <v>12</v>
      </c>
      <c r="K647" s="7" t="s">
        <v>24</v>
      </c>
      <c r="L647" s="25">
        <f t="shared" si="40"/>
        <v>864632000</v>
      </c>
      <c r="M647" s="26">
        <f t="shared" si="41"/>
        <v>404561000</v>
      </c>
      <c r="N647" s="26">
        <f t="shared" si="42"/>
        <v>460071000</v>
      </c>
      <c r="O647" s="20">
        <f t="shared" si="43"/>
        <v>2013</v>
      </c>
    </row>
    <row r="648" spans="1:15" ht="18" x14ac:dyDescent="0.3">
      <c r="A648" s="7">
        <v>674</v>
      </c>
      <c r="B648" s="7" t="s">
        <v>255</v>
      </c>
      <c r="C648" s="7" t="s">
        <v>6</v>
      </c>
      <c r="D648" s="8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s="7" t="s">
        <v>12</v>
      </c>
      <c r="K648" s="7" t="s">
        <v>24</v>
      </c>
      <c r="L648" s="25">
        <f t="shared" si="40"/>
        <v>824941000</v>
      </c>
      <c r="M648" s="26">
        <f t="shared" si="41"/>
        <v>397796000</v>
      </c>
      <c r="N648" s="26">
        <f t="shared" si="42"/>
        <v>427145000</v>
      </c>
      <c r="O648" s="20">
        <f t="shared" si="43"/>
        <v>2014</v>
      </c>
    </row>
    <row r="649" spans="1:15" ht="18" x14ac:dyDescent="0.3">
      <c r="A649" s="7">
        <v>675</v>
      </c>
      <c r="B649" s="7" t="s">
        <v>255</v>
      </c>
      <c r="C649" s="7" t="s">
        <v>7</v>
      </c>
      <c r="D649" s="8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s="7" t="s">
        <v>12</v>
      </c>
      <c r="K649" s="7" t="s">
        <v>24</v>
      </c>
      <c r="L649" s="25">
        <f t="shared" si="40"/>
        <v>919267000</v>
      </c>
      <c r="M649" s="26">
        <f t="shared" si="41"/>
        <v>385785000</v>
      </c>
      <c r="N649" s="26">
        <f t="shared" si="42"/>
        <v>533482000</v>
      </c>
      <c r="O649" s="20">
        <f t="shared" si="43"/>
        <v>2015</v>
      </c>
    </row>
    <row r="650" spans="1:15" ht="18" x14ac:dyDescent="0.3">
      <c r="A650" s="7">
        <v>676</v>
      </c>
      <c r="B650" s="7" t="s">
        <v>256</v>
      </c>
      <c r="C650" s="7" t="s">
        <v>2</v>
      </c>
      <c r="D650" s="8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s="7" t="s">
        <v>171</v>
      </c>
      <c r="K650" s="7" t="s">
        <v>172</v>
      </c>
      <c r="L650" s="25">
        <f t="shared" si="40"/>
        <v>5011853000</v>
      </c>
      <c r="M650" s="26">
        <f t="shared" si="41"/>
        <v>3942948000</v>
      </c>
      <c r="N650" s="26">
        <f t="shared" si="42"/>
        <v>1068905000</v>
      </c>
      <c r="O650" s="20">
        <f t="shared" si="43"/>
        <v>2012</v>
      </c>
    </row>
    <row r="651" spans="1:15" ht="18" x14ac:dyDescent="0.3">
      <c r="A651" s="7">
        <v>677</v>
      </c>
      <c r="B651" s="7" t="s">
        <v>256</v>
      </c>
      <c r="C651" s="7" t="s">
        <v>5</v>
      </c>
      <c r="D651" s="8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s="7" t="s">
        <v>171</v>
      </c>
      <c r="K651" s="7" t="s">
        <v>172</v>
      </c>
      <c r="L651" s="25">
        <f t="shared" si="40"/>
        <v>4762000000</v>
      </c>
      <c r="M651" s="26">
        <f t="shared" si="41"/>
        <v>3786000000</v>
      </c>
      <c r="N651" s="26">
        <f t="shared" si="42"/>
        <v>976000000</v>
      </c>
      <c r="O651" s="20">
        <f t="shared" si="43"/>
        <v>2013</v>
      </c>
    </row>
    <row r="652" spans="1:15" ht="18" x14ac:dyDescent="0.3">
      <c r="A652" s="7">
        <v>678</v>
      </c>
      <c r="B652" s="7" t="s">
        <v>256</v>
      </c>
      <c r="C652" s="7" t="s">
        <v>6</v>
      </c>
      <c r="D652" s="8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s="7" t="s">
        <v>171</v>
      </c>
      <c r="K652" s="7" t="s">
        <v>172</v>
      </c>
      <c r="L652" s="25">
        <f t="shared" si="40"/>
        <v>4772000000</v>
      </c>
      <c r="M652" s="26">
        <f t="shared" si="41"/>
        <v>3810000000</v>
      </c>
      <c r="N652" s="26">
        <f t="shared" si="42"/>
        <v>962000000</v>
      </c>
      <c r="O652" s="20">
        <f t="shared" si="43"/>
        <v>2014</v>
      </c>
    </row>
    <row r="653" spans="1:15" ht="18" x14ac:dyDescent="0.3">
      <c r="A653" s="7">
        <v>679</v>
      </c>
      <c r="B653" s="7" t="s">
        <v>256</v>
      </c>
      <c r="C653" s="7" t="s">
        <v>7</v>
      </c>
      <c r="D653" s="8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s="7" t="s">
        <v>171</v>
      </c>
      <c r="K653" s="7" t="s">
        <v>172</v>
      </c>
      <c r="L653" s="25">
        <f t="shared" si="40"/>
        <v>5576000000</v>
      </c>
      <c r="M653" s="26">
        <f t="shared" si="41"/>
        <v>4595000000</v>
      </c>
      <c r="N653" s="26">
        <f t="shared" si="42"/>
        <v>981000000</v>
      </c>
      <c r="O653" s="20">
        <f t="shared" si="43"/>
        <v>2015</v>
      </c>
    </row>
    <row r="654" spans="1:15" ht="18" x14ac:dyDescent="0.3">
      <c r="A654" s="7">
        <v>680</v>
      </c>
      <c r="B654" s="7" t="s">
        <v>257</v>
      </c>
      <c r="C654" s="7" t="s">
        <v>2</v>
      </c>
      <c r="D654" s="8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s="7" t="s">
        <v>3</v>
      </c>
      <c r="K654" s="7" t="s">
        <v>80</v>
      </c>
      <c r="L654" s="25">
        <f t="shared" si="40"/>
        <v>5728000000</v>
      </c>
      <c r="M654" s="26">
        <f t="shared" si="41"/>
        <v>2039000000</v>
      </c>
      <c r="N654" s="26">
        <f t="shared" si="42"/>
        <v>3689000000</v>
      </c>
      <c r="O654" s="20">
        <f t="shared" si="43"/>
        <v>2013</v>
      </c>
    </row>
    <row r="655" spans="1:15" ht="18" x14ac:dyDescent="0.3">
      <c r="A655" s="7">
        <v>681</v>
      </c>
      <c r="B655" s="7" t="s">
        <v>257</v>
      </c>
      <c r="C655" s="7" t="s">
        <v>5</v>
      </c>
      <c r="D655" s="8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s="7" t="s">
        <v>3</v>
      </c>
      <c r="K655" s="7" t="s">
        <v>80</v>
      </c>
      <c r="L655" s="25">
        <f t="shared" si="40"/>
        <v>5873000000</v>
      </c>
      <c r="M655" s="26">
        <f t="shared" si="41"/>
        <v>1984000000</v>
      </c>
      <c r="N655" s="26">
        <f t="shared" si="42"/>
        <v>3889000000</v>
      </c>
      <c r="O655" s="20">
        <f t="shared" si="43"/>
        <v>2014</v>
      </c>
    </row>
    <row r="656" spans="1:15" ht="18" x14ac:dyDescent="0.3">
      <c r="A656" s="7">
        <v>682</v>
      </c>
      <c r="B656" s="7" t="s">
        <v>257</v>
      </c>
      <c r="C656" s="7" t="s">
        <v>6</v>
      </c>
      <c r="D656" s="8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s="7" t="s">
        <v>3</v>
      </c>
      <c r="K656" s="7" t="s">
        <v>80</v>
      </c>
      <c r="L656" s="25">
        <f t="shared" si="40"/>
        <v>6130000000</v>
      </c>
      <c r="M656" s="26">
        <f t="shared" si="41"/>
        <v>1952000000</v>
      </c>
      <c r="N656" s="26">
        <f t="shared" si="42"/>
        <v>4178000000</v>
      </c>
      <c r="O656" s="20">
        <f t="shared" si="43"/>
        <v>2015</v>
      </c>
    </row>
    <row r="657" spans="1:15" ht="18" x14ac:dyDescent="0.3">
      <c r="A657" s="7">
        <v>683</v>
      </c>
      <c r="B657" s="7" t="s">
        <v>257</v>
      </c>
      <c r="C657" s="7" t="s">
        <v>7</v>
      </c>
      <c r="D657" s="8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s="7" t="s">
        <v>3</v>
      </c>
      <c r="K657" s="7" t="s">
        <v>80</v>
      </c>
      <c r="L657" s="25">
        <f t="shared" si="40"/>
        <v>6249000000</v>
      </c>
      <c r="M657" s="26">
        <f t="shared" si="41"/>
        <v>1940000000</v>
      </c>
      <c r="N657" s="26">
        <f t="shared" si="42"/>
        <v>4309000000</v>
      </c>
      <c r="O657" s="20">
        <f t="shared" si="43"/>
        <v>2016</v>
      </c>
    </row>
    <row r="658" spans="1:15" ht="18" x14ac:dyDescent="0.3">
      <c r="A658" s="7">
        <v>684</v>
      </c>
      <c r="B658" s="7" t="s">
        <v>258</v>
      </c>
      <c r="C658" s="7" t="s">
        <v>2</v>
      </c>
      <c r="D658" s="8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s="7" t="s">
        <v>42</v>
      </c>
      <c r="K658" s="7" t="s">
        <v>254</v>
      </c>
      <c r="L658" s="25">
        <f t="shared" si="40"/>
        <v>1625965000</v>
      </c>
      <c r="M658" s="26">
        <f t="shared" si="41"/>
        <v>840983000</v>
      </c>
      <c r="N658" s="26">
        <f t="shared" si="42"/>
        <v>784982000</v>
      </c>
      <c r="O658" s="20">
        <f t="shared" si="43"/>
        <v>2012</v>
      </c>
    </row>
    <row r="659" spans="1:15" ht="18" x14ac:dyDescent="0.3">
      <c r="A659" s="7">
        <v>685</v>
      </c>
      <c r="B659" s="7" t="s">
        <v>258</v>
      </c>
      <c r="C659" s="7" t="s">
        <v>5</v>
      </c>
      <c r="D659" s="8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s="7" t="s">
        <v>42</v>
      </c>
      <c r="K659" s="7" t="s">
        <v>254</v>
      </c>
      <c r="L659" s="25">
        <f t="shared" si="40"/>
        <v>1670922000</v>
      </c>
      <c r="M659" s="26">
        <f t="shared" si="41"/>
        <v>826586000</v>
      </c>
      <c r="N659" s="26">
        <f t="shared" si="42"/>
        <v>844336000</v>
      </c>
      <c r="O659" s="20">
        <f t="shared" si="43"/>
        <v>2013</v>
      </c>
    </row>
    <row r="660" spans="1:15" ht="18" x14ac:dyDescent="0.3">
      <c r="A660" s="7">
        <v>686</v>
      </c>
      <c r="B660" s="7" t="s">
        <v>258</v>
      </c>
      <c r="C660" s="7" t="s">
        <v>6</v>
      </c>
      <c r="D660" s="8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s="7" t="s">
        <v>42</v>
      </c>
      <c r="K660" s="7" t="s">
        <v>254</v>
      </c>
      <c r="L660" s="25">
        <f t="shared" si="40"/>
        <v>1751957000</v>
      </c>
      <c r="M660" s="26">
        <f t="shared" si="41"/>
        <v>797111000</v>
      </c>
      <c r="N660" s="26">
        <f t="shared" si="42"/>
        <v>954846000</v>
      </c>
      <c r="O660" s="20">
        <f t="shared" si="43"/>
        <v>2014</v>
      </c>
    </row>
    <row r="661" spans="1:15" ht="18" x14ac:dyDescent="0.3">
      <c r="A661" s="7">
        <v>687</v>
      </c>
      <c r="B661" s="7" t="s">
        <v>258</v>
      </c>
      <c r="C661" s="7" t="s">
        <v>7</v>
      </c>
      <c r="D661" s="8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s="7" t="s">
        <v>42</v>
      </c>
      <c r="K661" s="7" t="s">
        <v>254</v>
      </c>
      <c r="L661" s="25">
        <f t="shared" si="40"/>
        <v>1656630000</v>
      </c>
      <c r="M661" s="26">
        <f t="shared" si="41"/>
        <v>716052000</v>
      </c>
      <c r="N661" s="26">
        <f t="shared" si="42"/>
        <v>940578000</v>
      </c>
      <c r="O661" s="20">
        <f t="shared" si="43"/>
        <v>2015</v>
      </c>
    </row>
    <row r="662" spans="1:15" ht="18" x14ac:dyDescent="0.3">
      <c r="A662" s="7">
        <v>688</v>
      </c>
      <c r="B662" s="7" t="s">
        <v>259</v>
      </c>
      <c r="C662" s="7" t="s">
        <v>2</v>
      </c>
      <c r="D662" s="8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s="7" t="s">
        <v>15</v>
      </c>
      <c r="K662" s="7" t="s">
        <v>55</v>
      </c>
      <c r="L662" s="25">
        <f t="shared" si="40"/>
        <v>7231000000</v>
      </c>
      <c r="M662" s="26">
        <f t="shared" si="41"/>
        <v>3221000000</v>
      </c>
      <c r="N662" s="26">
        <f t="shared" si="42"/>
        <v>4010000000</v>
      </c>
      <c r="O662" s="20">
        <f t="shared" si="43"/>
        <v>2012</v>
      </c>
    </row>
    <row r="663" spans="1:15" ht="18" x14ac:dyDescent="0.3">
      <c r="A663" s="7">
        <v>689</v>
      </c>
      <c r="B663" s="7" t="s">
        <v>259</v>
      </c>
      <c r="C663" s="7" t="s">
        <v>5</v>
      </c>
      <c r="D663" s="8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s="7" t="s">
        <v>15</v>
      </c>
      <c r="K663" s="7" t="s">
        <v>55</v>
      </c>
      <c r="L663" s="25">
        <f t="shared" si="40"/>
        <v>8343000000</v>
      </c>
      <c r="M663" s="26">
        <f t="shared" si="41"/>
        <v>3819000000</v>
      </c>
      <c r="N663" s="26">
        <f t="shared" si="42"/>
        <v>4524000000</v>
      </c>
      <c r="O663" s="20">
        <f t="shared" si="43"/>
        <v>2013</v>
      </c>
    </row>
    <row r="664" spans="1:15" ht="18" x14ac:dyDescent="0.3">
      <c r="A664" s="7">
        <v>690</v>
      </c>
      <c r="B664" s="7" t="s">
        <v>259</v>
      </c>
      <c r="C664" s="7" t="s">
        <v>6</v>
      </c>
      <c r="D664" s="8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s="7" t="s">
        <v>15</v>
      </c>
      <c r="K664" s="7" t="s">
        <v>55</v>
      </c>
      <c r="L664" s="25">
        <f t="shared" si="40"/>
        <v>21102000000</v>
      </c>
      <c r="M664" s="26">
        <f t="shared" si="41"/>
        <v>5837000000</v>
      </c>
      <c r="N664" s="26">
        <f t="shared" si="42"/>
        <v>15265000000</v>
      </c>
      <c r="O664" s="20">
        <f t="shared" si="43"/>
        <v>2014</v>
      </c>
    </row>
    <row r="665" spans="1:15" ht="18" x14ac:dyDescent="0.3">
      <c r="A665" s="7">
        <v>691</v>
      </c>
      <c r="B665" s="7" t="s">
        <v>259</v>
      </c>
      <c r="C665" s="7" t="s">
        <v>7</v>
      </c>
      <c r="D665" s="8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s="7" t="s">
        <v>15</v>
      </c>
      <c r="K665" s="7" t="s">
        <v>55</v>
      </c>
      <c r="L665" s="25">
        <f t="shared" si="40"/>
        <v>28633000000</v>
      </c>
      <c r="M665" s="26">
        <f t="shared" si="41"/>
        <v>6440000000</v>
      </c>
      <c r="N665" s="26">
        <f t="shared" si="42"/>
        <v>22193000000</v>
      </c>
      <c r="O665" s="20">
        <f t="shared" si="43"/>
        <v>2015</v>
      </c>
    </row>
    <row r="666" spans="1:15" ht="18" x14ac:dyDescent="0.3">
      <c r="A666" s="7">
        <v>692</v>
      </c>
      <c r="B666" s="7" t="s">
        <v>260</v>
      </c>
      <c r="C666" s="7" t="s">
        <v>2</v>
      </c>
      <c r="D666" s="8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s="7" t="s">
        <v>26</v>
      </c>
      <c r="K666" s="7" t="s">
        <v>113</v>
      </c>
      <c r="L666" s="25">
        <f t="shared" si="40"/>
        <v>6423900000</v>
      </c>
      <c r="M666" s="26">
        <f t="shared" si="41"/>
        <v>3552300000</v>
      </c>
      <c r="N666" s="26">
        <f t="shared" si="42"/>
        <v>2871600000</v>
      </c>
      <c r="O666" s="20">
        <f t="shared" si="43"/>
        <v>2013</v>
      </c>
    </row>
    <row r="667" spans="1:15" ht="18" x14ac:dyDescent="0.3">
      <c r="A667" s="7">
        <v>693</v>
      </c>
      <c r="B667" s="7" t="s">
        <v>260</v>
      </c>
      <c r="C667" s="7" t="s">
        <v>5</v>
      </c>
      <c r="D667" s="8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s="7" t="s">
        <v>26</v>
      </c>
      <c r="K667" s="7" t="s">
        <v>113</v>
      </c>
      <c r="L667" s="25">
        <f t="shared" si="40"/>
        <v>6369800000</v>
      </c>
      <c r="M667" s="26">
        <f t="shared" si="41"/>
        <v>3474300000</v>
      </c>
      <c r="N667" s="26">
        <f t="shared" si="42"/>
        <v>2895500000</v>
      </c>
      <c r="O667" s="20">
        <f t="shared" si="43"/>
        <v>2014</v>
      </c>
    </row>
    <row r="668" spans="1:15" ht="18" x14ac:dyDescent="0.3">
      <c r="A668" s="7">
        <v>694</v>
      </c>
      <c r="B668" s="7" t="s">
        <v>260</v>
      </c>
      <c r="C668" s="7" t="s">
        <v>6</v>
      </c>
      <c r="D668" s="8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s="7" t="s">
        <v>26</v>
      </c>
      <c r="K668" s="7" t="s">
        <v>113</v>
      </c>
      <c r="L668" s="25">
        <f t="shared" si="40"/>
        <v>5949200000</v>
      </c>
      <c r="M668" s="26">
        <f t="shared" si="41"/>
        <v>3328000000</v>
      </c>
      <c r="N668" s="26">
        <f t="shared" si="42"/>
        <v>2621200000</v>
      </c>
      <c r="O668" s="20">
        <f t="shared" si="43"/>
        <v>2015</v>
      </c>
    </row>
    <row r="669" spans="1:15" ht="18" x14ac:dyDescent="0.3">
      <c r="A669" s="7">
        <v>695</v>
      </c>
      <c r="B669" s="7" t="s">
        <v>260</v>
      </c>
      <c r="C669" s="7" t="s">
        <v>7</v>
      </c>
      <c r="D669" s="8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s="7" t="s">
        <v>26</v>
      </c>
      <c r="K669" s="7" t="s">
        <v>113</v>
      </c>
      <c r="L669" s="25">
        <f t="shared" si="40"/>
        <v>5829500000</v>
      </c>
      <c r="M669" s="26">
        <f t="shared" si="41"/>
        <v>3118900000</v>
      </c>
      <c r="N669" s="26">
        <f t="shared" si="42"/>
        <v>2710600000</v>
      </c>
      <c r="O669" s="20">
        <f t="shared" si="43"/>
        <v>2016</v>
      </c>
    </row>
    <row r="670" spans="1:15" ht="18" x14ac:dyDescent="0.3">
      <c r="A670" s="7">
        <v>696</v>
      </c>
      <c r="B670" s="7" t="s">
        <v>261</v>
      </c>
      <c r="C670" s="7" t="s">
        <v>2</v>
      </c>
      <c r="D670" s="8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7" t="s">
        <v>12</v>
      </c>
      <c r="K670" s="7" t="s">
        <v>78</v>
      </c>
      <c r="L670" s="25">
        <f t="shared" si="40"/>
        <v>3324000000</v>
      </c>
      <c r="M670" s="26">
        <f t="shared" si="41"/>
        <v>1867000000</v>
      </c>
      <c r="N670" s="26">
        <f t="shared" si="42"/>
        <v>1457000000</v>
      </c>
      <c r="O670" s="20">
        <f t="shared" si="43"/>
        <v>2013</v>
      </c>
    </row>
    <row r="671" spans="1:15" ht="18" x14ac:dyDescent="0.3">
      <c r="A671" s="7">
        <v>697</v>
      </c>
      <c r="B671" s="7" t="s">
        <v>261</v>
      </c>
      <c r="C671" s="7" t="s">
        <v>5</v>
      </c>
      <c r="D671" s="8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7" t="s">
        <v>12</v>
      </c>
      <c r="K671" s="7" t="s">
        <v>78</v>
      </c>
      <c r="L671" s="25">
        <f t="shared" si="40"/>
        <v>4052000000</v>
      </c>
      <c r="M671" s="26">
        <f t="shared" si="41"/>
        <v>2050000000</v>
      </c>
      <c r="N671" s="26">
        <f t="shared" si="42"/>
        <v>2002000000</v>
      </c>
      <c r="O671" s="20">
        <f t="shared" si="43"/>
        <v>2014</v>
      </c>
    </row>
    <row r="672" spans="1:15" ht="18" x14ac:dyDescent="0.3">
      <c r="A672" s="7">
        <v>698</v>
      </c>
      <c r="B672" s="7" t="s">
        <v>261</v>
      </c>
      <c r="C672" s="7" t="s">
        <v>6</v>
      </c>
      <c r="D672" s="8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7" t="s">
        <v>12</v>
      </c>
      <c r="K672" s="7" t="s">
        <v>78</v>
      </c>
      <c r="L672" s="25">
        <f t="shared" si="40"/>
        <v>3653000000</v>
      </c>
      <c r="M672" s="26">
        <f t="shared" si="41"/>
        <v>2331000000</v>
      </c>
      <c r="N672" s="26">
        <f t="shared" si="42"/>
        <v>1322000000</v>
      </c>
      <c r="O672" s="20">
        <f t="shared" si="43"/>
        <v>2015</v>
      </c>
    </row>
    <row r="673" spans="1:15" ht="18" x14ac:dyDescent="0.3">
      <c r="A673" s="7">
        <v>699</v>
      </c>
      <c r="B673" s="7" t="s">
        <v>261</v>
      </c>
      <c r="C673" s="7" t="s">
        <v>7</v>
      </c>
      <c r="D673" s="8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7" t="s">
        <v>12</v>
      </c>
      <c r="K673" s="7" t="s">
        <v>78</v>
      </c>
      <c r="L673" s="25">
        <f t="shared" si="40"/>
        <v>3746000000</v>
      </c>
      <c r="M673" s="26">
        <f t="shared" si="41"/>
        <v>2278000000</v>
      </c>
      <c r="N673" s="26">
        <f t="shared" si="42"/>
        <v>1468000000</v>
      </c>
      <c r="O673" s="20">
        <f t="shared" si="43"/>
        <v>2016</v>
      </c>
    </row>
    <row r="674" spans="1:15" ht="18" x14ac:dyDescent="0.3">
      <c r="A674" s="7">
        <v>700</v>
      </c>
      <c r="B674" s="7" t="s">
        <v>262</v>
      </c>
      <c r="C674" s="7" t="s">
        <v>2</v>
      </c>
      <c r="D674" s="8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s="7" t="s">
        <v>9</v>
      </c>
      <c r="K674" s="7" t="s">
        <v>234</v>
      </c>
      <c r="L674" s="25">
        <f t="shared" si="40"/>
        <v>18054000000</v>
      </c>
      <c r="M674" s="26">
        <f t="shared" si="41"/>
        <v>12382000000</v>
      </c>
      <c r="N674" s="26">
        <f t="shared" si="42"/>
        <v>5672000000</v>
      </c>
      <c r="O674" s="20">
        <f t="shared" si="43"/>
        <v>2013</v>
      </c>
    </row>
    <row r="675" spans="1:15" ht="18" x14ac:dyDescent="0.3">
      <c r="A675" s="7">
        <v>701</v>
      </c>
      <c r="B675" s="7" t="s">
        <v>262</v>
      </c>
      <c r="C675" s="7" t="s">
        <v>5</v>
      </c>
      <c r="D675" s="8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s="7" t="s">
        <v>9</v>
      </c>
      <c r="K675" s="7" t="s">
        <v>234</v>
      </c>
      <c r="L675" s="25">
        <f t="shared" si="40"/>
        <v>13808000000</v>
      </c>
      <c r="M675" s="26">
        <f t="shared" si="41"/>
        <v>12158000000</v>
      </c>
      <c r="N675" s="26">
        <f t="shared" si="42"/>
        <v>1650000000</v>
      </c>
      <c r="O675" s="20">
        <f t="shared" si="43"/>
        <v>2014</v>
      </c>
    </row>
    <row r="676" spans="1:15" ht="18" x14ac:dyDescent="0.3">
      <c r="A676" s="7">
        <v>702</v>
      </c>
      <c r="B676" s="7" t="s">
        <v>262</v>
      </c>
      <c r="C676" s="7" t="s">
        <v>6</v>
      </c>
      <c r="D676" s="8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s="7" t="s">
        <v>9</v>
      </c>
      <c r="K676" s="7" t="s">
        <v>234</v>
      </c>
      <c r="L676" s="25">
        <f t="shared" si="40"/>
        <v>18302000000</v>
      </c>
      <c r="M676" s="26">
        <f t="shared" si="41"/>
        <v>13405000000</v>
      </c>
      <c r="N676" s="26">
        <f t="shared" si="42"/>
        <v>4897000000</v>
      </c>
      <c r="O676" s="20">
        <f t="shared" si="43"/>
        <v>2015</v>
      </c>
    </row>
    <row r="677" spans="1:15" ht="18" x14ac:dyDescent="0.3">
      <c r="A677" s="7">
        <v>703</v>
      </c>
      <c r="B677" s="7" t="s">
        <v>262</v>
      </c>
      <c r="C677" s="7" t="s">
        <v>7</v>
      </c>
      <c r="D677" s="8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s="7" t="s">
        <v>9</v>
      </c>
      <c r="K677" s="7" t="s">
        <v>234</v>
      </c>
      <c r="L677" s="25">
        <f t="shared" si="40"/>
        <v>21255000000</v>
      </c>
      <c r="M677" s="26">
        <f t="shared" si="41"/>
        <v>11710000000</v>
      </c>
      <c r="N677" s="26">
        <f t="shared" si="42"/>
        <v>9545000000</v>
      </c>
      <c r="O677" s="20">
        <f t="shared" si="43"/>
        <v>2016</v>
      </c>
    </row>
    <row r="678" spans="1:15" ht="18" x14ac:dyDescent="0.3">
      <c r="A678" s="7">
        <v>704</v>
      </c>
      <c r="B678" s="7" t="s">
        <v>263</v>
      </c>
      <c r="C678" s="7" t="s">
        <v>2</v>
      </c>
      <c r="D678" s="8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s="7" t="s">
        <v>9</v>
      </c>
      <c r="K678" s="7" t="s">
        <v>68</v>
      </c>
      <c r="L678" s="25">
        <f t="shared" si="40"/>
        <v>3778091000</v>
      </c>
      <c r="M678" s="26">
        <f t="shared" si="41"/>
        <v>2754913000</v>
      </c>
      <c r="N678" s="26">
        <f t="shared" si="42"/>
        <v>1023178000</v>
      </c>
      <c r="O678" s="20">
        <f t="shared" si="43"/>
        <v>2012</v>
      </c>
    </row>
    <row r="679" spans="1:15" ht="18" x14ac:dyDescent="0.3">
      <c r="A679" s="7">
        <v>705</v>
      </c>
      <c r="B679" s="7" t="s">
        <v>263</v>
      </c>
      <c r="C679" s="7" t="s">
        <v>5</v>
      </c>
      <c r="D679" s="8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s="7" t="s">
        <v>9</v>
      </c>
      <c r="K679" s="7" t="s">
        <v>68</v>
      </c>
      <c r="L679" s="25">
        <f t="shared" si="40"/>
        <v>4219920000</v>
      </c>
      <c r="M679" s="26">
        <f t="shared" si="41"/>
        <v>3161985000</v>
      </c>
      <c r="N679" s="26">
        <f t="shared" si="42"/>
        <v>1057935000</v>
      </c>
      <c r="O679" s="20">
        <f t="shared" si="43"/>
        <v>2013</v>
      </c>
    </row>
    <row r="680" spans="1:15" ht="18" x14ac:dyDescent="0.3">
      <c r="A680" s="7">
        <v>706</v>
      </c>
      <c r="B680" s="7" t="s">
        <v>263</v>
      </c>
      <c r="C680" s="7" t="s">
        <v>6</v>
      </c>
      <c r="D680" s="8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s="7" t="s">
        <v>9</v>
      </c>
      <c r="K680" s="7" t="s">
        <v>68</v>
      </c>
      <c r="L680" s="25">
        <f t="shared" si="40"/>
        <v>4593761000</v>
      </c>
      <c r="M680" s="26">
        <f t="shared" si="41"/>
        <v>3462343000</v>
      </c>
      <c r="N680" s="26">
        <f t="shared" si="42"/>
        <v>1131418000</v>
      </c>
      <c r="O680" s="20">
        <f t="shared" si="43"/>
        <v>2014</v>
      </c>
    </row>
    <row r="681" spans="1:15" ht="18" x14ac:dyDescent="0.3">
      <c r="A681" s="7">
        <v>707</v>
      </c>
      <c r="B681" s="7" t="s">
        <v>263</v>
      </c>
      <c r="C681" s="7" t="s">
        <v>7</v>
      </c>
      <c r="D681" s="8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s="7" t="s">
        <v>9</v>
      </c>
      <c r="K681" s="7" t="s">
        <v>68</v>
      </c>
      <c r="L681" s="25">
        <f t="shared" si="40"/>
        <v>4555852000</v>
      </c>
      <c r="M681" s="26">
        <f t="shared" si="41"/>
        <v>3419065000</v>
      </c>
      <c r="N681" s="26">
        <f t="shared" si="42"/>
        <v>1136787000</v>
      </c>
      <c r="O681" s="20">
        <f t="shared" si="43"/>
        <v>2015</v>
      </c>
    </row>
    <row r="682" spans="1:15" ht="18" x14ac:dyDescent="0.3">
      <c r="A682" s="7">
        <v>708</v>
      </c>
      <c r="B682" s="7" t="s">
        <v>264</v>
      </c>
      <c r="C682" s="7" t="s">
        <v>2</v>
      </c>
      <c r="D682" s="8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s="7" t="s">
        <v>12</v>
      </c>
      <c r="K682" s="7" t="s">
        <v>29</v>
      </c>
      <c r="L682" s="25">
        <f t="shared" si="40"/>
        <v>1513848000</v>
      </c>
      <c r="M682" s="26">
        <f t="shared" si="41"/>
        <v>1156635000</v>
      </c>
      <c r="N682" s="26">
        <f t="shared" si="42"/>
        <v>357213000</v>
      </c>
      <c r="O682" s="20">
        <f t="shared" si="43"/>
        <v>2013</v>
      </c>
    </row>
    <row r="683" spans="1:15" ht="18" x14ac:dyDescent="0.3">
      <c r="A683" s="7">
        <v>709</v>
      </c>
      <c r="B683" s="7" t="s">
        <v>264</v>
      </c>
      <c r="C683" s="7" t="s">
        <v>5</v>
      </c>
      <c r="D683" s="8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s="7" t="s">
        <v>12</v>
      </c>
      <c r="K683" s="7" t="s">
        <v>29</v>
      </c>
      <c r="L683" s="25">
        <f t="shared" si="40"/>
        <v>1602011000</v>
      </c>
      <c r="M683" s="26">
        <f t="shared" si="41"/>
        <v>1196512000</v>
      </c>
      <c r="N683" s="26">
        <f t="shared" si="42"/>
        <v>405499000</v>
      </c>
      <c r="O683" s="20">
        <f t="shared" si="43"/>
        <v>2014</v>
      </c>
    </row>
    <row r="684" spans="1:15" ht="18" x14ac:dyDescent="0.3">
      <c r="A684" s="7">
        <v>710</v>
      </c>
      <c r="B684" s="7" t="s">
        <v>264</v>
      </c>
      <c r="C684" s="7" t="s">
        <v>6</v>
      </c>
      <c r="D684" s="8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s="7" t="s">
        <v>12</v>
      </c>
      <c r="K684" s="7" t="s">
        <v>29</v>
      </c>
      <c r="L684" s="25">
        <f t="shared" si="40"/>
        <v>1751611000</v>
      </c>
      <c r="M684" s="26">
        <f t="shared" si="41"/>
        <v>1295014000</v>
      </c>
      <c r="N684" s="26">
        <f t="shared" si="42"/>
        <v>456597000</v>
      </c>
      <c r="O684" s="20">
        <f t="shared" si="43"/>
        <v>2015</v>
      </c>
    </row>
    <row r="685" spans="1:15" ht="18" x14ac:dyDescent="0.3">
      <c r="A685" s="7">
        <v>711</v>
      </c>
      <c r="B685" s="7" t="s">
        <v>264</v>
      </c>
      <c r="C685" s="7" t="s">
        <v>7</v>
      </c>
      <c r="D685" s="8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s="7" t="s">
        <v>12</v>
      </c>
      <c r="K685" s="7" t="s">
        <v>29</v>
      </c>
      <c r="L685" s="25">
        <f t="shared" si="40"/>
        <v>1750511000</v>
      </c>
      <c r="M685" s="26">
        <f t="shared" si="41"/>
        <v>1325567000</v>
      </c>
      <c r="N685" s="26">
        <f t="shared" si="42"/>
        <v>424944000</v>
      </c>
      <c r="O685" s="20">
        <f t="shared" si="43"/>
        <v>2016</v>
      </c>
    </row>
    <row r="686" spans="1:15" ht="18" x14ac:dyDescent="0.3">
      <c r="A686" s="7">
        <v>712</v>
      </c>
      <c r="B686" s="7" t="s">
        <v>265</v>
      </c>
      <c r="C686" s="7" t="s">
        <v>2</v>
      </c>
      <c r="D686" s="8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s="7" t="s">
        <v>9</v>
      </c>
      <c r="K686" s="7" t="s">
        <v>246</v>
      </c>
      <c r="L686" s="25">
        <f t="shared" si="40"/>
        <v>6171000000</v>
      </c>
      <c r="M686" s="26">
        <f t="shared" si="41"/>
        <v>0</v>
      </c>
      <c r="N686" s="26">
        <f t="shared" si="42"/>
        <v>6171000000</v>
      </c>
      <c r="O686" s="20">
        <f t="shared" si="43"/>
        <v>2013</v>
      </c>
    </row>
    <row r="687" spans="1:15" ht="18" x14ac:dyDescent="0.3">
      <c r="A687" s="7">
        <v>713</v>
      </c>
      <c r="B687" s="7" t="s">
        <v>265</v>
      </c>
      <c r="C687" s="7" t="s">
        <v>5</v>
      </c>
      <c r="D687" s="8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s="7" t="s">
        <v>9</v>
      </c>
      <c r="K687" s="7" t="s">
        <v>246</v>
      </c>
      <c r="L687" s="25">
        <f t="shared" si="40"/>
        <v>6293000000</v>
      </c>
      <c r="M687" s="26">
        <f t="shared" si="41"/>
        <v>0</v>
      </c>
      <c r="N687" s="26">
        <f t="shared" si="42"/>
        <v>6293000000</v>
      </c>
      <c r="O687" s="20">
        <f t="shared" si="43"/>
        <v>2014</v>
      </c>
    </row>
    <row r="688" spans="1:15" ht="18" x14ac:dyDescent="0.3">
      <c r="A688" s="7">
        <v>714</v>
      </c>
      <c r="B688" s="7" t="s">
        <v>265</v>
      </c>
      <c r="C688" s="7" t="s">
        <v>6</v>
      </c>
      <c r="D688" s="8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s="7" t="s">
        <v>9</v>
      </c>
      <c r="K688" s="7" t="s">
        <v>246</v>
      </c>
      <c r="L688" s="25">
        <f t="shared" si="40"/>
        <v>6289000000</v>
      </c>
      <c r="M688" s="26">
        <f t="shared" si="41"/>
        <v>0</v>
      </c>
      <c r="N688" s="26">
        <f t="shared" si="42"/>
        <v>6289000000</v>
      </c>
      <c r="O688" s="20">
        <f t="shared" si="43"/>
        <v>2015</v>
      </c>
    </row>
    <row r="689" spans="1:15" ht="18" x14ac:dyDescent="0.3">
      <c r="A689" s="7">
        <v>715</v>
      </c>
      <c r="B689" s="7" t="s">
        <v>265</v>
      </c>
      <c r="C689" s="7" t="s">
        <v>7</v>
      </c>
      <c r="D689" s="8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s="7" t="s">
        <v>9</v>
      </c>
      <c r="K689" s="7" t="s">
        <v>246</v>
      </c>
      <c r="L689" s="25">
        <f t="shared" si="40"/>
        <v>5720000000</v>
      </c>
      <c r="M689" s="26">
        <f t="shared" si="41"/>
        <v>0</v>
      </c>
      <c r="N689" s="26">
        <f t="shared" si="42"/>
        <v>5720000000</v>
      </c>
      <c r="O689" s="20">
        <f t="shared" si="43"/>
        <v>2016</v>
      </c>
    </row>
    <row r="690" spans="1:15" ht="18" x14ac:dyDescent="0.3">
      <c r="A690" s="7">
        <v>716</v>
      </c>
      <c r="B690" s="7" t="s">
        <v>266</v>
      </c>
      <c r="C690" s="7" t="s">
        <v>2</v>
      </c>
      <c r="D690" s="8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s="7" t="s">
        <v>9</v>
      </c>
      <c r="K690" s="7" t="s">
        <v>267</v>
      </c>
      <c r="L690" s="25">
        <f t="shared" si="40"/>
        <v>1438480000</v>
      </c>
      <c r="M690" s="26">
        <f t="shared" si="41"/>
        <v>834320000</v>
      </c>
      <c r="N690" s="26">
        <f t="shared" si="42"/>
        <v>604160000</v>
      </c>
      <c r="O690" s="20">
        <f t="shared" si="43"/>
        <v>2012</v>
      </c>
    </row>
    <row r="691" spans="1:15" ht="18" x14ac:dyDescent="0.3">
      <c r="A691" s="7">
        <v>717</v>
      </c>
      <c r="B691" s="7" t="s">
        <v>266</v>
      </c>
      <c r="C691" s="7" t="s">
        <v>5</v>
      </c>
      <c r="D691" s="8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s="7" t="s">
        <v>9</v>
      </c>
      <c r="K691" s="7" t="s">
        <v>267</v>
      </c>
      <c r="L691" s="25">
        <f t="shared" si="40"/>
        <v>1407300000</v>
      </c>
      <c r="M691" s="26">
        <f t="shared" si="41"/>
        <v>833268000</v>
      </c>
      <c r="N691" s="26">
        <f t="shared" si="42"/>
        <v>574032000</v>
      </c>
      <c r="O691" s="20">
        <f t="shared" si="43"/>
        <v>2013</v>
      </c>
    </row>
    <row r="692" spans="1:15" ht="18" x14ac:dyDescent="0.3">
      <c r="A692" s="7">
        <v>718</v>
      </c>
      <c r="B692" s="7" t="s">
        <v>266</v>
      </c>
      <c r="C692" s="7" t="s">
        <v>6</v>
      </c>
      <c r="D692" s="8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s="7" t="s">
        <v>9</v>
      </c>
      <c r="K692" s="7" t="s">
        <v>267</v>
      </c>
      <c r="L692" s="25">
        <f t="shared" si="40"/>
        <v>1604412000</v>
      </c>
      <c r="M692" s="26">
        <f t="shared" si="41"/>
        <v>913786000</v>
      </c>
      <c r="N692" s="26">
        <f t="shared" si="42"/>
        <v>690626000</v>
      </c>
      <c r="O692" s="20">
        <f t="shared" si="43"/>
        <v>2014</v>
      </c>
    </row>
    <row r="693" spans="1:15" ht="18" x14ac:dyDescent="0.3">
      <c r="A693" s="7">
        <v>719</v>
      </c>
      <c r="B693" s="7" t="s">
        <v>266</v>
      </c>
      <c r="C693" s="7" t="s">
        <v>7</v>
      </c>
      <c r="D693" s="8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s="7" t="s">
        <v>9</v>
      </c>
      <c r="K693" s="7" t="s">
        <v>267</v>
      </c>
      <c r="L693" s="25">
        <f t="shared" si="40"/>
        <v>1538704000</v>
      </c>
      <c r="M693" s="26">
        <f t="shared" si="41"/>
        <v>989123000</v>
      </c>
      <c r="N693" s="26">
        <f t="shared" si="42"/>
        <v>549581000</v>
      </c>
      <c r="O693" s="20">
        <f t="shared" si="43"/>
        <v>2015</v>
      </c>
    </row>
    <row r="694" spans="1:15" ht="18" x14ac:dyDescent="0.3">
      <c r="A694" s="7">
        <v>720</v>
      </c>
      <c r="B694" s="7" t="s">
        <v>268</v>
      </c>
      <c r="C694" s="7" t="s">
        <v>2</v>
      </c>
      <c r="D694" s="8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s="7" t="s">
        <v>9</v>
      </c>
      <c r="K694" s="7" t="s">
        <v>269</v>
      </c>
      <c r="L694" s="25">
        <f t="shared" si="40"/>
        <v>4118000000</v>
      </c>
      <c r="M694" s="26">
        <f t="shared" si="41"/>
        <v>2816000000</v>
      </c>
      <c r="N694" s="26">
        <f t="shared" si="42"/>
        <v>1302000000</v>
      </c>
      <c r="O694" s="20">
        <f t="shared" si="43"/>
        <v>2013</v>
      </c>
    </row>
    <row r="695" spans="1:15" ht="18" x14ac:dyDescent="0.3">
      <c r="A695" s="7">
        <v>721</v>
      </c>
      <c r="B695" s="7" t="s">
        <v>268</v>
      </c>
      <c r="C695" s="7" t="s">
        <v>5</v>
      </c>
      <c r="D695" s="8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s="7" t="s">
        <v>9</v>
      </c>
      <c r="K695" s="7" t="s">
        <v>269</v>
      </c>
      <c r="L695" s="25">
        <f t="shared" si="40"/>
        <v>4232000000</v>
      </c>
      <c r="M695" s="26">
        <f t="shared" si="41"/>
        <v>2815000000</v>
      </c>
      <c r="N695" s="26">
        <f t="shared" si="42"/>
        <v>1417000000</v>
      </c>
      <c r="O695" s="20">
        <f t="shared" si="43"/>
        <v>2014</v>
      </c>
    </row>
    <row r="696" spans="1:15" ht="18" x14ac:dyDescent="0.3">
      <c r="A696" s="7">
        <v>722</v>
      </c>
      <c r="B696" s="7" t="s">
        <v>268</v>
      </c>
      <c r="C696" s="7" t="s">
        <v>6</v>
      </c>
      <c r="D696" s="8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s="7" t="s">
        <v>9</v>
      </c>
      <c r="K696" s="7" t="s">
        <v>269</v>
      </c>
      <c r="L696" s="25">
        <f t="shared" si="40"/>
        <v>4279000000</v>
      </c>
      <c r="M696" s="26">
        <f t="shared" si="41"/>
        <v>2728000000</v>
      </c>
      <c r="N696" s="26">
        <f t="shared" si="42"/>
        <v>1551000000</v>
      </c>
      <c r="O696" s="20">
        <f t="shared" si="43"/>
        <v>2015</v>
      </c>
    </row>
    <row r="697" spans="1:15" ht="18" x14ac:dyDescent="0.3">
      <c r="A697" s="7">
        <v>723</v>
      </c>
      <c r="B697" s="7" t="s">
        <v>268</v>
      </c>
      <c r="C697" s="7" t="s">
        <v>7</v>
      </c>
      <c r="D697" s="8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s="7" t="s">
        <v>9</v>
      </c>
      <c r="K697" s="7" t="s">
        <v>269</v>
      </c>
      <c r="L697" s="25">
        <f t="shared" si="40"/>
        <v>4186000000</v>
      </c>
      <c r="M697" s="26">
        <f t="shared" si="41"/>
        <v>2617000000</v>
      </c>
      <c r="N697" s="26">
        <f t="shared" si="42"/>
        <v>1569000000</v>
      </c>
      <c r="O697" s="20">
        <f t="shared" si="43"/>
        <v>2016</v>
      </c>
    </row>
    <row r="698" spans="1:15" ht="18" x14ac:dyDescent="0.3">
      <c r="A698" s="7">
        <v>724</v>
      </c>
      <c r="B698" s="7" t="s">
        <v>270</v>
      </c>
      <c r="C698" s="7" t="s">
        <v>2</v>
      </c>
      <c r="D698" s="8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s="7" t="s">
        <v>3</v>
      </c>
      <c r="K698" s="7" t="s">
        <v>271</v>
      </c>
      <c r="L698" s="25">
        <f t="shared" si="40"/>
        <v>3916160000</v>
      </c>
      <c r="M698" s="26">
        <f t="shared" si="41"/>
        <v>2785035000</v>
      </c>
      <c r="N698" s="26">
        <f t="shared" si="42"/>
        <v>1131125000</v>
      </c>
      <c r="O698" s="20">
        <f t="shared" si="43"/>
        <v>2012</v>
      </c>
    </row>
    <row r="699" spans="1:15" ht="18" x14ac:dyDescent="0.3">
      <c r="A699" s="7">
        <v>725</v>
      </c>
      <c r="B699" s="7" t="s">
        <v>270</v>
      </c>
      <c r="C699" s="7" t="s">
        <v>5</v>
      </c>
      <c r="D699" s="8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s="7" t="s">
        <v>3</v>
      </c>
      <c r="K699" s="7" t="s">
        <v>271</v>
      </c>
      <c r="L699" s="25">
        <f t="shared" si="40"/>
        <v>4136483000</v>
      </c>
      <c r="M699" s="26">
        <f t="shared" si="41"/>
        <v>2839629000</v>
      </c>
      <c r="N699" s="26">
        <f t="shared" si="42"/>
        <v>1296854000</v>
      </c>
      <c r="O699" s="20">
        <f t="shared" si="43"/>
        <v>2013</v>
      </c>
    </row>
    <row r="700" spans="1:15" ht="18" x14ac:dyDescent="0.3">
      <c r="A700" s="7">
        <v>726</v>
      </c>
      <c r="B700" s="7" t="s">
        <v>270</v>
      </c>
      <c r="C700" s="7" t="s">
        <v>6</v>
      </c>
      <c r="D700" s="8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s="7" t="s">
        <v>3</v>
      </c>
      <c r="K700" s="7" t="s">
        <v>271</v>
      </c>
      <c r="L700" s="25">
        <f t="shared" si="40"/>
        <v>4314242000</v>
      </c>
      <c r="M700" s="26">
        <f t="shared" si="41"/>
        <v>2967125000</v>
      </c>
      <c r="N700" s="26">
        <f t="shared" si="42"/>
        <v>1347117000</v>
      </c>
      <c r="O700" s="20">
        <f t="shared" si="43"/>
        <v>2014</v>
      </c>
    </row>
    <row r="701" spans="1:15" ht="18" x14ac:dyDescent="0.3">
      <c r="A701" s="7">
        <v>727</v>
      </c>
      <c r="B701" s="7" t="s">
        <v>270</v>
      </c>
      <c r="C701" s="7" t="s">
        <v>7</v>
      </c>
      <c r="D701" s="8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s="7" t="s">
        <v>3</v>
      </c>
      <c r="K701" s="7" t="s">
        <v>271</v>
      </c>
      <c r="L701" s="25">
        <f t="shared" si="40"/>
        <v>4231428000</v>
      </c>
      <c r="M701" s="26">
        <f t="shared" si="41"/>
        <v>2931108000</v>
      </c>
      <c r="N701" s="26">
        <f t="shared" si="42"/>
        <v>1300320000</v>
      </c>
      <c r="O701" s="20">
        <f t="shared" si="43"/>
        <v>2015</v>
      </c>
    </row>
    <row r="702" spans="1:15" ht="18" x14ac:dyDescent="0.3">
      <c r="A702" s="7">
        <v>728</v>
      </c>
      <c r="B702" s="7" t="s">
        <v>272</v>
      </c>
      <c r="C702" s="7" t="s">
        <v>2</v>
      </c>
      <c r="D702" s="8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s="7" t="s">
        <v>72</v>
      </c>
      <c r="K702" s="7" t="s">
        <v>103</v>
      </c>
      <c r="L702" s="25">
        <f t="shared" si="40"/>
        <v>4471000000</v>
      </c>
      <c r="M702" s="26">
        <f t="shared" si="41"/>
        <v>1333000000</v>
      </c>
      <c r="N702" s="26">
        <f t="shared" si="42"/>
        <v>3138000000</v>
      </c>
      <c r="O702" s="20">
        <f t="shared" si="43"/>
        <v>2013</v>
      </c>
    </row>
    <row r="703" spans="1:15" ht="18" x14ac:dyDescent="0.3">
      <c r="A703" s="7">
        <v>729</v>
      </c>
      <c r="B703" s="7" t="s">
        <v>272</v>
      </c>
      <c r="C703" s="7" t="s">
        <v>5</v>
      </c>
      <c r="D703" s="8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s="7" t="s">
        <v>72</v>
      </c>
      <c r="K703" s="7" t="s">
        <v>103</v>
      </c>
      <c r="L703" s="25">
        <f t="shared" si="40"/>
        <v>5536000000</v>
      </c>
      <c r="M703" s="26">
        <f t="shared" si="41"/>
        <v>293000000</v>
      </c>
      <c r="N703" s="26">
        <f t="shared" si="42"/>
        <v>5243000000</v>
      </c>
      <c r="O703" s="20">
        <f t="shared" si="43"/>
        <v>2014</v>
      </c>
    </row>
    <row r="704" spans="1:15" ht="18" x14ac:dyDescent="0.3">
      <c r="A704" s="7">
        <v>730</v>
      </c>
      <c r="B704" s="7" t="s">
        <v>272</v>
      </c>
      <c r="C704" s="7" t="s">
        <v>6</v>
      </c>
      <c r="D704" s="8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s="7" t="s">
        <v>72</v>
      </c>
      <c r="K704" s="7" t="s">
        <v>103</v>
      </c>
      <c r="L704" s="25">
        <f t="shared" si="40"/>
        <v>2520000000</v>
      </c>
      <c r="M704" s="26">
        <f t="shared" si="41"/>
        <v>200000000</v>
      </c>
      <c r="N704" s="26">
        <f t="shared" si="42"/>
        <v>2320000000</v>
      </c>
      <c r="O704" s="20">
        <f t="shared" si="43"/>
        <v>2015</v>
      </c>
    </row>
    <row r="705" spans="1:15" ht="18" x14ac:dyDescent="0.3">
      <c r="A705" s="7">
        <v>731</v>
      </c>
      <c r="B705" s="7" t="s">
        <v>272</v>
      </c>
      <c r="C705" s="7" t="s">
        <v>7</v>
      </c>
      <c r="D705" s="8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s="7" t="s">
        <v>72</v>
      </c>
      <c r="K705" s="7" t="s">
        <v>103</v>
      </c>
      <c r="L705" s="25">
        <f t="shared" si="40"/>
        <v>864000000</v>
      </c>
      <c r="M705" s="26">
        <f t="shared" si="41"/>
        <v>228000000</v>
      </c>
      <c r="N705" s="26">
        <f t="shared" si="42"/>
        <v>636000000</v>
      </c>
      <c r="O705" s="20">
        <f t="shared" si="43"/>
        <v>2016</v>
      </c>
    </row>
    <row r="706" spans="1:15" ht="18" x14ac:dyDescent="0.3">
      <c r="A706" s="7">
        <v>732</v>
      </c>
      <c r="B706" s="7" t="s">
        <v>273</v>
      </c>
      <c r="C706" s="7" t="s">
        <v>2</v>
      </c>
      <c r="D706" s="8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s="7" t="s">
        <v>9</v>
      </c>
      <c r="K706" s="7" t="s">
        <v>267</v>
      </c>
      <c r="L706" s="25">
        <f t="shared" ref="L706:L769" si="44">E706-F706</f>
        <v>1104120000</v>
      </c>
      <c r="M706" s="26">
        <f t="shared" ref="M706:M769" si="45">G706+H706+I706</f>
        <v>902869000</v>
      </c>
      <c r="N706" s="26">
        <f t="shared" ref="N706:N769" si="46">L706-M706</f>
        <v>201251000</v>
      </c>
      <c r="O706" s="20">
        <f t="shared" si="43"/>
        <v>2013</v>
      </c>
    </row>
    <row r="707" spans="1:15" ht="18" x14ac:dyDescent="0.3">
      <c r="A707" s="7">
        <v>733</v>
      </c>
      <c r="B707" s="7" t="s">
        <v>273</v>
      </c>
      <c r="C707" s="7" t="s">
        <v>5</v>
      </c>
      <c r="D707" s="8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s="7" t="s">
        <v>9</v>
      </c>
      <c r="K707" s="7" t="s">
        <v>267</v>
      </c>
      <c r="L707" s="25">
        <f t="shared" si="44"/>
        <v>1456667000</v>
      </c>
      <c r="M707" s="26">
        <f t="shared" si="45"/>
        <v>1126940000</v>
      </c>
      <c r="N707" s="26">
        <f t="shared" si="46"/>
        <v>329727000</v>
      </c>
      <c r="O707" s="20">
        <f t="shared" ref="O707:O770" si="47">YEAR(D707)</f>
        <v>2014</v>
      </c>
    </row>
    <row r="708" spans="1:15" ht="18" x14ac:dyDescent="0.3">
      <c r="A708" s="7">
        <v>734</v>
      </c>
      <c r="B708" s="7" t="s">
        <v>273</v>
      </c>
      <c r="C708" s="7" t="s">
        <v>6</v>
      </c>
      <c r="D708" s="8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s="7" t="s">
        <v>9</v>
      </c>
      <c r="K708" s="7" t="s">
        <v>267</v>
      </c>
      <c r="L708" s="25">
        <f t="shared" si="44"/>
        <v>1817104000</v>
      </c>
      <c r="M708" s="26">
        <f t="shared" si="45"/>
        <v>1347510000</v>
      </c>
      <c r="N708" s="26">
        <f t="shared" si="46"/>
        <v>469594000</v>
      </c>
      <c r="O708" s="20">
        <f t="shared" si="47"/>
        <v>2015</v>
      </c>
    </row>
    <row r="709" spans="1:15" ht="18" x14ac:dyDescent="0.3">
      <c r="A709" s="7">
        <v>735</v>
      </c>
      <c r="B709" s="7" t="s">
        <v>273</v>
      </c>
      <c r="C709" s="7" t="s">
        <v>7</v>
      </c>
      <c r="D709" s="8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s="7" t="s">
        <v>9</v>
      </c>
      <c r="K709" s="7" t="s">
        <v>267</v>
      </c>
      <c r="L709" s="25">
        <f t="shared" si="44"/>
        <v>2093091000</v>
      </c>
      <c r="M709" s="26">
        <f t="shared" si="45"/>
        <v>1513064000</v>
      </c>
      <c r="N709" s="26">
        <f t="shared" si="46"/>
        <v>580027000</v>
      </c>
      <c r="O709" s="20">
        <f t="shared" si="47"/>
        <v>2016</v>
      </c>
    </row>
    <row r="710" spans="1:15" ht="18" x14ac:dyDescent="0.3">
      <c r="A710" s="7">
        <v>736</v>
      </c>
      <c r="B710" s="7" t="s">
        <v>274</v>
      </c>
      <c r="C710" s="7" t="s">
        <v>2</v>
      </c>
      <c r="D710" s="8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7" t="s">
        <v>9</v>
      </c>
      <c r="K710" s="7" t="s">
        <v>275</v>
      </c>
      <c r="L710" s="25">
        <f t="shared" si="44"/>
        <v>2417003000</v>
      </c>
      <c r="M710" s="26">
        <f t="shared" si="45"/>
        <v>1563152000</v>
      </c>
      <c r="N710" s="26">
        <f t="shared" si="46"/>
        <v>853851000</v>
      </c>
      <c r="O710" s="20">
        <f t="shared" si="47"/>
        <v>2012</v>
      </c>
    </row>
    <row r="711" spans="1:15" ht="18" x14ac:dyDescent="0.3">
      <c r="A711" s="7">
        <v>737</v>
      </c>
      <c r="B711" s="7" t="s">
        <v>274</v>
      </c>
      <c r="C711" s="7" t="s">
        <v>5</v>
      </c>
      <c r="D711" s="8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7" t="s">
        <v>9</v>
      </c>
      <c r="K711" s="7" t="s">
        <v>275</v>
      </c>
      <c r="L711" s="25">
        <f t="shared" si="44"/>
        <v>2409256000</v>
      </c>
      <c r="M711" s="26">
        <f t="shared" si="45"/>
        <v>1603244000</v>
      </c>
      <c r="N711" s="26">
        <f t="shared" si="46"/>
        <v>806012000</v>
      </c>
      <c r="O711" s="20">
        <f t="shared" si="47"/>
        <v>2013</v>
      </c>
    </row>
    <row r="712" spans="1:15" ht="18" x14ac:dyDescent="0.3">
      <c r="A712" s="7">
        <v>738</v>
      </c>
      <c r="B712" s="7" t="s">
        <v>274</v>
      </c>
      <c r="C712" s="7" t="s">
        <v>6</v>
      </c>
      <c r="D712" s="8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7" t="s">
        <v>9</v>
      </c>
      <c r="K712" s="7" t="s">
        <v>275</v>
      </c>
      <c r="L712" s="25">
        <f t="shared" si="44"/>
        <v>2578835000</v>
      </c>
      <c r="M712" s="26">
        <f t="shared" si="45"/>
        <v>1638143000</v>
      </c>
      <c r="N712" s="26">
        <f t="shared" si="46"/>
        <v>940692000</v>
      </c>
      <c r="O712" s="20">
        <f t="shared" si="47"/>
        <v>2014</v>
      </c>
    </row>
    <row r="713" spans="1:15" ht="18" x14ac:dyDescent="0.3">
      <c r="A713" s="7">
        <v>739</v>
      </c>
      <c r="B713" s="7" t="s">
        <v>274</v>
      </c>
      <c r="C713" s="7" t="s">
        <v>7</v>
      </c>
      <c r="D713" s="8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7" t="s">
        <v>9</v>
      </c>
      <c r="K713" s="7" t="s">
        <v>275</v>
      </c>
      <c r="L713" s="25">
        <f t="shared" si="44"/>
        <v>2770476000</v>
      </c>
      <c r="M713" s="26">
        <f t="shared" si="45"/>
        <v>1699298000</v>
      </c>
      <c r="N713" s="26">
        <f t="shared" si="46"/>
        <v>1071178000</v>
      </c>
      <c r="O713" s="20">
        <f t="shared" si="47"/>
        <v>2015</v>
      </c>
    </row>
    <row r="714" spans="1:15" ht="18" x14ac:dyDescent="0.3">
      <c r="A714" s="7">
        <v>740</v>
      </c>
      <c r="B714" s="7" t="s">
        <v>276</v>
      </c>
      <c r="C714" s="7" t="s">
        <v>2</v>
      </c>
      <c r="D714" s="8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s="7" t="s">
        <v>37</v>
      </c>
      <c r="K714" s="7" t="s">
        <v>94</v>
      </c>
      <c r="L714" s="25">
        <f t="shared" si="44"/>
        <v>2874417000</v>
      </c>
      <c r="M714" s="26">
        <f t="shared" si="45"/>
        <v>1983264000</v>
      </c>
      <c r="N714" s="26">
        <f t="shared" si="46"/>
        <v>891153000</v>
      </c>
      <c r="O714" s="20">
        <f t="shared" si="47"/>
        <v>2012</v>
      </c>
    </row>
    <row r="715" spans="1:15" ht="18" x14ac:dyDescent="0.3">
      <c r="A715" s="7">
        <v>741</v>
      </c>
      <c r="B715" s="7" t="s">
        <v>276</v>
      </c>
      <c r="C715" s="7" t="s">
        <v>5</v>
      </c>
      <c r="D715" s="8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s="7" t="s">
        <v>37</v>
      </c>
      <c r="K715" s="7" t="s">
        <v>94</v>
      </c>
      <c r="L715" s="25">
        <f t="shared" si="44"/>
        <v>2756592000</v>
      </c>
      <c r="M715" s="26">
        <f t="shared" si="45"/>
        <v>1848048000</v>
      </c>
      <c r="N715" s="26">
        <f t="shared" si="46"/>
        <v>908544000</v>
      </c>
      <c r="O715" s="20">
        <f t="shared" si="47"/>
        <v>2013</v>
      </c>
    </row>
    <row r="716" spans="1:15" ht="18" x14ac:dyDescent="0.3">
      <c r="A716" s="7">
        <v>742</v>
      </c>
      <c r="B716" s="7" t="s">
        <v>276</v>
      </c>
      <c r="C716" s="7" t="s">
        <v>6</v>
      </c>
      <c r="D716" s="8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s="7" t="s">
        <v>37</v>
      </c>
      <c r="K716" s="7" t="s">
        <v>94</v>
      </c>
      <c r="L716" s="25">
        <f t="shared" si="44"/>
        <v>2869188000</v>
      </c>
      <c r="M716" s="26">
        <f t="shared" si="45"/>
        <v>1963335000</v>
      </c>
      <c r="N716" s="26">
        <f t="shared" si="46"/>
        <v>905853000</v>
      </c>
      <c r="O716" s="20">
        <f t="shared" si="47"/>
        <v>2014</v>
      </c>
    </row>
    <row r="717" spans="1:15" ht="18" x14ac:dyDescent="0.3">
      <c r="A717" s="7">
        <v>743</v>
      </c>
      <c r="B717" s="7" t="s">
        <v>276</v>
      </c>
      <c r="C717" s="7" t="s">
        <v>7</v>
      </c>
      <c r="D717" s="8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s="7" t="s">
        <v>37</v>
      </c>
      <c r="K717" s="7" t="s">
        <v>94</v>
      </c>
      <c r="L717" s="25">
        <f t="shared" si="44"/>
        <v>3071076000</v>
      </c>
      <c r="M717" s="26">
        <f t="shared" si="45"/>
        <v>2075862000</v>
      </c>
      <c r="N717" s="26">
        <f t="shared" si="46"/>
        <v>995214000</v>
      </c>
      <c r="O717" s="20">
        <f t="shared" si="47"/>
        <v>2015</v>
      </c>
    </row>
    <row r="718" spans="1:15" ht="18" x14ac:dyDescent="0.3">
      <c r="A718" s="7">
        <v>744</v>
      </c>
      <c r="B718" s="7" t="s">
        <v>277</v>
      </c>
      <c r="C718" s="7" t="s">
        <v>2</v>
      </c>
      <c r="D718" s="8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s="7" t="s">
        <v>9</v>
      </c>
      <c r="K718" s="7" t="s">
        <v>278</v>
      </c>
      <c r="L718" s="25">
        <f t="shared" si="44"/>
        <v>1611693000</v>
      </c>
      <c r="M718" s="26">
        <f t="shared" si="45"/>
        <v>1096507000</v>
      </c>
      <c r="N718" s="26">
        <f t="shared" si="46"/>
        <v>515186000</v>
      </c>
      <c r="O718" s="20">
        <f t="shared" si="47"/>
        <v>2013</v>
      </c>
    </row>
    <row r="719" spans="1:15" ht="18" x14ac:dyDescent="0.3">
      <c r="A719" s="7">
        <v>745</v>
      </c>
      <c r="B719" s="7" t="s">
        <v>277</v>
      </c>
      <c r="C719" s="7" t="s">
        <v>5</v>
      </c>
      <c r="D719" s="8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s="7" t="s">
        <v>9</v>
      </c>
      <c r="K719" s="7" t="s">
        <v>278</v>
      </c>
      <c r="L719" s="25">
        <f t="shared" si="44"/>
        <v>1904407000</v>
      </c>
      <c r="M719" s="26">
        <f t="shared" si="45"/>
        <v>1340453000</v>
      </c>
      <c r="N719" s="26">
        <f t="shared" si="46"/>
        <v>563954000</v>
      </c>
      <c r="O719" s="20">
        <f t="shared" si="47"/>
        <v>2015</v>
      </c>
    </row>
    <row r="720" spans="1:15" ht="18" x14ac:dyDescent="0.3">
      <c r="A720" s="7">
        <v>746</v>
      </c>
      <c r="B720" s="7" t="s">
        <v>277</v>
      </c>
      <c r="C720" s="7" t="s">
        <v>6</v>
      </c>
      <c r="D720" s="8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s="7" t="s">
        <v>9</v>
      </c>
      <c r="K720" s="7" t="s">
        <v>278</v>
      </c>
      <c r="L720" s="25">
        <f t="shared" si="44"/>
        <v>2136332000</v>
      </c>
      <c r="M720" s="26">
        <f t="shared" si="45"/>
        <v>1541214000</v>
      </c>
      <c r="N720" s="26">
        <f t="shared" si="46"/>
        <v>595118000</v>
      </c>
      <c r="O720" s="20">
        <f t="shared" si="47"/>
        <v>2016</v>
      </c>
    </row>
    <row r="721" spans="1:15" ht="18" x14ac:dyDescent="0.3">
      <c r="A721" s="7">
        <v>747</v>
      </c>
      <c r="B721" s="7" t="s">
        <v>277</v>
      </c>
      <c r="C721" s="7" t="s">
        <v>7</v>
      </c>
      <c r="D721" s="8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s="7" t="s">
        <v>9</v>
      </c>
      <c r="K721" s="7" t="s">
        <v>278</v>
      </c>
      <c r="L721" s="25">
        <f t="shared" si="44"/>
        <v>2276048000</v>
      </c>
      <c r="M721" s="26">
        <f t="shared" si="45"/>
        <v>1500399000</v>
      </c>
      <c r="N721" s="26">
        <f t="shared" si="46"/>
        <v>775649000</v>
      </c>
      <c r="O721" s="20">
        <f t="shared" si="47"/>
        <v>2016</v>
      </c>
    </row>
    <row r="722" spans="1:15" ht="18" x14ac:dyDescent="0.3">
      <c r="A722" s="7">
        <v>748</v>
      </c>
      <c r="B722" s="7" t="s">
        <v>279</v>
      </c>
      <c r="C722" s="7" t="s">
        <v>2</v>
      </c>
      <c r="D722" s="8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s="7" t="s">
        <v>15</v>
      </c>
      <c r="K722" s="7" t="s">
        <v>188</v>
      </c>
      <c r="L722" s="25">
        <f t="shared" si="44"/>
        <v>27296000000</v>
      </c>
      <c r="M722" s="26">
        <f t="shared" si="45"/>
        <v>22480000000</v>
      </c>
      <c r="N722" s="26">
        <f t="shared" si="46"/>
        <v>4816000000</v>
      </c>
      <c r="O722" s="20">
        <f t="shared" si="47"/>
        <v>2012</v>
      </c>
    </row>
    <row r="723" spans="1:15" ht="18" x14ac:dyDescent="0.3">
      <c r="A723" s="7">
        <v>749</v>
      </c>
      <c r="B723" s="7" t="s">
        <v>279</v>
      </c>
      <c r="C723" s="7" t="s">
        <v>5</v>
      </c>
      <c r="D723" s="8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s="7" t="s">
        <v>15</v>
      </c>
      <c r="K723" s="7" t="s">
        <v>188</v>
      </c>
      <c r="L723" s="25">
        <f t="shared" si="44"/>
        <v>28212000000</v>
      </c>
      <c r="M723" s="26">
        <f t="shared" si="45"/>
        <v>23420000000</v>
      </c>
      <c r="N723" s="26">
        <f t="shared" si="46"/>
        <v>4792000000</v>
      </c>
      <c r="O723" s="20">
        <f t="shared" si="47"/>
        <v>2013</v>
      </c>
    </row>
    <row r="724" spans="1:15" ht="18" x14ac:dyDescent="0.3">
      <c r="A724" s="7">
        <v>750</v>
      </c>
      <c r="B724" s="7" t="s">
        <v>279</v>
      </c>
      <c r="C724" s="7" t="s">
        <v>6</v>
      </c>
      <c r="D724" s="8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s="7" t="s">
        <v>15</v>
      </c>
      <c r="K724" s="7" t="s">
        <v>188</v>
      </c>
      <c r="L724" s="25">
        <f t="shared" si="44"/>
        <v>30656000000</v>
      </c>
      <c r="M724" s="26">
        <f t="shared" si="45"/>
        <v>25091000000</v>
      </c>
      <c r="N724" s="26">
        <f t="shared" si="46"/>
        <v>5565000000</v>
      </c>
      <c r="O724" s="20">
        <f t="shared" si="47"/>
        <v>2014</v>
      </c>
    </row>
    <row r="725" spans="1:15" ht="18" x14ac:dyDescent="0.3">
      <c r="A725" s="7">
        <v>751</v>
      </c>
      <c r="B725" s="7" t="s">
        <v>279</v>
      </c>
      <c r="C725" s="7" t="s">
        <v>7</v>
      </c>
      <c r="D725" s="8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s="7" t="s">
        <v>15</v>
      </c>
      <c r="K725" s="7" t="s">
        <v>188</v>
      </c>
      <c r="L725" s="25">
        <f t="shared" si="44"/>
        <v>33040000000</v>
      </c>
      <c r="M725" s="26">
        <f t="shared" si="45"/>
        <v>27075000000</v>
      </c>
      <c r="N725" s="26">
        <f t="shared" si="46"/>
        <v>5965000000</v>
      </c>
      <c r="O725" s="20">
        <f t="shared" si="47"/>
        <v>2015</v>
      </c>
    </row>
    <row r="726" spans="1:15" ht="18" x14ac:dyDescent="0.3">
      <c r="A726" s="7">
        <v>752</v>
      </c>
      <c r="B726" s="7" t="s">
        <v>280</v>
      </c>
      <c r="C726" s="7" t="s">
        <v>2</v>
      </c>
      <c r="D726" s="8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s="7" t="s">
        <v>42</v>
      </c>
      <c r="K726" s="7" t="s">
        <v>43</v>
      </c>
      <c r="L726" s="25">
        <f t="shared" si="44"/>
        <v>1197990000</v>
      </c>
      <c r="M726" s="26">
        <f t="shared" si="45"/>
        <v>665170000</v>
      </c>
      <c r="N726" s="26">
        <f t="shared" si="46"/>
        <v>532820000</v>
      </c>
      <c r="O726" s="20">
        <f t="shared" si="47"/>
        <v>2012</v>
      </c>
    </row>
    <row r="727" spans="1:15" ht="18" x14ac:dyDescent="0.3">
      <c r="A727" s="7">
        <v>753</v>
      </c>
      <c r="B727" s="7" t="s">
        <v>280</v>
      </c>
      <c r="C727" s="7" t="s">
        <v>5</v>
      </c>
      <c r="D727" s="8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s="7" t="s">
        <v>42</v>
      </c>
      <c r="K727" s="7" t="s">
        <v>43</v>
      </c>
      <c r="L727" s="25">
        <f t="shared" si="44"/>
        <v>1641132000</v>
      </c>
      <c r="M727" s="26">
        <f t="shared" si="45"/>
        <v>1107519000</v>
      </c>
      <c r="N727" s="26">
        <f t="shared" si="46"/>
        <v>533613000</v>
      </c>
      <c r="O727" s="20">
        <f t="shared" si="47"/>
        <v>2013</v>
      </c>
    </row>
    <row r="728" spans="1:15" ht="18" x14ac:dyDescent="0.3">
      <c r="A728" s="7">
        <v>754</v>
      </c>
      <c r="B728" s="7" t="s">
        <v>280</v>
      </c>
      <c r="C728" s="7" t="s">
        <v>6</v>
      </c>
      <c r="D728" s="8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s="7" t="s">
        <v>42</v>
      </c>
      <c r="K728" s="7" t="s">
        <v>43</v>
      </c>
      <c r="L728" s="25">
        <f t="shared" si="44"/>
        <v>1902521000</v>
      </c>
      <c r="M728" s="26">
        <f t="shared" si="45"/>
        <v>1056611000</v>
      </c>
      <c r="N728" s="26">
        <f t="shared" si="46"/>
        <v>845910000</v>
      </c>
      <c r="O728" s="20">
        <f t="shared" si="47"/>
        <v>2014</v>
      </c>
    </row>
    <row r="729" spans="1:15" ht="18" x14ac:dyDescent="0.3">
      <c r="A729" s="7">
        <v>755</v>
      </c>
      <c r="B729" s="7" t="s">
        <v>280</v>
      </c>
      <c r="C729" s="7" t="s">
        <v>7</v>
      </c>
      <c r="D729" s="8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s="7" t="s">
        <v>42</v>
      </c>
      <c r="K729" s="7" t="s">
        <v>43</v>
      </c>
      <c r="L729" s="25">
        <f t="shared" si="44"/>
        <v>2153428000</v>
      </c>
      <c r="M729" s="26">
        <f t="shared" si="45"/>
        <v>1084582000</v>
      </c>
      <c r="N729" s="26">
        <f t="shared" si="46"/>
        <v>1068846000</v>
      </c>
      <c r="O729" s="20">
        <f t="shared" si="47"/>
        <v>2015</v>
      </c>
    </row>
    <row r="730" spans="1:15" ht="18" x14ac:dyDescent="0.3">
      <c r="A730" s="7">
        <v>756</v>
      </c>
      <c r="B730" s="7" t="s">
        <v>281</v>
      </c>
      <c r="C730" s="7" t="s">
        <v>2</v>
      </c>
      <c r="D730" s="8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s="7" t="s">
        <v>42</v>
      </c>
      <c r="K730" s="7" t="s">
        <v>43</v>
      </c>
      <c r="L730" s="25">
        <f t="shared" si="44"/>
        <v>2013719000</v>
      </c>
      <c r="M730" s="26">
        <f t="shared" si="45"/>
        <v>824636000</v>
      </c>
      <c r="N730" s="26">
        <f t="shared" si="46"/>
        <v>1189083000</v>
      </c>
      <c r="O730" s="20">
        <f t="shared" si="47"/>
        <v>2013</v>
      </c>
    </row>
    <row r="731" spans="1:15" ht="18" x14ac:dyDescent="0.3">
      <c r="A731" s="7">
        <v>757</v>
      </c>
      <c r="B731" s="7" t="s">
        <v>281</v>
      </c>
      <c r="C731" s="7" t="s">
        <v>5</v>
      </c>
      <c r="D731" s="8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s="7" t="s">
        <v>42</v>
      </c>
      <c r="K731" s="7" t="s">
        <v>43</v>
      </c>
      <c r="L731" s="25">
        <f t="shared" si="44"/>
        <v>1563210000</v>
      </c>
      <c r="M731" s="26">
        <f t="shared" si="45"/>
        <v>918075000</v>
      </c>
      <c r="N731" s="26">
        <f t="shared" si="46"/>
        <v>645135000</v>
      </c>
      <c r="O731" s="20">
        <f t="shared" si="47"/>
        <v>2014</v>
      </c>
    </row>
    <row r="732" spans="1:15" ht="18" x14ac:dyDescent="0.3">
      <c r="A732" s="7">
        <v>758</v>
      </c>
      <c r="B732" s="7" t="s">
        <v>281</v>
      </c>
      <c r="C732" s="7" t="s">
        <v>6</v>
      </c>
      <c r="D732" s="8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s="7" t="s">
        <v>42</v>
      </c>
      <c r="K732" s="7" t="s">
        <v>43</v>
      </c>
      <c r="L732" s="25">
        <f t="shared" si="44"/>
        <v>1828305000</v>
      </c>
      <c r="M732" s="26">
        <f t="shared" si="45"/>
        <v>1211549000</v>
      </c>
      <c r="N732" s="26">
        <f t="shared" si="46"/>
        <v>616756000</v>
      </c>
      <c r="O732" s="20">
        <f t="shared" si="47"/>
        <v>2015</v>
      </c>
    </row>
    <row r="733" spans="1:15" ht="18" x14ac:dyDescent="0.3">
      <c r="A733" s="7">
        <v>759</v>
      </c>
      <c r="B733" s="7" t="s">
        <v>281</v>
      </c>
      <c r="C733" s="7" t="s">
        <v>7</v>
      </c>
      <c r="D733" s="8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s="7" t="s">
        <v>42</v>
      </c>
      <c r="K733" s="7" t="s">
        <v>43</v>
      </c>
      <c r="L733" s="25">
        <f t="shared" si="44"/>
        <v>2040486000</v>
      </c>
      <c r="M733" s="26">
        <f t="shared" si="45"/>
        <v>1410118000</v>
      </c>
      <c r="N733" s="26">
        <f t="shared" si="46"/>
        <v>630368000</v>
      </c>
      <c r="O733" s="20">
        <f t="shared" si="47"/>
        <v>2016</v>
      </c>
    </row>
    <row r="734" spans="1:15" ht="18" x14ac:dyDescent="0.3">
      <c r="A734" s="7">
        <v>760</v>
      </c>
      <c r="B734" s="7" t="s">
        <v>282</v>
      </c>
      <c r="C734" s="7" t="s">
        <v>2</v>
      </c>
      <c r="D734" s="8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s="7" t="s">
        <v>9</v>
      </c>
      <c r="K734" s="7" t="s">
        <v>283</v>
      </c>
      <c r="L734" s="25">
        <f t="shared" si="44"/>
        <v>25842000000</v>
      </c>
      <c r="M734" s="26">
        <f t="shared" si="45"/>
        <v>18076000000</v>
      </c>
      <c r="N734" s="26">
        <f t="shared" si="46"/>
        <v>7766000000</v>
      </c>
      <c r="O734" s="20">
        <f t="shared" si="47"/>
        <v>2013</v>
      </c>
    </row>
    <row r="735" spans="1:15" ht="18" x14ac:dyDescent="0.3">
      <c r="A735" s="7">
        <v>761</v>
      </c>
      <c r="B735" s="7" t="s">
        <v>282</v>
      </c>
      <c r="C735" s="7" t="s">
        <v>5</v>
      </c>
      <c r="D735" s="8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s="7" t="s">
        <v>9</v>
      </c>
      <c r="K735" s="7" t="s">
        <v>283</v>
      </c>
      <c r="L735" s="25">
        <f t="shared" si="44"/>
        <v>26915000000</v>
      </c>
      <c r="M735" s="26">
        <f t="shared" si="45"/>
        <v>17749000000</v>
      </c>
      <c r="N735" s="26">
        <f t="shared" si="46"/>
        <v>9166000000</v>
      </c>
      <c r="O735" s="20">
        <f t="shared" si="47"/>
        <v>2014</v>
      </c>
    </row>
    <row r="736" spans="1:15" ht="18" x14ac:dyDescent="0.3">
      <c r="A736" s="7">
        <v>762</v>
      </c>
      <c r="B736" s="7" t="s">
        <v>282</v>
      </c>
      <c r="C736" s="7" t="s">
        <v>6</v>
      </c>
      <c r="D736" s="8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s="7" t="s">
        <v>9</v>
      </c>
      <c r="K736" s="7" t="s">
        <v>283</v>
      </c>
      <c r="L736" s="25">
        <f t="shared" si="44"/>
        <v>28389000000</v>
      </c>
      <c r="M736" s="26">
        <f t="shared" si="45"/>
        <v>17920000000</v>
      </c>
      <c r="N736" s="26">
        <f t="shared" si="46"/>
        <v>10469000000</v>
      </c>
      <c r="O736" s="20">
        <f t="shared" si="47"/>
        <v>2015</v>
      </c>
    </row>
    <row r="737" spans="1:15" ht="18" x14ac:dyDescent="0.3">
      <c r="A737" s="7">
        <v>763</v>
      </c>
      <c r="B737" s="7" t="s">
        <v>282</v>
      </c>
      <c r="C737" s="7" t="s">
        <v>7</v>
      </c>
      <c r="D737" s="8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s="7" t="s">
        <v>9</v>
      </c>
      <c r="K737" s="7" t="s">
        <v>283</v>
      </c>
      <c r="L737" s="25">
        <f t="shared" si="44"/>
        <v>30265000000</v>
      </c>
      <c r="M737" s="26">
        <f t="shared" si="45"/>
        <v>18491000000</v>
      </c>
      <c r="N737" s="26">
        <f t="shared" si="46"/>
        <v>11774000000</v>
      </c>
      <c r="O737" s="20">
        <f t="shared" si="47"/>
        <v>2016</v>
      </c>
    </row>
    <row r="738" spans="1:15" ht="18" x14ac:dyDescent="0.3">
      <c r="A738" s="7">
        <v>764</v>
      </c>
      <c r="B738" s="7" t="s">
        <v>284</v>
      </c>
      <c r="C738" s="7" t="s">
        <v>2</v>
      </c>
      <c r="D738" s="8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s="7" t="s">
        <v>72</v>
      </c>
      <c r="K738" s="7" t="s">
        <v>133</v>
      </c>
      <c r="L738" s="25">
        <f t="shared" si="44"/>
        <v>8710000000</v>
      </c>
      <c r="M738" s="26">
        <f t="shared" si="45"/>
        <v>3992000000</v>
      </c>
      <c r="N738" s="26">
        <f t="shared" si="46"/>
        <v>4718000000</v>
      </c>
      <c r="O738" s="20">
        <f t="shared" si="47"/>
        <v>2012</v>
      </c>
    </row>
    <row r="739" spans="1:15" ht="18" x14ac:dyDescent="0.3">
      <c r="A739" s="7">
        <v>765</v>
      </c>
      <c r="B739" s="7" t="s">
        <v>284</v>
      </c>
      <c r="C739" s="7" t="s">
        <v>5</v>
      </c>
      <c r="D739" s="8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s="7" t="s">
        <v>72</v>
      </c>
      <c r="K739" s="7" t="s">
        <v>133</v>
      </c>
      <c r="L739" s="25">
        <f t="shared" si="44"/>
        <v>7936000000</v>
      </c>
      <c r="M739" s="26">
        <f t="shared" si="45"/>
        <v>3732000000</v>
      </c>
      <c r="N739" s="26">
        <f t="shared" si="46"/>
        <v>4204000000</v>
      </c>
      <c r="O739" s="20">
        <f t="shared" si="47"/>
        <v>2013</v>
      </c>
    </row>
    <row r="740" spans="1:15" ht="18" x14ac:dyDescent="0.3">
      <c r="A740" s="7">
        <v>766</v>
      </c>
      <c r="B740" s="7" t="s">
        <v>284</v>
      </c>
      <c r="C740" s="7" t="s">
        <v>6</v>
      </c>
      <c r="D740" s="8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s="7" t="s">
        <v>72</v>
      </c>
      <c r="K740" s="7" t="s">
        <v>133</v>
      </c>
      <c r="L740" s="25">
        <f t="shared" si="44"/>
        <v>6984000000</v>
      </c>
      <c r="M740" s="26">
        <f t="shared" si="45"/>
        <v>4087000000</v>
      </c>
      <c r="N740" s="26">
        <f t="shared" si="46"/>
        <v>2897000000</v>
      </c>
      <c r="O740" s="20">
        <f t="shared" si="47"/>
        <v>2014</v>
      </c>
    </row>
    <row r="741" spans="1:15" ht="18" x14ac:dyDescent="0.3">
      <c r="A741" s="7">
        <v>767</v>
      </c>
      <c r="B741" s="7" t="s">
        <v>284</v>
      </c>
      <c r="C741" s="7" t="s">
        <v>7</v>
      </c>
      <c r="D741" s="8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s="7" t="s">
        <v>72</v>
      </c>
      <c r="K741" s="7" t="s">
        <v>133</v>
      </c>
      <c r="L741" s="25">
        <f t="shared" si="44"/>
        <v>3313000000</v>
      </c>
      <c r="M741" s="26">
        <f t="shared" si="45"/>
        <v>4658000000</v>
      </c>
      <c r="N741" s="26">
        <f t="shared" si="46"/>
        <v>-1345000000</v>
      </c>
      <c r="O741" s="20">
        <f t="shared" si="47"/>
        <v>2015</v>
      </c>
    </row>
    <row r="742" spans="1:15" ht="18" x14ac:dyDescent="0.3">
      <c r="A742" s="7">
        <v>768</v>
      </c>
      <c r="B742" s="7" t="s">
        <v>285</v>
      </c>
      <c r="C742" s="7" t="s">
        <v>2</v>
      </c>
      <c r="D742" s="8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s="7" t="s">
        <v>37</v>
      </c>
      <c r="K742" s="7" t="s">
        <v>40</v>
      </c>
      <c r="L742" s="25">
        <f t="shared" si="44"/>
        <v>8891000000</v>
      </c>
      <c r="M742" s="26">
        <f t="shared" si="45"/>
        <v>7080000000</v>
      </c>
      <c r="N742" s="26">
        <f t="shared" si="46"/>
        <v>1811000000</v>
      </c>
      <c r="O742" s="20">
        <f t="shared" si="47"/>
        <v>2012</v>
      </c>
    </row>
    <row r="743" spans="1:15" ht="18" x14ac:dyDescent="0.3">
      <c r="A743" s="7">
        <v>769</v>
      </c>
      <c r="B743" s="7" t="s">
        <v>285</v>
      </c>
      <c r="C743" s="7" t="s">
        <v>5</v>
      </c>
      <c r="D743" s="8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s="7" t="s">
        <v>37</v>
      </c>
      <c r="K743" s="7" t="s">
        <v>40</v>
      </c>
      <c r="L743" s="25">
        <f t="shared" si="44"/>
        <v>9625000000</v>
      </c>
      <c r="M743" s="26">
        <f t="shared" si="45"/>
        <v>5970000000</v>
      </c>
      <c r="N743" s="26">
        <f t="shared" si="46"/>
        <v>3655000000</v>
      </c>
      <c r="O743" s="20">
        <f t="shared" si="47"/>
        <v>2013</v>
      </c>
    </row>
    <row r="744" spans="1:15" ht="18" x14ac:dyDescent="0.3">
      <c r="A744" s="7">
        <v>770</v>
      </c>
      <c r="B744" s="7" t="s">
        <v>285</v>
      </c>
      <c r="C744" s="7" t="s">
        <v>6</v>
      </c>
      <c r="D744" s="8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s="7" t="s">
        <v>37</v>
      </c>
      <c r="K744" s="7" t="s">
        <v>40</v>
      </c>
      <c r="L744" s="25">
        <f t="shared" si="44"/>
        <v>7809000000</v>
      </c>
      <c r="M744" s="26">
        <f t="shared" si="45"/>
        <v>5757000000</v>
      </c>
      <c r="N744" s="26">
        <f t="shared" si="46"/>
        <v>2052000000</v>
      </c>
      <c r="O744" s="20">
        <f t="shared" si="47"/>
        <v>2014</v>
      </c>
    </row>
    <row r="745" spans="1:15" ht="18" x14ac:dyDescent="0.3">
      <c r="A745" s="7">
        <v>771</v>
      </c>
      <c r="B745" s="7" t="s">
        <v>285</v>
      </c>
      <c r="C745" s="7" t="s">
        <v>7</v>
      </c>
      <c r="D745" s="8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s="7" t="s">
        <v>37</v>
      </c>
      <c r="K745" s="7" t="s">
        <v>40</v>
      </c>
      <c r="L745" s="25">
        <f t="shared" si="44"/>
        <v>7602000000</v>
      </c>
      <c r="M745" s="26">
        <f t="shared" si="45"/>
        <v>5274000000</v>
      </c>
      <c r="N745" s="26">
        <f t="shared" si="46"/>
        <v>2328000000</v>
      </c>
      <c r="O745" s="20">
        <f t="shared" si="47"/>
        <v>2015</v>
      </c>
    </row>
    <row r="746" spans="1:15" ht="18" x14ac:dyDescent="0.3">
      <c r="A746" s="7">
        <v>772</v>
      </c>
      <c r="B746" s="7" t="s">
        <v>286</v>
      </c>
      <c r="C746" s="7" t="s">
        <v>2</v>
      </c>
      <c r="D746" s="8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s="7" t="s">
        <v>9</v>
      </c>
      <c r="K746" s="7" t="s">
        <v>287</v>
      </c>
      <c r="L746" s="25">
        <f t="shared" si="44"/>
        <v>2139883000</v>
      </c>
      <c r="M746" s="26">
        <f t="shared" si="45"/>
        <v>1111232000</v>
      </c>
      <c r="N746" s="26">
        <f t="shared" si="46"/>
        <v>1028651000</v>
      </c>
      <c r="O746" s="20">
        <f t="shared" si="47"/>
        <v>2012</v>
      </c>
    </row>
    <row r="747" spans="1:15" ht="18" x14ac:dyDescent="0.3">
      <c r="A747" s="7">
        <v>773</v>
      </c>
      <c r="B747" s="7" t="s">
        <v>286</v>
      </c>
      <c r="C747" s="7" t="s">
        <v>5</v>
      </c>
      <c r="D747" s="8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s="7" t="s">
        <v>9</v>
      </c>
      <c r="K747" s="7" t="s">
        <v>287</v>
      </c>
      <c r="L747" s="25">
        <f t="shared" si="44"/>
        <v>2278455000</v>
      </c>
      <c r="M747" s="26">
        <f t="shared" si="45"/>
        <v>1124753000</v>
      </c>
      <c r="N747" s="26">
        <f t="shared" si="46"/>
        <v>1153702000</v>
      </c>
      <c r="O747" s="20">
        <f t="shared" si="47"/>
        <v>2013</v>
      </c>
    </row>
    <row r="748" spans="1:15" ht="18" x14ac:dyDescent="0.3">
      <c r="A748" s="7">
        <v>774</v>
      </c>
      <c r="B748" s="7" t="s">
        <v>286</v>
      </c>
      <c r="C748" s="7" t="s">
        <v>6</v>
      </c>
      <c r="D748" s="8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s="7" t="s">
        <v>9</v>
      </c>
      <c r="K748" s="7" t="s">
        <v>287</v>
      </c>
      <c r="L748" s="25">
        <f t="shared" si="44"/>
        <v>2440485000</v>
      </c>
      <c r="M748" s="26">
        <f t="shared" si="45"/>
        <v>1159502000</v>
      </c>
      <c r="N748" s="26">
        <f t="shared" si="46"/>
        <v>1280983000</v>
      </c>
      <c r="O748" s="20">
        <f t="shared" si="47"/>
        <v>2014</v>
      </c>
    </row>
    <row r="749" spans="1:15" ht="18" x14ac:dyDescent="0.3">
      <c r="A749" s="7">
        <v>775</v>
      </c>
      <c r="B749" s="7" t="s">
        <v>286</v>
      </c>
      <c r="C749" s="7" t="s">
        <v>7</v>
      </c>
      <c r="D749" s="8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s="7" t="s">
        <v>9</v>
      </c>
      <c r="K749" s="7" t="s">
        <v>287</v>
      </c>
      <c r="L749" s="25">
        <f t="shared" si="44"/>
        <v>2375790000</v>
      </c>
      <c r="M749" s="26">
        <f t="shared" si="45"/>
        <v>1220095000</v>
      </c>
      <c r="N749" s="26">
        <f t="shared" si="46"/>
        <v>1155695000</v>
      </c>
      <c r="O749" s="20">
        <f t="shared" si="47"/>
        <v>2015</v>
      </c>
    </row>
    <row r="750" spans="1:15" ht="18" x14ac:dyDescent="0.3">
      <c r="A750" s="7">
        <v>776</v>
      </c>
      <c r="B750" s="7" t="s">
        <v>288</v>
      </c>
      <c r="C750" s="7" t="s">
        <v>2</v>
      </c>
      <c r="D750" s="8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7" t="s">
        <v>15</v>
      </c>
      <c r="K750" s="7" t="s">
        <v>20</v>
      </c>
      <c r="L750" s="25">
        <f t="shared" si="44"/>
        <v>1161400000</v>
      </c>
      <c r="M750" s="26">
        <f t="shared" si="45"/>
        <v>971300000</v>
      </c>
      <c r="N750" s="26">
        <f t="shared" si="46"/>
        <v>190100000</v>
      </c>
      <c r="O750" s="20">
        <f t="shared" si="47"/>
        <v>2013</v>
      </c>
    </row>
    <row r="751" spans="1:15" ht="18" x14ac:dyDescent="0.3">
      <c r="A751" s="7">
        <v>777</v>
      </c>
      <c r="B751" s="7" t="s">
        <v>288</v>
      </c>
      <c r="C751" s="7" t="s">
        <v>5</v>
      </c>
      <c r="D751" s="8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7" t="s">
        <v>15</v>
      </c>
      <c r="K751" s="7" t="s">
        <v>20</v>
      </c>
      <c r="L751" s="25">
        <f t="shared" si="44"/>
        <v>1245500000</v>
      </c>
      <c r="M751" s="26">
        <f t="shared" si="45"/>
        <v>908500000</v>
      </c>
      <c r="N751" s="26">
        <f t="shared" si="46"/>
        <v>337000000</v>
      </c>
      <c r="O751" s="20">
        <f t="shared" si="47"/>
        <v>2014</v>
      </c>
    </row>
    <row r="752" spans="1:15" ht="18" x14ac:dyDescent="0.3">
      <c r="A752" s="7">
        <v>778</v>
      </c>
      <c r="B752" s="7" t="s">
        <v>288</v>
      </c>
      <c r="C752" s="7" t="s">
        <v>6</v>
      </c>
      <c r="D752" s="8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7" t="s">
        <v>15</v>
      </c>
      <c r="K752" s="7" t="s">
        <v>20</v>
      </c>
      <c r="L752" s="25">
        <f t="shared" si="44"/>
        <v>1432700000</v>
      </c>
      <c r="M752" s="26">
        <f t="shared" si="45"/>
        <v>949100000</v>
      </c>
      <c r="N752" s="26">
        <f t="shared" si="46"/>
        <v>483600000</v>
      </c>
      <c r="O752" s="20">
        <f t="shared" si="47"/>
        <v>2015</v>
      </c>
    </row>
    <row r="753" spans="1:15" ht="18" x14ac:dyDescent="0.3">
      <c r="A753" s="7">
        <v>779</v>
      </c>
      <c r="B753" s="7" t="s">
        <v>288</v>
      </c>
      <c r="C753" s="7" t="s">
        <v>7</v>
      </c>
      <c r="D753" s="8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7" t="s">
        <v>15</v>
      </c>
      <c r="K753" s="7" t="s">
        <v>20</v>
      </c>
      <c r="L753" s="25">
        <f t="shared" si="44"/>
        <v>1563300000</v>
      </c>
      <c r="M753" s="26">
        <f t="shared" si="45"/>
        <v>1004200000</v>
      </c>
      <c r="N753" s="26">
        <f t="shared" si="46"/>
        <v>559100000</v>
      </c>
      <c r="O753" s="20">
        <f t="shared" si="47"/>
        <v>2016</v>
      </c>
    </row>
    <row r="754" spans="1:15" ht="18" x14ac:dyDescent="0.3">
      <c r="A754" s="7">
        <v>780</v>
      </c>
      <c r="B754" s="7" t="s">
        <v>289</v>
      </c>
      <c r="C754" s="7" t="s">
        <v>2</v>
      </c>
      <c r="D754" s="8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s="7" t="s">
        <v>3</v>
      </c>
      <c r="K754" s="7" t="s">
        <v>153</v>
      </c>
      <c r="L754" s="25">
        <f t="shared" si="44"/>
        <v>10691000000</v>
      </c>
      <c r="M754" s="26">
        <f t="shared" si="45"/>
        <v>5190000000</v>
      </c>
      <c r="N754" s="26">
        <f t="shared" si="46"/>
        <v>5501000000</v>
      </c>
      <c r="O754" s="20">
        <f t="shared" si="47"/>
        <v>2013</v>
      </c>
    </row>
    <row r="755" spans="1:15" ht="18" x14ac:dyDescent="0.3">
      <c r="A755" s="7">
        <v>781</v>
      </c>
      <c r="B755" s="7" t="s">
        <v>289</v>
      </c>
      <c r="C755" s="7" t="s">
        <v>5</v>
      </c>
      <c r="D755" s="8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s="7" t="s">
        <v>3</v>
      </c>
      <c r="K755" s="7" t="s">
        <v>153</v>
      </c>
      <c r="L755" s="25">
        <f t="shared" si="44"/>
        <v>11349000000</v>
      </c>
      <c r="M755" s="26">
        <f t="shared" si="45"/>
        <v>5518000000</v>
      </c>
      <c r="N755" s="26">
        <f t="shared" si="46"/>
        <v>5831000000</v>
      </c>
      <c r="O755" s="20">
        <f t="shared" si="47"/>
        <v>2014</v>
      </c>
    </row>
    <row r="756" spans="1:15" ht="18" x14ac:dyDescent="0.3">
      <c r="A756" s="7">
        <v>782</v>
      </c>
      <c r="B756" s="7" t="s">
        <v>289</v>
      </c>
      <c r="C756" s="7" t="s">
        <v>6</v>
      </c>
      <c r="D756" s="8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s="7" t="s">
        <v>3</v>
      </c>
      <c r="K756" s="7" t="s">
        <v>153</v>
      </c>
      <c r="L756" s="25">
        <f t="shared" si="44"/>
        <v>11834000000</v>
      </c>
      <c r="M756" s="26">
        <f t="shared" si="45"/>
        <v>5006000000</v>
      </c>
      <c r="N756" s="26">
        <f t="shared" si="46"/>
        <v>6828000000</v>
      </c>
      <c r="O756" s="20">
        <f t="shared" si="47"/>
        <v>2015</v>
      </c>
    </row>
    <row r="757" spans="1:15" ht="18" x14ac:dyDescent="0.3">
      <c r="A757" s="7">
        <v>783</v>
      </c>
      <c r="B757" s="7" t="s">
        <v>289</v>
      </c>
      <c r="C757" s="7" t="s">
        <v>7</v>
      </c>
      <c r="D757" s="8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s="7" t="s">
        <v>3</v>
      </c>
      <c r="K757" s="7" t="s">
        <v>153</v>
      </c>
      <c r="L757" s="25">
        <f t="shared" si="44"/>
        <v>12152000000</v>
      </c>
      <c r="M757" s="26">
        <f t="shared" si="45"/>
        <v>5469000000</v>
      </c>
      <c r="N757" s="26">
        <f t="shared" si="46"/>
        <v>6683000000</v>
      </c>
      <c r="O757" s="20">
        <f t="shared" si="47"/>
        <v>2016</v>
      </c>
    </row>
    <row r="758" spans="1:15" ht="18" x14ac:dyDescent="0.3">
      <c r="A758" s="7">
        <v>784</v>
      </c>
      <c r="B758" s="7" t="s">
        <v>290</v>
      </c>
      <c r="C758" s="7" t="s">
        <v>2</v>
      </c>
      <c r="D758" s="8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7" t="s">
        <v>72</v>
      </c>
      <c r="K758" s="7" t="s">
        <v>291</v>
      </c>
      <c r="L758" s="25">
        <f t="shared" si="44"/>
        <v>1534846000</v>
      </c>
      <c r="M758" s="26">
        <f t="shared" si="45"/>
        <v>597108000</v>
      </c>
      <c r="N758" s="26">
        <f t="shared" si="46"/>
        <v>937738000</v>
      </c>
      <c r="O758" s="20">
        <f t="shared" si="47"/>
        <v>2013</v>
      </c>
    </row>
    <row r="759" spans="1:15" ht="18" x14ac:dyDescent="0.3">
      <c r="A759" s="7">
        <v>785</v>
      </c>
      <c r="B759" s="7" t="s">
        <v>290</v>
      </c>
      <c r="C759" s="7" t="s">
        <v>5</v>
      </c>
      <c r="D759" s="8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7" t="s">
        <v>72</v>
      </c>
      <c r="K759" s="7" t="s">
        <v>291</v>
      </c>
      <c r="L759" s="25">
        <f t="shared" si="44"/>
        <v>1709253000</v>
      </c>
      <c r="M759" s="26">
        <f t="shared" si="45"/>
        <v>656079000</v>
      </c>
      <c r="N759" s="26">
        <f t="shared" si="46"/>
        <v>1053174000</v>
      </c>
      <c r="O759" s="20">
        <f t="shared" si="47"/>
        <v>2014</v>
      </c>
    </row>
    <row r="760" spans="1:15" ht="18" x14ac:dyDescent="0.3">
      <c r="A760" s="7">
        <v>786</v>
      </c>
      <c r="B760" s="7" t="s">
        <v>290</v>
      </c>
      <c r="C760" s="7" t="s">
        <v>6</v>
      </c>
      <c r="D760" s="8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7" t="s">
        <v>72</v>
      </c>
      <c r="K760" s="7" t="s">
        <v>291</v>
      </c>
      <c r="L760" s="25">
        <f t="shared" si="44"/>
        <v>1458226000</v>
      </c>
      <c r="M760" s="26">
        <f t="shared" si="45"/>
        <v>747021000</v>
      </c>
      <c r="N760" s="26">
        <f t="shared" si="46"/>
        <v>711205000</v>
      </c>
      <c r="O760" s="20">
        <f t="shared" si="47"/>
        <v>2015</v>
      </c>
    </row>
    <row r="761" spans="1:15" ht="18" x14ac:dyDescent="0.3">
      <c r="A761" s="7">
        <v>787</v>
      </c>
      <c r="B761" s="7" t="s">
        <v>290</v>
      </c>
      <c r="C761" s="7" t="s">
        <v>7</v>
      </c>
      <c r="D761" s="8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7" t="s">
        <v>72</v>
      </c>
      <c r="K761" s="7" t="s">
        <v>291</v>
      </c>
      <c r="L761" s="25">
        <f t="shared" si="44"/>
        <v>725427000</v>
      </c>
      <c r="M761" s="26">
        <f t="shared" si="45"/>
        <v>745143000</v>
      </c>
      <c r="N761" s="26">
        <f t="shared" si="46"/>
        <v>-19716000</v>
      </c>
      <c r="O761" s="20">
        <f t="shared" si="47"/>
        <v>2016</v>
      </c>
    </row>
    <row r="762" spans="1:15" ht="18" x14ac:dyDescent="0.3">
      <c r="A762" s="7">
        <v>788</v>
      </c>
      <c r="B762" s="7" t="s">
        <v>292</v>
      </c>
      <c r="C762" s="7" t="s">
        <v>2</v>
      </c>
      <c r="D762" s="8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7" t="s">
        <v>12</v>
      </c>
      <c r="K762" s="7" t="s">
        <v>293</v>
      </c>
      <c r="L762" s="25">
        <f t="shared" si="44"/>
        <v>15637000000</v>
      </c>
      <c r="M762" s="26">
        <f t="shared" si="45"/>
        <v>11820000000</v>
      </c>
      <c r="N762" s="26">
        <f t="shared" si="46"/>
        <v>3817000000</v>
      </c>
      <c r="O762" s="20">
        <f t="shared" si="47"/>
        <v>2014</v>
      </c>
    </row>
    <row r="763" spans="1:15" ht="18" x14ac:dyDescent="0.3">
      <c r="A763" s="7">
        <v>789</v>
      </c>
      <c r="B763" s="7" t="s">
        <v>292</v>
      </c>
      <c r="C763" s="7" t="s">
        <v>5</v>
      </c>
      <c r="D763" s="8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7" t="s">
        <v>12</v>
      </c>
      <c r="K763" s="7" t="s">
        <v>293</v>
      </c>
      <c r="L763" s="25">
        <f t="shared" si="44"/>
        <v>14939000000</v>
      </c>
      <c r="M763" s="26">
        <f t="shared" si="45"/>
        <v>12237000000</v>
      </c>
      <c r="N763" s="26">
        <f t="shared" si="46"/>
        <v>2702000000</v>
      </c>
      <c r="O763" s="20">
        <f t="shared" si="47"/>
        <v>2015</v>
      </c>
    </row>
    <row r="764" spans="1:15" ht="18" x14ac:dyDescent="0.3">
      <c r="A764" s="7">
        <v>790</v>
      </c>
      <c r="B764" s="7" t="s">
        <v>292</v>
      </c>
      <c r="C764" s="7" t="s">
        <v>6</v>
      </c>
      <c r="D764" s="8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7" t="s">
        <v>12</v>
      </c>
      <c r="K764" s="7" t="s">
        <v>293</v>
      </c>
      <c r="L764" s="25">
        <f t="shared" si="44"/>
        <v>14616000000</v>
      </c>
      <c r="M764" s="26">
        <f t="shared" si="45"/>
        <v>11472000000</v>
      </c>
      <c r="N764" s="26">
        <f t="shared" si="46"/>
        <v>3144000000</v>
      </c>
      <c r="O764" s="20">
        <f t="shared" si="47"/>
        <v>2016</v>
      </c>
    </row>
    <row r="765" spans="1:15" ht="18" x14ac:dyDescent="0.3">
      <c r="A765" s="7">
        <v>791</v>
      </c>
      <c r="B765" s="7" t="s">
        <v>294</v>
      </c>
      <c r="C765" s="7" t="s">
        <v>2</v>
      </c>
      <c r="D765" s="8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7" t="s">
        <v>12</v>
      </c>
      <c r="K765" s="7" t="s">
        <v>13</v>
      </c>
      <c r="L765" s="25">
        <f t="shared" si="44"/>
        <v>25918000000</v>
      </c>
      <c r="M765" s="26">
        <f t="shared" si="45"/>
        <v>17775000000</v>
      </c>
      <c r="N765" s="26">
        <f t="shared" si="46"/>
        <v>8143000000</v>
      </c>
      <c r="O765" s="20">
        <f t="shared" si="47"/>
        <v>2013</v>
      </c>
    </row>
    <row r="766" spans="1:15" ht="18" x14ac:dyDescent="0.3">
      <c r="A766" s="7">
        <v>792</v>
      </c>
      <c r="B766" s="7" t="s">
        <v>294</v>
      </c>
      <c r="C766" s="7" t="s">
        <v>5</v>
      </c>
      <c r="D766" s="8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7" t="s">
        <v>12</v>
      </c>
      <c r="K766" s="7" t="s">
        <v>13</v>
      </c>
      <c r="L766" s="25">
        <f t="shared" si="44"/>
        <v>11220000000</v>
      </c>
      <c r="M766" s="26">
        <f t="shared" si="45"/>
        <v>6788000000</v>
      </c>
      <c r="N766" s="26">
        <f t="shared" si="46"/>
        <v>4432000000</v>
      </c>
      <c r="O766" s="20">
        <f t="shared" si="47"/>
        <v>2014</v>
      </c>
    </row>
    <row r="767" spans="1:15" ht="18" x14ac:dyDescent="0.3">
      <c r="A767" s="7">
        <v>793</v>
      </c>
      <c r="B767" s="7" t="s">
        <v>294</v>
      </c>
      <c r="C767" s="7" t="s">
        <v>6</v>
      </c>
      <c r="D767" s="8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7" t="s">
        <v>12</v>
      </c>
      <c r="K767" s="7" t="s">
        <v>13</v>
      </c>
      <c r="L767" s="25">
        <f t="shared" si="44"/>
        <v>9939000000</v>
      </c>
      <c r="M767" s="26">
        <f t="shared" si="45"/>
        <v>5956000000</v>
      </c>
      <c r="N767" s="26">
        <f t="shared" si="46"/>
        <v>3983000000</v>
      </c>
      <c r="O767" s="20">
        <f t="shared" si="47"/>
        <v>2015</v>
      </c>
    </row>
    <row r="768" spans="1:15" ht="18" x14ac:dyDescent="0.3">
      <c r="A768" s="7">
        <v>794</v>
      </c>
      <c r="B768" s="7" t="s">
        <v>294</v>
      </c>
      <c r="C768" s="7" t="s">
        <v>7</v>
      </c>
      <c r="D768" s="8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7" t="s">
        <v>12</v>
      </c>
      <c r="K768" s="7" t="s">
        <v>13</v>
      </c>
      <c r="L768" s="25">
        <f t="shared" si="44"/>
        <v>8998000000</v>
      </c>
      <c r="M768" s="26">
        <f t="shared" si="45"/>
        <v>5244000000</v>
      </c>
      <c r="N768" s="26">
        <f t="shared" si="46"/>
        <v>3754000000</v>
      </c>
      <c r="O768" s="20">
        <f t="shared" si="47"/>
        <v>2016</v>
      </c>
    </row>
    <row r="769" spans="1:15" ht="18" x14ac:dyDescent="0.3">
      <c r="A769" s="7">
        <v>795</v>
      </c>
      <c r="B769" s="7" t="s">
        <v>295</v>
      </c>
      <c r="C769" s="7" t="s">
        <v>2</v>
      </c>
      <c r="D769" s="8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s="7" t="s">
        <v>37</v>
      </c>
      <c r="K769" s="7" t="s">
        <v>89</v>
      </c>
      <c r="L769" s="25">
        <f t="shared" si="44"/>
        <v>1683341000</v>
      </c>
      <c r="M769" s="26">
        <f t="shared" si="45"/>
        <v>920502000</v>
      </c>
      <c r="N769" s="26">
        <f t="shared" si="46"/>
        <v>762839000</v>
      </c>
      <c r="O769" s="20">
        <f t="shared" si="47"/>
        <v>2013</v>
      </c>
    </row>
    <row r="770" spans="1:15" ht="18" x14ac:dyDescent="0.3">
      <c r="A770" s="7">
        <v>796</v>
      </c>
      <c r="B770" s="7" t="s">
        <v>295</v>
      </c>
      <c r="C770" s="7" t="s">
        <v>5</v>
      </c>
      <c r="D770" s="8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s="7" t="s">
        <v>37</v>
      </c>
      <c r="K770" s="7" t="s">
        <v>89</v>
      </c>
      <c r="L770" s="25">
        <f t="shared" ref="L770:L833" si="48">E770-F770</f>
        <v>1844890000</v>
      </c>
      <c r="M770" s="26">
        <f t="shared" ref="M770:M833" si="49">G770+H770+I770</f>
        <v>946393000</v>
      </c>
      <c r="N770" s="26">
        <f t="shared" ref="N770:N833" si="50">L770-M770</f>
        <v>898497000</v>
      </c>
      <c r="O770" s="20">
        <f t="shared" si="47"/>
        <v>2014</v>
      </c>
    </row>
    <row r="771" spans="1:15" ht="18" x14ac:dyDescent="0.3">
      <c r="A771" s="7">
        <v>797</v>
      </c>
      <c r="B771" s="7" t="s">
        <v>295</v>
      </c>
      <c r="C771" s="7" t="s">
        <v>6</v>
      </c>
      <c r="D771" s="8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s="7" t="s">
        <v>37</v>
      </c>
      <c r="K771" s="7" t="s">
        <v>89</v>
      </c>
      <c r="L771" s="25">
        <f t="shared" si="48"/>
        <v>1847554000</v>
      </c>
      <c r="M771" s="26">
        <f t="shared" si="49"/>
        <v>977895000</v>
      </c>
      <c r="N771" s="26">
        <f t="shared" si="50"/>
        <v>869659000</v>
      </c>
      <c r="O771" s="20">
        <f t="shared" ref="O771:O834" si="51">YEAR(D771)</f>
        <v>2015</v>
      </c>
    </row>
    <row r="772" spans="1:15" ht="18" x14ac:dyDescent="0.3">
      <c r="A772" s="7">
        <v>798</v>
      </c>
      <c r="B772" s="7" t="s">
        <v>295</v>
      </c>
      <c r="C772" s="7" t="s">
        <v>7</v>
      </c>
      <c r="D772" s="8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s="7" t="s">
        <v>37</v>
      </c>
      <c r="K772" s="7" t="s">
        <v>89</v>
      </c>
      <c r="L772" s="25">
        <f t="shared" si="48"/>
        <v>1787833000</v>
      </c>
      <c r="M772" s="26">
        <f t="shared" si="49"/>
        <v>1079246000</v>
      </c>
      <c r="N772" s="26">
        <f t="shared" si="50"/>
        <v>708587000</v>
      </c>
      <c r="O772" s="20">
        <f t="shared" si="51"/>
        <v>2016</v>
      </c>
    </row>
    <row r="773" spans="1:15" ht="18" x14ac:dyDescent="0.3">
      <c r="A773" s="7">
        <v>799</v>
      </c>
      <c r="B773" s="7" t="s">
        <v>296</v>
      </c>
      <c r="C773" s="7" t="s">
        <v>2</v>
      </c>
      <c r="D773" s="8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s="7" t="s">
        <v>26</v>
      </c>
      <c r="K773" s="7" t="s">
        <v>113</v>
      </c>
      <c r="L773" s="25">
        <f t="shared" si="48"/>
        <v>1412816000</v>
      </c>
      <c r="M773" s="26">
        <f t="shared" si="49"/>
        <v>627340000</v>
      </c>
      <c r="N773" s="26">
        <f t="shared" si="50"/>
        <v>785476000</v>
      </c>
      <c r="O773" s="20">
        <f t="shared" si="51"/>
        <v>2013</v>
      </c>
    </row>
    <row r="774" spans="1:15" ht="18" x14ac:dyDescent="0.3">
      <c r="A774" s="7">
        <v>800</v>
      </c>
      <c r="B774" s="7" t="s">
        <v>296</v>
      </c>
      <c r="C774" s="7" t="s">
        <v>5</v>
      </c>
      <c r="D774" s="8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s="7" t="s">
        <v>26</v>
      </c>
      <c r="K774" s="7" t="s">
        <v>113</v>
      </c>
      <c r="L774" s="25">
        <f t="shared" si="48"/>
        <v>1564983000</v>
      </c>
      <c r="M774" s="26">
        <f t="shared" si="49"/>
        <v>650948000</v>
      </c>
      <c r="N774" s="26">
        <f t="shared" si="50"/>
        <v>914035000</v>
      </c>
      <c r="O774" s="20">
        <f t="shared" si="51"/>
        <v>2014</v>
      </c>
    </row>
    <row r="775" spans="1:15" ht="18" x14ac:dyDescent="0.3">
      <c r="A775" s="7">
        <v>801</v>
      </c>
      <c r="B775" s="7" t="s">
        <v>296</v>
      </c>
      <c r="C775" s="7" t="s">
        <v>6</v>
      </c>
      <c r="D775" s="8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s="7" t="s">
        <v>26</v>
      </c>
      <c r="K775" s="7" t="s">
        <v>113</v>
      </c>
      <c r="L775" s="25">
        <f t="shared" si="48"/>
        <v>1808581000</v>
      </c>
      <c r="M775" s="26">
        <f t="shared" si="49"/>
        <v>743611000</v>
      </c>
      <c r="N775" s="26">
        <f t="shared" si="50"/>
        <v>1064970000</v>
      </c>
      <c r="O775" s="20">
        <f t="shared" si="51"/>
        <v>2015</v>
      </c>
    </row>
    <row r="776" spans="1:15" ht="18" x14ac:dyDescent="0.3">
      <c r="A776" s="7">
        <v>802</v>
      </c>
      <c r="B776" s="7" t="s">
        <v>296</v>
      </c>
      <c r="C776" s="7" t="s">
        <v>7</v>
      </c>
      <c r="D776" s="8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s="7" t="s">
        <v>26</v>
      </c>
      <c r="K776" s="7" t="s">
        <v>113</v>
      </c>
      <c r="L776" s="25">
        <f t="shared" si="48"/>
        <v>2158175000</v>
      </c>
      <c r="M776" s="26">
        <f t="shared" si="49"/>
        <v>871974000</v>
      </c>
      <c r="N776" s="26">
        <f t="shared" si="50"/>
        <v>1286201000</v>
      </c>
      <c r="O776" s="20">
        <f t="shared" si="51"/>
        <v>2016</v>
      </c>
    </row>
    <row r="777" spans="1:15" ht="18" x14ac:dyDescent="0.3">
      <c r="A777" s="7">
        <v>803</v>
      </c>
      <c r="B777" s="7" t="s">
        <v>297</v>
      </c>
      <c r="C777" s="7" t="s">
        <v>2</v>
      </c>
      <c r="D777" s="8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s="7" t="s">
        <v>12</v>
      </c>
      <c r="K777" s="7" t="s">
        <v>298</v>
      </c>
      <c r="L777" s="25">
        <f t="shared" si="48"/>
        <v>1727000000</v>
      </c>
      <c r="M777" s="26">
        <f t="shared" si="49"/>
        <v>914000000</v>
      </c>
      <c r="N777" s="26">
        <f t="shared" si="50"/>
        <v>813000000</v>
      </c>
      <c r="O777" s="20">
        <f t="shared" si="51"/>
        <v>2013</v>
      </c>
    </row>
    <row r="778" spans="1:15" ht="18" x14ac:dyDescent="0.3">
      <c r="A778" s="7">
        <v>804</v>
      </c>
      <c r="B778" s="7" t="s">
        <v>297</v>
      </c>
      <c r="C778" s="7" t="s">
        <v>5</v>
      </c>
      <c r="D778" s="8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s="7" t="s">
        <v>12</v>
      </c>
      <c r="K778" s="7" t="s">
        <v>298</v>
      </c>
      <c r="L778" s="25">
        <f t="shared" si="48"/>
        <v>1702000000</v>
      </c>
      <c r="M778" s="26">
        <f t="shared" si="49"/>
        <v>820000000</v>
      </c>
      <c r="N778" s="26">
        <f t="shared" si="50"/>
        <v>882000000</v>
      </c>
      <c r="O778" s="20">
        <f t="shared" si="51"/>
        <v>2014</v>
      </c>
    </row>
    <row r="779" spans="1:15" ht="18" x14ac:dyDescent="0.3">
      <c r="A779" s="7">
        <v>805</v>
      </c>
      <c r="B779" s="7" t="s">
        <v>297</v>
      </c>
      <c r="C779" s="7" t="s">
        <v>6</v>
      </c>
      <c r="D779" s="8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s="7" t="s">
        <v>12</v>
      </c>
      <c r="K779" s="7" t="s">
        <v>298</v>
      </c>
      <c r="L779" s="25">
        <f t="shared" si="48"/>
        <v>1735000000</v>
      </c>
      <c r="M779" s="26">
        <f t="shared" si="49"/>
        <v>976000000</v>
      </c>
      <c r="N779" s="26">
        <f t="shared" si="50"/>
        <v>759000000</v>
      </c>
      <c r="O779" s="20">
        <f t="shared" si="51"/>
        <v>2015</v>
      </c>
    </row>
    <row r="780" spans="1:15" ht="18" x14ac:dyDescent="0.3">
      <c r="A780" s="7">
        <v>806</v>
      </c>
      <c r="B780" s="7" t="s">
        <v>297</v>
      </c>
      <c r="C780" s="7" t="s">
        <v>7</v>
      </c>
      <c r="D780" s="8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s="7" t="s">
        <v>12</v>
      </c>
      <c r="K780" s="7" t="s">
        <v>298</v>
      </c>
      <c r="L780" s="25">
        <f t="shared" si="48"/>
        <v>2335000000</v>
      </c>
      <c r="M780" s="26">
        <f t="shared" si="49"/>
        <v>1186000000</v>
      </c>
      <c r="N780" s="26">
        <f t="shared" si="50"/>
        <v>1149000000</v>
      </c>
      <c r="O780" s="20">
        <f t="shared" si="51"/>
        <v>2016</v>
      </c>
    </row>
    <row r="781" spans="1:15" ht="18" x14ac:dyDescent="0.3">
      <c r="A781" s="7">
        <v>807</v>
      </c>
      <c r="B781" s="7" t="s">
        <v>299</v>
      </c>
      <c r="C781" s="7" t="s">
        <v>2</v>
      </c>
      <c r="D781" s="8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s="7" t="s">
        <v>15</v>
      </c>
      <c r="K781" s="7" t="s">
        <v>18</v>
      </c>
      <c r="L781" s="25">
        <f t="shared" si="48"/>
        <v>2507513000</v>
      </c>
      <c r="M781" s="26">
        <f t="shared" si="49"/>
        <v>1873360000</v>
      </c>
      <c r="N781" s="26">
        <f t="shared" si="50"/>
        <v>634153000</v>
      </c>
      <c r="O781" s="20">
        <f t="shared" si="51"/>
        <v>2012</v>
      </c>
    </row>
    <row r="782" spans="1:15" ht="18" x14ac:dyDescent="0.3">
      <c r="A782" s="7">
        <v>808</v>
      </c>
      <c r="B782" s="7" t="s">
        <v>299</v>
      </c>
      <c r="C782" s="7" t="s">
        <v>5</v>
      </c>
      <c r="D782" s="8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s="7" t="s">
        <v>15</v>
      </c>
      <c r="K782" s="7" t="s">
        <v>18</v>
      </c>
      <c r="L782" s="25">
        <f t="shared" si="48"/>
        <v>2656014000</v>
      </c>
      <c r="M782" s="26">
        <f t="shared" si="49"/>
        <v>1978960000</v>
      </c>
      <c r="N782" s="26">
        <f t="shared" si="50"/>
        <v>677054000</v>
      </c>
      <c r="O782" s="20">
        <f t="shared" si="51"/>
        <v>2013</v>
      </c>
    </row>
    <row r="783" spans="1:15" ht="18" x14ac:dyDescent="0.3">
      <c r="A783" s="7">
        <v>809</v>
      </c>
      <c r="B783" s="7" t="s">
        <v>299</v>
      </c>
      <c r="C783" s="7" t="s">
        <v>6</v>
      </c>
      <c r="D783" s="8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s="7" t="s">
        <v>15</v>
      </c>
      <c r="K783" s="7" t="s">
        <v>18</v>
      </c>
      <c r="L783" s="25">
        <f t="shared" si="48"/>
        <v>2911315000</v>
      </c>
      <c r="M783" s="26">
        <f t="shared" si="49"/>
        <v>2196173000</v>
      </c>
      <c r="N783" s="26">
        <f t="shared" si="50"/>
        <v>715142000</v>
      </c>
      <c r="O783" s="20">
        <f t="shared" si="51"/>
        <v>2014</v>
      </c>
    </row>
    <row r="784" spans="1:15" ht="18" x14ac:dyDescent="0.3">
      <c r="A784" s="7">
        <v>810</v>
      </c>
      <c r="B784" s="7" t="s">
        <v>299</v>
      </c>
      <c r="C784" s="7" t="s">
        <v>7</v>
      </c>
      <c r="D784" s="8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s="7" t="s">
        <v>15</v>
      </c>
      <c r="K784" s="7" t="s">
        <v>18</v>
      </c>
      <c r="L784" s="25">
        <f t="shared" si="48"/>
        <v>3012259000</v>
      </c>
      <c r="M784" s="26">
        <f t="shared" si="49"/>
        <v>2243356000</v>
      </c>
      <c r="N784" s="26">
        <f t="shared" si="50"/>
        <v>768903000</v>
      </c>
      <c r="O784" s="20">
        <f t="shared" si="51"/>
        <v>2015</v>
      </c>
    </row>
    <row r="785" spans="1:15" ht="18" x14ac:dyDescent="0.3">
      <c r="A785" s="7">
        <v>811</v>
      </c>
      <c r="B785" s="7" t="s">
        <v>300</v>
      </c>
      <c r="C785" s="7" t="s">
        <v>2</v>
      </c>
      <c r="D785" s="8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s="7" t="s">
        <v>42</v>
      </c>
      <c r="K785" s="7" t="s">
        <v>43</v>
      </c>
      <c r="L785" s="25">
        <f t="shared" si="48"/>
        <v>3174000000</v>
      </c>
      <c r="M785" s="26">
        <f t="shared" si="49"/>
        <v>2823000000</v>
      </c>
      <c r="N785" s="26">
        <f t="shared" si="50"/>
        <v>351000000</v>
      </c>
      <c r="O785" s="20">
        <f t="shared" si="51"/>
        <v>2012</v>
      </c>
    </row>
    <row r="786" spans="1:15" ht="18" x14ac:dyDescent="0.3">
      <c r="A786" s="7">
        <v>812</v>
      </c>
      <c r="B786" s="7" t="s">
        <v>300</v>
      </c>
      <c r="C786" s="7" t="s">
        <v>5</v>
      </c>
      <c r="D786" s="8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s="7" t="s">
        <v>42</v>
      </c>
      <c r="K786" s="7" t="s">
        <v>43</v>
      </c>
      <c r="L786" s="25">
        <f t="shared" si="48"/>
        <v>3177000000</v>
      </c>
      <c r="M786" s="26">
        <f t="shared" si="49"/>
        <v>2665000000</v>
      </c>
      <c r="N786" s="26">
        <f t="shared" si="50"/>
        <v>512000000</v>
      </c>
      <c r="O786" s="20">
        <f t="shared" si="51"/>
        <v>2013</v>
      </c>
    </row>
    <row r="787" spans="1:15" ht="18" x14ac:dyDescent="0.3">
      <c r="A787" s="7">
        <v>813</v>
      </c>
      <c r="B787" s="7" t="s">
        <v>300</v>
      </c>
      <c r="C787" s="7" t="s">
        <v>6</v>
      </c>
      <c r="D787" s="8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s="7" t="s">
        <v>42</v>
      </c>
      <c r="K787" s="7" t="s">
        <v>43</v>
      </c>
      <c r="L787" s="25">
        <f t="shared" si="48"/>
        <v>3321000000</v>
      </c>
      <c r="M787" s="26">
        <f t="shared" si="49"/>
        <v>2621000000</v>
      </c>
      <c r="N787" s="26">
        <f t="shared" si="50"/>
        <v>700000000</v>
      </c>
      <c r="O787" s="20">
        <f t="shared" si="51"/>
        <v>2014</v>
      </c>
    </row>
    <row r="788" spans="1:15" ht="18" x14ac:dyDescent="0.3">
      <c r="A788" s="7">
        <v>814</v>
      </c>
      <c r="B788" s="7" t="s">
        <v>300</v>
      </c>
      <c r="C788" s="7" t="s">
        <v>7</v>
      </c>
      <c r="D788" s="8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s="7" t="s">
        <v>42</v>
      </c>
      <c r="K788" s="7" t="s">
        <v>43</v>
      </c>
      <c r="L788" s="25">
        <f t="shared" si="48"/>
        <v>3375000000</v>
      </c>
      <c r="M788" s="26">
        <f t="shared" si="49"/>
        <v>2727000000</v>
      </c>
      <c r="N788" s="26">
        <f t="shared" si="50"/>
        <v>648000000</v>
      </c>
      <c r="O788" s="20">
        <f t="shared" si="51"/>
        <v>2015</v>
      </c>
    </row>
    <row r="789" spans="1:15" ht="18" x14ac:dyDescent="0.3">
      <c r="A789" s="7">
        <v>815</v>
      </c>
      <c r="B789" s="7" t="s">
        <v>301</v>
      </c>
      <c r="C789" s="7" t="s">
        <v>2</v>
      </c>
      <c r="D789" s="8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s="7" t="s">
        <v>26</v>
      </c>
      <c r="K789" s="7" t="s">
        <v>113</v>
      </c>
      <c r="L789" s="25">
        <f t="shared" si="48"/>
        <v>2859882000</v>
      </c>
      <c r="M789" s="26">
        <f t="shared" si="49"/>
        <v>1703796000</v>
      </c>
      <c r="N789" s="26">
        <f t="shared" si="50"/>
        <v>1156086000</v>
      </c>
      <c r="O789" s="20">
        <f t="shared" si="51"/>
        <v>2012</v>
      </c>
    </row>
    <row r="790" spans="1:15" ht="18" x14ac:dyDescent="0.3">
      <c r="A790" s="7">
        <v>816</v>
      </c>
      <c r="B790" s="7" t="s">
        <v>301</v>
      </c>
      <c r="C790" s="7" t="s">
        <v>5</v>
      </c>
      <c r="D790" s="8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s="7" t="s">
        <v>26</v>
      </c>
      <c r="K790" s="7" t="s">
        <v>113</v>
      </c>
      <c r="L790" s="25">
        <f t="shared" si="48"/>
        <v>3280848000</v>
      </c>
      <c r="M790" s="26">
        <f t="shared" si="49"/>
        <v>1924132000</v>
      </c>
      <c r="N790" s="26">
        <f t="shared" si="50"/>
        <v>1356716000</v>
      </c>
      <c r="O790" s="20">
        <f t="shared" si="51"/>
        <v>2013</v>
      </c>
    </row>
    <row r="791" spans="1:15" ht="18" x14ac:dyDescent="0.3">
      <c r="A791" s="7">
        <v>817</v>
      </c>
      <c r="B791" s="7" t="s">
        <v>301</v>
      </c>
      <c r="C791" s="7" t="s">
        <v>6</v>
      </c>
      <c r="D791" s="8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s="7" t="s">
        <v>26</v>
      </c>
      <c r="K791" s="7" t="s">
        <v>113</v>
      </c>
      <c r="L791" s="25">
        <f t="shared" si="48"/>
        <v>3336166000</v>
      </c>
      <c r="M791" s="26">
        <f t="shared" si="49"/>
        <v>1898284000</v>
      </c>
      <c r="N791" s="26">
        <f t="shared" si="50"/>
        <v>1437882000</v>
      </c>
      <c r="O791" s="20">
        <f t="shared" si="51"/>
        <v>2014</v>
      </c>
    </row>
    <row r="792" spans="1:15" ht="18" x14ac:dyDescent="0.3">
      <c r="A792" s="7">
        <v>818</v>
      </c>
      <c r="B792" s="7" t="s">
        <v>301</v>
      </c>
      <c r="C792" s="7" t="s">
        <v>7</v>
      </c>
      <c r="D792" s="8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s="7" t="s">
        <v>26</v>
      </c>
      <c r="K792" s="7" t="s">
        <v>113</v>
      </c>
      <c r="L792" s="25">
        <f t="shared" si="48"/>
        <v>3382675000</v>
      </c>
      <c r="M792" s="26">
        <f t="shared" si="49"/>
        <v>1969308000</v>
      </c>
      <c r="N792" s="26">
        <f t="shared" si="50"/>
        <v>1413367000</v>
      </c>
      <c r="O792" s="20">
        <f t="shared" si="51"/>
        <v>2015</v>
      </c>
    </row>
    <row r="793" spans="1:15" ht="18" x14ac:dyDescent="0.3">
      <c r="A793" s="7">
        <v>819</v>
      </c>
      <c r="B793" s="7" t="s">
        <v>302</v>
      </c>
      <c r="C793" s="7" t="s">
        <v>2</v>
      </c>
      <c r="D793" s="8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s="7" t="s">
        <v>15</v>
      </c>
      <c r="K793" s="7" t="s">
        <v>70</v>
      </c>
      <c r="L793" s="25">
        <f t="shared" si="48"/>
        <v>8749000000</v>
      </c>
      <c r="M793" s="26">
        <f t="shared" si="49"/>
        <v>6688000000</v>
      </c>
      <c r="N793" s="26">
        <f t="shared" si="50"/>
        <v>2061000000</v>
      </c>
      <c r="O793" s="20">
        <f t="shared" si="51"/>
        <v>2013</v>
      </c>
    </row>
    <row r="794" spans="1:15" ht="18" x14ac:dyDescent="0.3">
      <c r="A794" s="7">
        <v>820</v>
      </c>
      <c r="B794" s="7" t="s">
        <v>302</v>
      </c>
      <c r="C794" s="7" t="s">
        <v>5</v>
      </c>
      <c r="D794" s="8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s="7" t="s">
        <v>15</v>
      </c>
      <c r="K794" s="7" t="s">
        <v>70</v>
      </c>
      <c r="L794" s="25">
        <f t="shared" si="48"/>
        <v>10334000000</v>
      </c>
      <c r="M794" s="26">
        <f t="shared" si="49"/>
        <v>7972000000</v>
      </c>
      <c r="N794" s="26">
        <f t="shared" si="50"/>
        <v>2362000000</v>
      </c>
      <c r="O794" s="20">
        <f t="shared" si="51"/>
        <v>2014</v>
      </c>
    </row>
    <row r="795" spans="1:15" ht="18" x14ac:dyDescent="0.3">
      <c r="A795" s="7">
        <v>821</v>
      </c>
      <c r="B795" s="7" t="s">
        <v>302</v>
      </c>
      <c r="C795" s="7" t="s">
        <v>6</v>
      </c>
      <c r="D795" s="8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s="7" t="s">
        <v>15</v>
      </c>
      <c r="K795" s="7" t="s">
        <v>70</v>
      </c>
      <c r="L795" s="25">
        <f t="shared" si="48"/>
        <v>10020000000</v>
      </c>
      <c r="M795" s="26">
        <f t="shared" si="49"/>
        <v>7673000000</v>
      </c>
      <c r="N795" s="26">
        <f t="shared" si="50"/>
        <v>2347000000</v>
      </c>
      <c r="O795" s="20">
        <f t="shared" si="51"/>
        <v>2015</v>
      </c>
    </row>
    <row r="796" spans="1:15" ht="18" x14ac:dyDescent="0.3">
      <c r="A796" s="7">
        <v>822</v>
      </c>
      <c r="B796" s="7" t="s">
        <v>302</v>
      </c>
      <c r="C796" s="7" t="s">
        <v>7</v>
      </c>
      <c r="D796" s="8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s="7" t="s">
        <v>15</v>
      </c>
      <c r="K796" s="7" t="s">
        <v>70</v>
      </c>
      <c r="L796" s="25">
        <f t="shared" si="48"/>
        <v>9372000000</v>
      </c>
      <c r="M796" s="26">
        <f t="shared" si="49"/>
        <v>7631000000</v>
      </c>
      <c r="N796" s="26">
        <f t="shared" si="50"/>
        <v>1741000000</v>
      </c>
      <c r="O796" s="20">
        <f t="shared" si="51"/>
        <v>2016</v>
      </c>
    </row>
    <row r="797" spans="1:15" ht="18" x14ac:dyDescent="0.3">
      <c r="A797" s="7">
        <v>823</v>
      </c>
      <c r="B797" s="7" t="s">
        <v>303</v>
      </c>
      <c r="C797" s="7" t="s">
        <v>2</v>
      </c>
      <c r="D797" s="8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s="7" t="s">
        <v>12</v>
      </c>
      <c r="K797" s="7" t="s">
        <v>165</v>
      </c>
      <c r="L797" s="25">
        <f t="shared" si="48"/>
        <v>50361000000</v>
      </c>
      <c r="M797" s="26">
        <f t="shared" si="49"/>
        <v>28205000000</v>
      </c>
      <c r="N797" s="26">
        <f t="shared" si="50"/>
        <v>22156000000</v>
      </c>
      <c r="O797" s="20">
        <f t="shared" si="51"/>
        <v>2012</v>
      </c>
    </row>
    <row r="798" spans="1:15" ht="18" x14ac:dyDescent="0.3">
      <c r="A798" s="7">
        <v>824</v>
      </c>
      <c r="B798" s="7" t="s">
        <v>303</v>
      </c>
      <c r="C798" s="7" t="s">
        <v>5</v>
      </c>
      <c r="D798" s="8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s="7" t="s">
        <v>12</v>
      </c>
      <c r="K798" s="7" t="s">
        <v>165</v>
      </c>
      <c r="L798" s="25">
        <f t="shared" si="48"/>
        <v>48684000000</v>
      </c>
      <c r="M798" s="26">
        <f t="shared" si="49"/>
        <v>28372000000</v>
      </c>
      <c r="N798" s="26">
        <f t="shared" si="50"/>
        <v>20312000000</v>
      </c>
      <c r="O798" s="20">
        <f t="shared" si="51"/>
        <v>2013</v>
      </c>
    </row>
    <row r="799" spans="1:15" ht="18" x14ac:dyDescent="0.3">
      <c r="A799" s="7">
        <v>825</v>
      </c>
      <c r="B799" s="7" t="s">
        <v>303</v>
      </c>
      <c r="C799" s="7" t="s">
        <v>6</v>
      </c>
      <c r="D799" s="8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s="7" t="s">
        <v>12</v>
      </c>
      <c r="K799" s="7" t="s">
        <v>165</v>
      </c>
      <c r="L799" s="25">
        <f t="shared" si="48"/>
        <v>46407000000</v>
      </c>
      <c r="M799" s="26">
        <f t="shared" si="49"/>
        <v>27875000000</v>
      </c>
      <c r="N799" s="26">
        <f t="shared" si="50"/>
        <v>18532000000</v>
      </c>
      <c r="O799" s="20">
        <f t="shared" si="51"/>
        <v>2014</v>
      </c>
    </row>
    <row r="800" spans="1:15" ht="18" x14ac:dyDescent="0.3">
      <c r="A800" s="7">
        <v>826</v>
      </c>
      <c r="B800" s="7" t="s">
        <v>303</v>
      </c>
      <c r="C800" s="7" t="s">
        <v>7</v>
      </c>
      <c r="D800" s="8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s="7" t="s">
        <v>12</v>
      </c>
      <c r="K800" s="7" t="s">
        <v>165</v>
      </c>
      <c r="L800" s="25">
        <f t="shared" si="48"/>
        <v>40684000000</v>
      </c>
      <c r="M800" s="26">
        <f t="shared" si="49"/>
        <v>24995000000</v>
      </c>
      <c r="N800" s="26">
        <f t="shared" si="50"/>
        <v>15689000000</v>
      </c>
      <c r="O800" s="20">
        <f t="shared" si="51"/>
        <v>2015</v>
      </c>
    </row>
    <row r="801" spans="1:15" ht="18" x14ac:dyDescent="0.3">
      <c r="A801" s="7">
        <v>827</v>
      </c>
      <c r="B801" s="7" t="s">
        <v>304</v>
      </c>
      <c r="C801" s="7" t="s">
        <v>2</v>
      </c>
      <c r="D801" s="8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s="7" t="s">
        <v>15</v>
      </c>
      <c r="K801" s="7" t="s">
        <v>20</v>
      </c>
      <c r="L801" s="25">
        <f t="shared" si="48"/>
        <v>699148000</v>
      </c>
      <c r="M801" s="26">
        <f t="shared" si="49"/>
        <v>436585000</v>
      </c>
      <c r="N801" s="26">
        <f t="shared" si="50"/>
        <v>262563000</v>
      </c>
      <c r="O801" s="20">
        <f t="shared" si="51"/>
        <v>2012</v>
      </c>
    </row>
    <row r="802" spans="1:15" ht="18" x14ac:dyDescent="0.3">
      <c r="A802" s="7">
        <v>828</v>
      </c>
      <c r="B802" s="7" t="s">
        <v>304</v>
      </c>
      <c r="C802" s="7" t="s">
        <v>5</v>
      </c>
      <c r="D802" s="8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s="7" t="s">
        <v>15</v>
      </c>
      <c r="K802" s="7" t="s">
        <v>20</v>
      </c>
      <c r="L802" s="25">
        <f t="shared" si="48"/>
        <v>756118000</v>
      </c>
      <c r="M802" s="26">
        <f t="shared" si="49"/>
        <v>489356000</v>
      </c>
      <c r="N802" s="26">
        <f t="shared" si="50"/>
        <v>266762000</v>
      </c>
      <c r="O802" s="20">
        <f t="shared" si="51"/>
        <v>2013</v>
      </c>
    </row>
    <row r="803" spans="1:15" ht="18" x14ac:dyDescent="0.3">
      <c r="A803" s="7">
        <v>829</v>
      </c>
      <c r="B803" s="7" t="s">
        <v>304</v>
      </c>
      <c r="C803" s="7" t="s">
        <v>6</v>
      </c>
      <c r="D803" s="8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s="7" t="s">
        <v>15</v>
      </c>
      <c r="K803" s="7" t="s">
        <v>20</v>
      </c>
      <c r="L803" s="25">
        <f t="shared" si="48"/>
        <v>816116000</v>
      </c>
      <c r="M803" s="26">
        <f t="shared" si="49"/>
        <v>555861000</v>
      </c>
      <c r="N803" s="26">
        <f t="shared" si="50"/>
        <v>260255000</v>
      </c>
      <c r="O803" s="20">
        <f t="shared" si="51"/>
        <v>2014</v>
      </c>
    </row>
    <row r="804" spans="1:15" ht="18" x14ac:dyDescent="0.3">
      <c r="A804" s="7">
        <v>830</v>
      </c>
      <c r="B804" s="7" t="s">
        <v>304</v>
      </c>
      <c r="C804" s="7" t="s">
        <v>7</v>
      </c>
      <c r="D804" s="8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s="7" t="s">
        <v>15</v>
      </c>
      <c r="K804" s="7" t="s">
        <v>20</v>
      </c>
      <c r="L804" s="25">
        <f t="shared" si="48"/>
        <v>890270000</v>
      </c>
      <c r="M804" s="26">
        <f t="shared" si="49"/>
        <v>582146000</v>
      </c>
      <c r="N804" s="26">
        <f t="shared" si="50"/>
        <v>308124000</v>
      </c>
      <c r="O804" s="20">
        <f t="shared" si="51"/>
        <v>2015</v>
      </c>
    </row>
    <row r="805" spans="1:15" ht="18" x14ac:dyDescent="0.3">
      <c r="A805" s="7">
        <v>831</v>
      </c>
      <c r="B805" s="7" t="s">
        <v>305</v>
      </c>
      <c r="C805" s="7" t="s">
        <v>2</v>
      </c>
      <c r="D805" s="8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s="7" t="s">
        <v>48</v>
      </c>
      <c r="K805" s="7" t="s">
        <v>49</v>
      </c>
      <c r="L805" s="25">
        <f t="shared" si="48"/>
        <v>1175534000</v>
      </c>
      <c r="M805" s="26">
        <f t="shared" si="49"/>
        <v>687248000</v>
      </c>
      <c r="N805" s="26">
        <f t="shared" si="50"/>
        <v>488286000</v>
      </c>
      <c r="O805" s="20">
        <f t="shared" si="51"/>
        <v>2012</v>
      </c>
    </row>
    <row r="806" spans="1:15" ht="18" x14ac:dyDescent="0.3">
      <c r="A806" s="7">
        <v>832</v>
      </c>
      <c r="B806" s="7" t="s">
        <v>305</v>
      </c>
      <c r="C806" s="7" t="s">
        <v>5</v>
      </c>
      <c r="D806" s="8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s="7" t="s">
        <v>48</v>
      </c>
      <c r="K806" s="7" t="s">
        <v>49</v>
      </c>
      <c r="L806" s="25">
        <f t="shared" si="48"/>
        <v>1284205000</v>
      </c>
      <c r="M806" s="26">
        <f t="shared" si="49"/>
        <v>765715000</v>
      </c>
      <c r="N806" s="26">
        <f t="shared" si="50"/>
        <v>518490000</v>
      </c>
      <c r="O806" s="20">
        <f t="shared" si="51"/>
        <v>2013</v>
      </c>
    </row>
    <row r="807" spans="1:15" ht="18" x14ac:dyDescent="0.3">
      <c r="A807" s="7">
        <v>833</v>
      </c>
      <c r="B807" s="7" t="s">
        <v>305</v>
      </c>
      <c r="C807" s="7" t="s">
        <v>6</v>
      </c>
      <c r="D807" s="8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s="7" t="s">
        <v>48</v>
      </c>
      <c r="K807" s="7" t="s">
        <v>49</v>
      </c>
      <c r="L807" s="25">
        <f t="shared" si="48"/>
        <v>1362150000</v>
      </c>
      <c r="M807" s="26">
        <f t="shared" si="49"/>
        <v>768531000</v>
      </c>
      <c r="N807" s="26">
        <f t="shared" si="50"/>
        <v>593619000</v>
      </c>
      <c r="O807" s="20">
        <f t="shared" si="51"/>
        <v>2014</v>
      </c>
    </row>
    <row r="808" spans="1:15" ht="18" x14ac:dyDescent="0.3">
      <c r="A808" s="7">
        <v>834</v>
      </c>
      <c r="B808" s="7" t="s">
        <v>305</v>
      </c>
      <c r="C808" s="7" t="s">
        <v>7</v>
      </c>
      <c r="D808" s="8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s="7" t="s">
        <v>48</v>
      </c>
      <c r="K808" s="7" t="s">
        <v>49</v>
      </c>
      <c r="L808" s="25">
        <f t="shared" si="48"/>
        <v>1351599000</v>
      </c>
      <c r="M808" s="26">
        <f t="shared" si="49"/>
        <v>755658000</v>
      </c>
      <c r="N808" s="26">
        <f t="shared" si="50"/>
        <v>595941000</v>
      </c>
      <c r="O808" s="20">
        <f t="shared" si="51"/>
        <v>2015</v>
      </c>
    </row>
    <row r="809" spans="1:15" ht="18" x14ac:dyDescent="0.3">
      <c r="A809" s="7">
        <v>835</v>
      </c>
      <c r="B809" s="7" t="s">
        <v>306</v>
      </c>
      <c r="C809" s="7" t="s">
        <v>2</v>
      </c>
      <c r="D809" s="8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s="7" t="s">
        <v>15</v>
      </c>
      <c r="K809" s="7" t="s">
        <v>307</v>
      </c>
      <c r="L809" s="25">
        <f t="shared" si="48"/>
        <v>911887000</v>
      </c>
      <c r="M809" s="26">
        <f t="shared" si="49"/>
        <v>674028000</v>
      </c>
      <c r="N809" s="26">
        <f t="shared" si="50"/>
        <v>237859000</v>
      </c>
      <c r="O809" s="20">
        <f t="shared" si="51"/>
        <v>2013</v>
      </c>
    </row>
    <row r="810" spans="1:15" ht="18" x14ac:dyDescent="0.3">
      <c r="A810" s="7">
        <v>836</v>
      </c>
      <c r="B810" s="7" t="s">
        <v>306</v>
      </c>
      <c r="C810" s="7" t="s">
        <v>5</v>
      </c>
      <c r="D810" s="8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s="7" t="s">
        <v>15</v>
      </c>
      <c r="K810" s="7" t="s">
        <v>307</v>
      </c>
      <c r="L810" s="25">
        <f t="shared" si="48"/>
        <v>1297710000</v>
      </c>
      <c r="M810" s="26">
        <f t="shared" si="49"/>
        <v>859976000</v>
      </c>
      <c r="N810" s="26">
        <f t="shared" si="50"/>
        <v>437734000</v>
      </c>
      <c r="O810" s="20">
        <f t="shared" si="51"/>
        <v>2014</v>
      </c>
    </row>
    <row r="811" spans="1:15" ht="18" x14ac:dyDescent="0.3">
      <c r="A811" s="7">
        <v>837</v>
      </c>
      <c r="B811" s="7" t="s">
        <v>306</v>
      </c>
      <c r="C811" s="7" t="s">
        <v>6</v>
      </c>
      <c r="D811" s="8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s="7" t="s">
        <v>15</v>
      </c>
      <c r="K811" s="7" t="s">
        <v>307</v>
      </c>
      <c r="L811" s="25">
        <f t="shared" si="48"/>
        <v>1549290000</v>
      </c>
      <c r="M811" s="26">
        <f t="shared" si="49"/>
        <v>923573000</v>
      </c>
      <c r="N811" s="26">
        <f t="shared" si="50"/>
        <v>625717000</v>
      </c>
      <c r="O811" s="20">
        <f t="shared" si="51"/>
        <v>2016</v>
      </c>
    </row>
    <row r="812" spans="1:15" ht="18" x14ac:dyDescent="0.3">
      <c r="A812" s="7">
        <v>838</v>
      </c>
      <c r="B812" s="7" t="s">
        <v>306</v>
      </c>
      <c r="C812" s="7" t="s">
        <v>7</v>
      </c>
      <c r="D812" s="8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s="7" t="s">
        <v>15</v>
      </c>
      <c r="K812" s="7" t="s">
        <v>307</v>
      </c>
      <c r="L812" s="25">
        <f t="shared" si="48"/>
        <v>1666448000</v>
      </c>
      <c r="M812" s="26">
        <f t="shared" si="49"/>
        <v>1088906000</v>
      </c>
      <c r="N812" s="26">
        <f t="shared" si="50"/>
        <v>577542000</v>
      </c>
      <c r="O812" s="20">
        <f t="shared" si="51"/>
        <v>2017</v>
      </c>
    </row>
    <row r="813" spans="1:15" ht="18" x14ac:dyDescent="0.3">
      <c r="A813" s="7">
        <v>839</v>
      </c>
      <c r="B813" s="7" t="s">
        <v>308</v>
      </c>
      <c r="C813" s="7" t="s">
        <v>2</v>
      </c>
      <c r="D813" s="8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7" t="s">
        <v>12</v>
      </c>
      <c r="K813" s="7" t="s">
        <v>24</v>
      </c>
      <c r="L813" s="25">
        <f t="shared" si="48"/>
        <v>31521000000</v>
      </c>
      <c r="M813" s="26">
        <f t="shared" si="49"/>
        <v>18990000000</v>
      </c>
      <c r="N813" s="26">
        <f t="shared" si="50"/>
        <v>12531000000</v>
      </c>
      <c r="O813" s="20">
        <f t="shared" si="51"/>
        <v>2013</v>
      </c>
    </row>
    <row r="814" spans="1:15" ht="18" x14ac:dyDescent="0.3">
      <c r="A814" s="7">
        <v>840</v>
      </c>
      <c r="B814" s="7" t="s">
        <v>308</v>
      </c>
      <c r="C814" s="7" t="s">
        <v>5</v>
      </c>
      <c r="D814" s="8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7" t="s">
        <v>12</v>
      </c>
      <c r="K814" s="7" t="s">
        <v>24</v>
      </c>
      <c r="L814" s="25">
        <f t="shared" si="48"/>
        <v>35609000000</v>
      </c>
      <c r="M814" s="26">
        <f t="shared" si="49"/>
        <v>19967000000</v>
      </c>
      <c r="N814" s="26">
        <f t="shared" si="50"/>
        <v>15642000000</v>
      </c>
      <c r="O814" s="20">
        <f t="shared" si="51"/>
        <v>2014</v>
      </c>
    </row>
    <row r="815" spans="1:15" ht="18" x14ac:dyDescent="0.3">
      <c r="A815" s="7">
        <v>841</v>
      </c>
      <c r="B815" s="7" t="s">
        <v>308</v>
      </c>
      <c r="C815" s="7" t="s">
        <v>6</v>
      </c>
      <c r="D815" s="8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7" t="s">
        <v>12</v>
      </c>
      <c r="K815" s="7" t="s">
        <v>24</v>
      </c>
      <c r="L815" s="25">
        <f t="shared" si="48"/>
        <v>34679000000</v>
      </c>
      <c r="M815" s="26">
        <f t="shared" si="49"/>
        <v>20323000000</v>
      </c>
      <c r="N815" s="26">
        <f t="shared" si="50"/>
        <v>14356000000</v>
      </c>
      <c r="O815" s="20">
        <f t="shared" si="51"/>
        <v>2015</v>
      </c>
    </row>
    <row r="816" spans="1:15" ht="18" x14ac:dyDescent="0.3">
      <c r="A816" s="7">
        <v>842</v>
      </c>
      <c r="B816" s="7" t="s">
        <v>308</v>
      </c>
      <c r="C816" s="7" t="s">
        <v>7</v>
      </c>
      <c r="D816" s="8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7" t="s">
        <v>12</v>
      </c>
      <c r="K816" s="7" t="s">
        <v>24</v>
      </c>
      <c r="L816" s="25">
        <f t="shared" si="48"/>
        <v>36191000000</v>
      </c>
      <c r="M816" s="26">
        <f t="shared" si="49"/>
        <v>21431000000</v>
      </c>
      <c r="N816" s="26">
        <f t="shared" si="50"/>
        <v>14760000000</v>
      </c>
      <c r="O816" s="20">
        <f t="shared" si="51"/>
        <v>2016</v>
      </c>
    </row>
    <row r="817" spans="1:15" ht="18" x14ac:dyDescent="0.3">
      <c r="A817" s="7">
        <v>843</v>
      </c>
      <c r="B817" s="7" t="s">
        <v>309</v>
      </c>
      <c r="C817" s="7" t="s">
        <v>2</v>
      </c>
      <c r="D817" s="8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7" t="s">
        <v>12</v>
      </c>
      <c r="K817" s="7" t="s">
        <v>46</v>
      </c>
      <c r="L817" s="25">
        <f t="shared" si="48"/>
        <v>3419000000</v>
      </c>
      <c r="M817" s="26">
        <f t="shared" si="49"/>
        <v>2211000000</v>
      </c>
      <c r="N817" s="26">
        <f t="shared" si="50"/>
        <v>1208000000</v>
      </c>
      <c r="O817" s="20">
        <f t="shared" si="51"/>
        <v>2013</v>
      </c>
    </row>
    <row r="818" spans="1:15" ht="18" x14ac:dyDescent="0.3">
      <c r="A818" s="7">
        <v>844</v>
      </c>
      <c r="B818" s="7" t="s">
        <v>309</v>
      </c>
      <c r="C818" s="7" t="s">
        <v>5</v>
      </c>
      <c r="D818" s="8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7" t="s">
        <v>12</v>
      </c>
      <c r="K818" s="7" t="s">
        <v>46</v>
      </c>
      <c r="L818" s="25">
        <f t="shared" si="48"/>
        <v>3640000000</v>
      </c>
      <c r="M818" s="26">
        <f t="shared" si="49"/>
        <v>2340000000</v>
      </c>
      <c r="N818" s="26">
        <f t="shared" si="50"/>
        <v>1300000000</v>
      </c>
      <c r="O818" s="20">
        <f t="shared" si="51"/>
        <v>2014</v>
      </c>
    </row>
    <row r="819" spans="1:15" ht="18" x14ac:dyDescent="0.3">
      <c r="A819" s="7">
        <v>845</v>
      </c>
      <c r="B819" s="7" t="s">
        <v>309</v>
      </c>
      <c r="C819" s="7" t="s">
        <v>6</v>
      </c>
      <c r="D819" s="8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7" t="s">
        <v>12</v>
      </c>
      <c r="K819" s="7" t="s">
        <v>46</v>
      </c>
      <c r="L819" s="25">
        <f t="shared" si="48"/>
        <v>3497000000</v>
      </c>
      <c r="M819" s="26">
        <f t="shared" si="49"/>
        <v>2611000000</v>
      </c>
      <c r="N819" s="26">
        <f t="shared" si="50"/>
        <v>886000000</v>
      </c>
      <c r="O819" s="20">
        <f t="shared" si="51"/>
        <v>2015</v>
      </c>
    </row>
    <row r="820" spans="1:15" ht="18" x14ac:dyDescent="0.3">
      <c r="A820" s="7">
        <v>846</v>
      </c>
      <c r="B820" s="7" t="s">
        <v>309</v>
      </c>
      <c r="C820" s="7" t="s">
        <v>7</v>
      </c>
      <c r="D820" s="8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7" t="s">
        <v>12</v>
      </c>
      <c r="K820" s="7" t="s">
        <v>46</v>
      </c>
      <c r="L820" s="25">
        <f t="shared" si="48"/>
        <v>3964000000</v>
      </c>
      <c r="M820" s="26">
        <f t="shared" si="49"/>
        <v>2722000000</v>
      </c>
      <c r="N820" s="26">
        <f t="shared" si="50"/>
        <v>1242000000</v>
      </c>
      <c r="O820" s="20">
        <f t="shared" si="51"/>
        <v>2016</v>
      </c>
    </row>
    <row r="821" spans="1:15" ht="18" x14ac:dyDescent="0.3">
      <c r="A821" s="7">
        <v>847</v>
      </c>
      <c r="B821" s="7" t="s">
        <v>310</v>
      </c>
      <c r="C821" s="7" t="s">
        <v>2</v>
      </c>
      <c r="D821" s="8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s="7" t="s">
        <v>48</v>
      </c>
      <c r="K821" s="7" t="s">
        <v>85</v>
      </c>
      <c r="L821" s="25">
        <f t="shared" si="48"/>
        <v>6565000000</v>
      </c>
      <c r="M821" s="26">
        <f t="shared" si="49"/>
        <v>4776000000</v>
      </c>
      <c r="N821" s="26">
        <f t="shared" si="50"/>
        <v>1789000000</v>
      </c>
      <c r="O821" s="20">
        <f t="shared" si="51"/>
        <v>2012</v>
      </c>
    </row>
    <row r="822" spans="1:15" ht="18" x14ac:dyDescent="0.3">
      <c r="A822" s="7">
        <v>848</v>
      </c>
      <c r="B822" s="7" t="s">
        <v>310</v>
      </c>
      <c r="C822" s="7" t="s">
        <v>5</v>
      </c>
      <c r="D822" s="8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s="7" t="s">
        <v>48</v>
      </c>
      <c r="K822" s="7" t="s">
        <v>85</v>
      </c>
      <c r="L822" s="25">
        <f t="shared" si="48"/>
        <v>7201000000</v>
      </c>
      <c r="M822" s="26">
        <f t="shared" si="49"/>
        <v>5088000000</v>
      </c>
      <c r="N822" s="26">
        <f t="shared" si="50"/>
        <v>2113000000</v>
      </c>
      <c r="O822" s="20">
        <f t="shared" si="51"/>
        <v>2013</v>
      </c>
    </row>
    <row r="823" spans="1:15" ht="18" x14ac:dyDescent="0.3">
      <c r="A823" s="7">
        <v>849</v>
      </c>
      <c r="B823" s="7" t="s">
        <v>310</v>
      </c>
      <c r="C823" s="7" t="s">
        <v>6</v>
      </c>
      <c r="D823" s="8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s="7" t="s">
        <v>48</v>
      </c>
      <c r="K823" s="7" t="s">
        <v>85</v>
      </c>
      <c r="L823" s="25">
        <f t="shared" si="48"/>
        <v>7363000000</v>
      </c>
      <c r="M823" s="26">
        <f t="shared" si="49"/>
        <v>4900000000</v>
      </c>
      <c r="N823" s="26">
        <f t="shared" si="50"/>
        <v>2463000000</v>
      </c>
      <c r="O823" s="20">
        <f t="shared" si="51"/>
        <v>2014</v>
      </c>
    </row>
    <row r="824" spans="1:15" ht="18" x14ac:dyDescent="0.3">
      <c r="A824" s="7">
        <v>850</v>
      </c>
      <c r="B824" s="7" t="s">
        <v>310</v>
      </c>
      <c r="C824" s="7" t="s">
        <v>7</v>
      </c>
      <c r="D824" s="8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s="7" t="s">
        <v>48</v>
      </c>
      <c r="K824" s="7" t="s">
        <v>85</v>
      </c>
      <c r="L824" s="25">
        <f t="shared" si="48"/>
        <v>6897000000</v>
      </c>
      <c r="M824" s="26">
        <f t="shared" si="49"/>
        <v>4513000000</v>
      </c>
      <c r="N824" s="26">
        <f t="shared" si="50"/>
        <v>2384000000</v>
      </c>
      <c r="O824" s="20">
        <f t="shared" si="51"/>
        <v>2015</v>
      </c>
    </row>
    <row r="825" spans="1:15" ht="18" x14ac:dyDescent="0.3">
      <c r="A825" s="7">
        <v>851</v>
      </c>
      <c r="B825" s="7" t="s">
        <v>311</v>
      </c>
      <c r="C825" s="7" t="s">
        <v>2</v>
      </c>
      <c r="D825" s="8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s="7" t="s">
        <v>9</v>
      </c>
      <c r="K825" s="7" t="s">
        <v>312</v>
      </c>
      <c r="L825" s="25">
        <f t="shared" si="48"/>
        <v>6956200000</v>
      </c>
      <c r="M825" s="26">
        <f t="shared" si="49"/>
        <v>6279100000</v>
      </c>
      <c r="N825" s="26">
        <f t="shared" si="50"/>
        <v>677100000</v>
      </c>
      <c r="O825" s="20">
        <f t="shared" si="51"/>
        <v>2012</v>
      </c>
    </row>
    <row r="826" spans="1:15" ht="18" x14ac:dyDescent="0.3">
      <c r="A826" s="7">
        <v>852</v>
      </c>
      <c r="B826" s="7" t="s">
        <v>311</v>
      </c>
      <c r="C826" s="7" t="s">
        <v>5</v>
      </c>
      <c r="D826" s="8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s="7" t="s">
        <v>9</v>
      </c>
      <c r="K826" s="7" t="s">
        <v>312</v>
      </c>
      <c r="L826" s="25">
        <f t="shared" si="48"/>
        <v>7122300000</v>
      </c>
      <c r="M826" s="26">
        <f t="shared" si="49"/>
        <v>6463400000</v>
      </c>
      <c r="N826" s="26">
        <f t="shared" si="50"/>
        <v>658900000</v>
      </c>
      <c r="O826" s="20">
        <f t="shared" si="51"/>
        <v>2013</v>
      </c>
    </row>
    <row r="827" spans="1:15" ht="18" x14ac:dyDescent="0.3">
      <c r="A827" s="7">
        <v>853</v>
      </c>
      <c r="B827" s="7" t="s">
        <v>311</v>
      </c>
      <c r="C827" s="7" t="s">
        <v>6</v>
      </c>
      <c r="D827" s="8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s="7" t="s">
        <v>9</v>
      </c>
      <c r="K827" s="7" t="s">
        <v>312</v>
      </c>
      <c r="L827" s="25">
        <f t="shared" si="48"/>
        <v>7537100000</v>
      </c>
      <c r="M827" s="26">
        <f t="shared" si="49"/>
        <v>6748500000</v>
      </c>
      <c r="N827" s="26">
        <f t="shared" si="50"/>
        <v>788600000</v>
      </c>
      <c r="O827" s="20">
        <f t="shared" si="51"/>
        <v>2014</v>
      </c>
    </row>
    <row r="828" spans="1:15" ht="18" x14ac:dyDescent="0.3">
      <c r="A828" s="7">
        <v>854</v>
      </c>
      <c r="B828" s="7" t="s">
        <v>311</v>
      </c>
      <c r="C828" s="7" t="s">
        <v>7</v>
      </c>
      <c r="D828" s="8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s="7" t="s">
        <v>9</v>
      </c>
      <c r="K828" s="7" t="s">
        <v>312</v>
      </c>
      <c r="L828" s="25">
        <f t="shared" si="48"/>
        <v>7613800000</v>
      </c>
      <c r="M828" s="26">
        <f t="shared" si="49"/>
        <v>6742700000</v>
      </c>
      <c r="N828" s="26">
        <f t="shared" si="50"/>
        <v>871100000</v>
      </c>
      <c r="O828" s="20">
        <f t="shared" si="51"/>
        <v>2015</v>
      </c>
    </row>
    <row r="829" spans="1:15" ht="18" x14ac:dyDescent="0.3">
      <c r="A829" s="7">
        <v>855</v>
      </c>
      <c r="B829" s="7" t="s">
        <v>313</v>
      </c>
      <c r="C829" s="7" t="s">
        <v>2</v>
      </c>
      <c r="D829" s="8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s="7" t="s">
        <v>42</v>
      </c>
      <c r="K829" s="7" t="s">
        <v>43</v>
      </c>
      <c r="L829" s="25">
        <f t="shared" si="48"/>
        <v>1726842000</v>
      </c>
      <c r="M829" s="26">
        <f t="shared" si="49"/>
        <v>1166715000</v>
      </c>
      <c r="N829" s="26">
        <f t="shared" si="50"/>
        <v>560127000</v>
      </c>
      <c r="O829" s="20">
        <f t="shared" si="51"/>
        <v>2012</v>
      </c>
    </row>
    <row r="830" spans="1:15" ht="18" x14ac:dyDescent="0.3">
      <c r="A830" s="7">
        <v>856</v>
      </c>
      <c r="B830" s="7" t="s">
        <v>313</v>
      </c>
      <c r="C830" s="7" t="s">
        <v>5</v>
      </c>
      <c r="D830" s="8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s="7" t="s">
        <v>42</v>
      </c>
      <c r="K830" s="7" t="s">
        <v>43</v>
      </c>
      <c r="L830" s="25">
        <f t="shared" si="48"/>
        <v>1735745000</v>
      </c>
      <c r="M830" s="26">
        <f t="shared" si="49"/>
        <v>1246068000</v>
      </c>
      <c r="N830" s="26">
        <f t="shared" si="50"/>
        <v>489677000</v>
      </c>
      <c r="O830" s="20">
        <f t="shared" si="51"/>
        <v>2013</v>
      </c>
    </row>
    <row r="831" spans="1:15" ht="18" x14ac:dyDescent="0.3">
      <c r="A831" s="7">
        <v>857</v>
      </c>
      <c r="B831" s="7" t="s">
        <v>313</v>
      </c>
      <c r="C831" s="7" t="s">
        <v>6</v>
      </c>
      <c r="D831" s="8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s="7" t="s">
        <v>42</v>
      </c>
      <c r="K831" s="7" t="s">
        <v>43</v>
      </c>
      <c r="L831" s="25">
        <f t="shared" si="48"/>
        <v>1773057000</v>
      </c>
      <c r="M831" s="26">
        <f t="shared" si="49"/>
        <v>1222715000</v>
      </c>
      <c r="N831" s="26">
        <f t="shared" si="50"/>
        <v>550342000</v>
      </c>
      <c r="O831" s="20">
        <f t="shared" si="51"/>
        <v>2014</v>
      </c>
    </row>
    <row r="832" spans="1:15" ht="18" x14ac:dyDescent="0.3">
      <c r="A832" s="7">
        <v>858</v>
      </c>
      <c r="B832" s="7" t="s">
        <v>313</v>
      </c>
      <c r="C832" s="7" t="s">
        <v>7</v>
      </c>
      <c r="D832" s="8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s="7" t="s">
        <v>42</v>
      </c>
      <c r="K832" s="7" t="s">
        <v>43</v>
      </c>
      <c r="L832" s="25">
        <f t="shared" si="48"/>
        <v>1717951000</v>
      </c>
      <c r="M832" s="26">
        <f t="shared" si="49"/>
        <v>1190424000</v>
      </c>
      <c r="N832" s="26">
        <f t="shared" si="50"/>
        <v>527527000</v>
      </c>
      <c r="O832" s="20">
        <f t="shared" si="51"/>
        <v>2015</v>
      </c>
    </row>
    <row r="833" spans="1:15" ht="18" x14ac:dyDescent="0.3">
      <c r="A833" s="7">
        <v>859</v>
      </c>
      <c r="B833" s="7" t="s">
        <v>314</v>
      </c>
      <c r="C833" s="7" t="s">
        <v>2</v>
      </c>
      <c r="D833" s="8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s="7" t="s">
        <v>15</v>
      </c>
      <c r="K833" s="7" t="s">
        <v>20</v>
      </c>
      <c r="L833" s="25">
        <f t="shared" si="48"/>
        <v>1594200000</v>
      </c>
      <c r="M833" s="26">
        <f t="shared" si="49"/>
        <v>741700000</v>
      </c>
      <c r="N833" s="26">
        <f t="shared" si="50"/>
        <v>852500000</v>
      </c>
      <c r="O833" s="20">
        <f t="shared" si="51"/>
        <v>2013</v>
      </c>
    </row>
    <row r="834" spans="1:15" ht="18" x14ac:dyDescent="0.3">
      <c r="A834" s="7">
        <v>860</v>
      </c>
      <c r="B834" s="7" t="s">
        <v>314</v>
      </c>
      <c r="C834" s="7" t="s">
        <v>5</v>
      </c>
      <c r="D834" s="8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s="7" t="s">
        <v>15</v>
      </c>
      <c r="K834" s="7" t="s">
        <v>20</v>
      </c>
      <c r="L834" s="25">
        <f t="shared" ref="L834:L897" si="52">E834-F834</f>
        <v>1413800000</v>
      </c>
      <c r="M834" s="26">
        <f t="shared" ref="M834:M897" si="53">G834+H834+I834</f>
        <v>869000000</v>
      </c>
      <c r="N834" s="26">
        <f t="shared" ref="N834:N897" si="54">L834-M834</f>
        <v>544800000</v>
      </c>
      <c r="O834" s="20">
        <f t="shared" si="51"/>
        <v>2014</v>
      </c>
    </row>
    <row r="835" spans="1:15" ht="18" x14ac:dyDescent="0.3">
      <c r="A835" s="7">
        <v>861</v>
      </c>
      <c r="B835" s="7" t="s">
        <v>314</v>
      </c>
      <c r="C835" s="7" t="s">
        <v>6</v>
      </c>
      <c r="D835" s="8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s="7" t="s">
        <v>15</v>
      </c>
      <c r="K835" s="7" t="s">
        <v>20</v>
      </c>
      <c r="L835" s="25">
        <f t="shared" si="52"/>
        <v>1577900000</v>
      </c>
      <c r="M835" s="26">
        <f t="shared" si="53"/>
        <v>837900000</v>
      </c>
      <c r="N835" s="26">
        <f t="shared" si="54"/>
        <v>740000000</v>
      </c>
      <c r="O835" s="20">
        <f t="shared" ref="O835:O898" si="55">YEAR(D835)</f>
        <v>2015</v>
      </c>
    </row>
    <row r="836" spans="1:15" ht="18" x14ac:dyDescent="0.3">
      <c r="A836" s="7">
        <v>862</v>
      </c>
      <c r="B836" s="7" t="s">
        <v>314</v>
      </c>
      <c r="C836" s="7" t="s">
        <v>7</v>
      </c>
      <c r="D836" s="8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s="7" t="s">
        <v>15</v>
      </c>
      <c r="K836" s="7" t="s">
        <v>20</v>
      </c>
      <c r="L836" s="25">
        <f t="shared" si="52"/>
        <v>1890100000</v>
      </c>
      <c r="M836" s="26">
        <f t="shared" si="53"/>
        <v>944900000</v>
      </c>
      <c r="N836" s="26">
        <f t="shared" si="54"/>
        <v>945200000</v>
      </c>
      <c r="O836" s="20">
        <f t="shared" si="55"/>
        <v>2016</v>
      </c>
    </row>
    <row r="837" spans="1:15" ht="18" x14ac:dyDescent="0.3">
      <c r="A837" s="7">
        <v>863</v>
      </c>
      <c r="B837" s="7" t="s">
        <v>315</v>
      </c>
      <c r="C837" s="7" t="s">
        <v>2</v>
      </c>
      <c r="D837" s="8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s="7" t="s">
        <v>3</v>
      </c>
      <c r="K837" s="7" t="s">
        <v>146</v>
      </c>
      <c r="L837" s="25">
        <f t="shared" si="52"/>
        <v>5581000000</v>
      </c>
      <c r="M837" s="26">
        <f t="shared" si="53"/>
        <v>3065000000</v>
      </c>
      <c r="N837" s="26">
        <f t="shared" si="54"/>
        <v>2516000000</v>
      </c>
      <c r="O837" s="20">
        <f t="shared" si="55"/>
        <v>2013</v>
      </c>
    </row>
    <row r="838" spans="1:15" ht="18" x14ac:dyDescent="0.3">
      <c r="A838" s="7">
        <v>864</v>
      </c>
      <c r="B838" s="7" t="s">
        <v>315</v>
      </c>
      <c r="C838" s="7" t="s">
        <v>5</v>
      </c>
      <c r="D838" s="8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s="7" t="s">
        <v>3</v>
      </c>
      <c r="K838" s="7" t="s">
        <v>146</v>
      </c>
      <c r="L838" s="25">
        <f t="shared" si="52"/>
        <v>5811000000</v>
      </c>
      <c r="M838" s="26">
        <f t="shared" si="53"/>
        <v>2923000000</v>
      </c>
      <c r="N838" s="26">
        <f t="shared" si="54"/>
        <v>2888000000</v>
      </c>
      <c r="O838" s="20">
        <f t="shared" si="55"/>
        <v>2014</v>
      </c>
    </row>
    <row r="839" spans="1:15" ht="18" x14ac:dyDescent="0.3">
      <c r="A839" s="7">
        <v>865</v>
      </c>
      <c r="B839" s="7" t="s">
        <v>315</v>
      </c>
      <c r="C839" s="7" t="s">
        <v>6</v>
      </c>
      <c r="D839" s="8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s="7" t="s">
        <v>3</v>
      </c>
      <c r="K839" s="7" t="s">
        <v>146</v>
      </c>
      <c r="L839" s="25">
        <f t="shared" si="52"/>
        <v>5517000000</v>
      </c>
      <c r="M839" s="26">
        <f t="shared" si="53"/>
        <v>2650000000</v>
      </c>
      <c r="N839" s="26">
        <f t="shared" si="54"/>
        <v>2867000000</v>
      </c>
      <c r="O839" s="20">
        <f t="shared" si="55"/>
        <v>2015</v>
      </c>
    </row>
    <row r="840" spans="1:15" ht="18" x14ac:dyDescent="0.3">
      <c r="A840" s="7">
        <v>866</v>
      </c>
      <c r="B840" s="7" t="s">
        <v>315</v>
      </c>
      <c r="C840" s="7" t="s">
        <v>7</v>
      </c>
      <c r="D840" s="8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s="7" t="s">
        <v>3</v>
      </c>
      <c r="K840" s="7" t="s">
        <v>146</v>
      </c>
      <c r="L840" s="25">
        <f t="shared" si="52"/>
        <v>5703000000</v>
      </c>
      <c r="M840" s="26">
        <f t="shared" si="53"/>
        <v>2639000000</v>
      </c>
      <c r="N840" s="26">
        <f t="shared" si="54"/>
        <v>3064000000</v>
      </c>
      <c r="O840" s="20">
        <f t="shared" si="55"/>
        <v>2016</v>
      </c>
    </row>
    <row r="841" spans="1:15" ht="18" x14ac:dyDescent="0.3">
      <c r="A841" s="7">
        <v>867</v>
      </c>
      <c r="B841" s="7" t="s">
        <v>316</v>
      </c>
      <c r="C841" s="7" t="s">
        <v>2</v>
      </c>
      <c r="D841" s="8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s="7" t="s">
        <v>37</v>
      </c>
      <c r="K841" s="7" t="s">
        <v>62</v>
      </c>
      <c r="L841" s="25">
        <f t="shared" si="52"/>
        <v>4050400000</v>
      </c>
      <c r="M841" s="26">
        <f t="shared" si="53"/>
        <v>3207800000</v>
      </c>
      <c r="N841" s="26">
        <f t="shared" si="54"/>
        <v>842600000</v>
      </c>
      <c r="O841" s="20">
        <f t="shared" si="55"/>
        <v>2012</v>
      </c>
    </row>
    <row r="842" spans="1:15" ht="18" x14ac:dyDescent="0.3">
      <c r="A842" s="7">
        <v>868</v>
      </c>
      <c r="B842" s="7" t="s">
        <v>316</v>
      </c>
      <c r="C842" s="7" t="s">
        <v>5</v>
      </c>
      <c r="D842" s="8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s="7" t="s">
        <v>37</v>
      </c>
      <c r="K842" s="7" t="s">
        <v>62</v>
      </c>
      <c r="L842" s="25">
        <f t="shared" si="52"/>
        <v>4644600000</v>
      </c>
      <c r="M842" s="26">
        <f t="shared" si="53"/>
        <v>3524400000</v>
      </c>
      <c r="N842" s="26">
        <f t="shared" si="54"/>
        <v>1120200000</v>
      </c>
      <c r="O842" s="20">
        <f t="shared" si="55"/>
        <v>2013</v>
      </c>
    </row>
    <row r="843" spans="1:15" ht="18" x14ac:dyDescent="0.3">
      <c r="A843" s="7">
        <v>869</v>
      </c>
      <c r="B843" s="7" t="s">
        <v>316</v>
      </c>
      <c r="C843" s="7" t="s">
        <v>6</v>
      </c>
      <c r="D843" s="8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s="7" t="s">
        <v>37</v>
      </c>
      <c r="K843" s="7" t="s">
        <v>62</v>
      </c>
      <c r="L843" s="25">
        <f t="shared" si="52"/>
        <v>5147100000</v>
      </c>
      <c r="M843" s="26">
        <f t="shared" si="53"/>
        <v>3870200000</v>
      </c>
      <c r="N843" s="26">
        <f t="shared" si="54"/>
        <v>1276900000</v>
      </c>
      <c r="O843" s="20">
        <f t="shared" si="55"/>
        <v>2014</v>
      </c>
    </row>
    <row r="844" spans="1:15" ht="18" x14ac:dyDescent="0.3">
      <c r="A844" s="7">
        <v>870</v>
      </c>
      <c r="B844" s="7" t="s">
        <v>316</v>
      </c>
      <c r="C844" s="7" t="s">
        <v>7</v>
      </c>
      <c r="D844" s="8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s="7" t="s">
        <v>37</v>
      </c>
      <c r="K844" s="7" t="s">
        <v>62</v>
      </c>
      <c r="L844" s="25">
        <f t="shared" si="52"/>
        <v>5122900000</v>
      </c>
      <c r="M844" s="26">
        <f t="shared" si="53"/>
        <v>3764500000</v>
      </c>
      <c r="N844" s="26">
        <f t="shared" si="54"/>
        <v>1358400000</v>
      </c>
      <c r="O844" s="20">
        <f t="shared" si="55"/>
        <v>2015</v>
      </c>
    </row>
    <row r="845" spans="1:15" ht="18" x14ac:dyDescent="0.3">
      <c r="A845" s="7">
        <v>871</v>
      </c>
      <c r="B845" s="7" t="s">
        <v>317</v>
      </c>
      <c r="C845" s="7" t="s">
        <v>2</v>
      </c>
      <c r="D845" s="8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s="7" t="s">
        <v>3</v>
      </c>
      <c r="K845" s="7" t="s">
        <v>318</v>
      </c>
      <c r="L845" s="25">
        <f t="shared" si="52"/>
        <v>1824123000</v>
      </c>
      <c r="M845" s="26">
        <f t="shared" si="53"/>
        <v>1293923000</v>
      </c>
      <c r="N845" s="26">
        <f t="shared" si="54"/>
        <v>530200000</v>
      </c>
      <c r="O845" s="20">
        <f t="shared" si="55"/>
        <v>2012</v>
      </c>
    </row>
    <row r="846" spans="1:15" ht="18" x14ac:dyDescent="0.3">
      <c r="A846" s="7">
        <v>872</v>
      </c>
      <c r="B846" s="7" t="s">
        <v>317</v>
      </c>
      <c r="C846" s="7" t="s">
        <v>5</v>
      </c>
      <c r="D846" s="8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s="7" t="s">
        <v>3</v>
      </c>
      <c r="K846" s="7" t="s">
        <v>318</v>
      </c>
      <c r="L846" s="25">
        <f t="shared" si="52"/>
        <v>2013770000</v>
      </c>
      <c r="M846" s="26">
        <f t="shared" si="53"/>
        <v>1437062000</v>
      </c>
      <c r="N846" s="26">
        <f t="shared" si="54"/>
        <v>576708000</v>
      </c>
      <c r="O846" s="20">
        <f t="shared" si="55"/>
        <v>2013</v>
      </c>
    </row>
    <row r="847" spans="1:15" ht="18" x14ac:dyDescent="0.3">
      <c r="A847" s="7">
        <v>873</v>
      </c>
      <c r="B847" s="7" t="s">
        <v>317</v>
      </c>
      <c r="C847" s="7" t="s">
        <v>6</v>
      </c>
      <c r="D847" s="8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s="7" t="s">
        <v>3</v>
      </c>
      <c r="K847" s="7" t="s">
        <v>318</v>
      </c>
      <c r="L847" s="25">
        <f t="shared" si="52"/>
        <v>2267038000</v>
      </c>
      <c r="M847" s="26">
        <f t="shared" si="53"/>
        <v>1635496000</v>
      </c>
      <c r="N847" s="26">
        <f t="shared" si="54"/>
        <v>631542000</v>
      </c>
      <c r="O847" s="20">
        <f t="shared" si="55"/>
        <v>2014</v>
      </c>
    </row>
    <row r="848" spans="1:15" ht="18" x14ac:dyDescent="0.3">
      <c r="A848" s="7">
        <v>874</v>
      </c>
      <c r="B848" s="7" t="s">
        <v>317</v>
      </c>
      <c r="C848" s="7" t="s">
        <v>7</v>
      </c>
      <c r="D848" s="8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s="7" t="s">
        <v>3</v>
      </c>
      <c r="K848" s="7" t="s">
        <v>318</v>
      </c>
      <c r="L848" s="25">
        <f t="shared" si="52"/>
        <v>2522068000</v>
      </c>
      <c r="M848" s="26">
        <f t="shared" si="53"/>
        <v>1806374000</v>
      </c>
      <c r="N848" s="26">
        <f t="shared" si="54"/>
        <v>715694000</v>
      </c>
      <c r="O848" s="20">
        <f t="shared" si="55"/>
        <v>2015</v>
      </c>
    </row>
    <row r="849" spans="1:15" ht="18" x14ac:dyDescent="0.3">
      <c r="A849" s="7">
        <v>875</v>
      </c>
      <c r="B849" s="7" t="s">
        <v>319</v>
      </c>
      <c r="C849" s="7" t="s">
        <v>2</v>
      </c>
      <c r="D849" s="8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s="7" t="s">
        <v>3</v>
      </c>
      <c r="K849" s="7" t="s">
        <v>153</v>
      </c>
      <c r="L849" s="25">
        <f t="shared" si="52"/>
        <v>1842319000</v>
      </c>
      <c r="M849" s="26">
        <f t="shared" si="53"/>
        <v>1173340000</v>
      </c>
      <c r="N849" s="26">
        <f t="shared" si="54"/>
        <v>668979000</v>
      </c>
      <c r="O849" s="20">
        <f t="shared" si="55"/>
        <v>2013</v>
      </c>
    </row>
    <row r="850" spans="1:15" ht="18" x14ac:dyDescent="0.3">
      <c r="A850" s="7">
        <v>876</v>
      </c>
      <c r="B850" s="7" t="s">
        <v>319</v>
      </c>
      <c r="C850" s="7" t="s">
        <v>5</v>
      </c>
      <c r="D850" s="8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s="7" t="s">
        <v>3</v>
      </c>
      <c r="K850" s="7" t="s">
        <v>153</v>
      </c>
      <c r="L850" s="25">
        <f t="shared" si="52"/>
        <v>2073784000</v>
      </c>
      <c r="M850" s="26">
        <f t="shared" si="53"/>
        <v>1545716000</v>
      </c>
      <c r="N850" s="26">
        <f t="shared" si="54"/>
        <v>528068000</v>
      </c>
      <c r="O850" s="20">
        <f t="shared" si="55"/>
        <v>2014</v>
      </c>
    </row>
    <row r="851" spans="1:15" ht="18" x14ac:dyDescent="0.3">
      <c r="A851" s="7">
        <v>877</v>
      </c>
      <c r="B851" s="7" t="s">
        <v>319</v>
      </c>
      <c r="C851" s="7" t="s">
        <v>6</v>
      </c>
      <c r="D851" s="8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s="7" t="s">
        <v>3</v>
      </c>
      <c r="K851" s="7" t="s">
        <v>153</v>
      </c>
      <c r="L851" s="25">
        <f t="shared" si="52"/>
        <v>1968338000</v>
      </c>
      <c r="M851" s="26">
        <f t="shared" si="53"/>
        <v>1522811000</v>
      </c>
      <c r="N851" s="26">
        <f t="shared" si="54"/>
        <v>445527000</v>
      </c>
      <c r="O851" s="20">
        <f t="shared" si="55"/>
        <v>2015</v>
      </c>
    </row>
    <row r="852" spans="1:15" ht="18" x14ac:dyDescent="0.3">
      <c r="A852" s="7">
        <v>878</v>
      </c>
      <c r="B852" s="7" t="s">
        <v>319</v>
      </c>
      <c r="C852" s="7" t="s">
        <v>7</v>
      </c>
      <c r="D852" s="8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s="7" t="s">
        <v>3</v>
      </c>
      <c r="K852" s="7" t="s">
        <v>153</v>
      </c>
      <c r="L852" s="25">
        <f t="shared" si="52"/>
        <v>1767831000</v>
      </c>
      <c r="M852" s="26">
        <f t="shared" si="53"/>
        <v>1429233000</v>
      </c>
      <c r="N852" s="26">
        <f t="shared" si="54"/>
        <v>338598000</v>
      </c>
      <c r="O852" s="20">
        <f t="shared" si="55"/>
        <v>2016</v>
      </c>
    </row>
    <row r="853" spans="1:15" ht="18" x14ac:dyDescent="0.3">
      <c r="A853" s="7">
        <v>879</v>
      </c>
      <c r="B853" s="7" t="s">
        <v>320</v>
      </c>
      <c r="C853" s="7" t="s">
        <v>2</v>
      </c>
      <c r="D853" s="8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s="7" t="s">
        <v>12</v>
      </c>
      <c r="K853" s="7" t="s">
        <v>163</v>
      </c>
      <c r="L853" s="25">
        <f t="shared" si="52"/>
        <v>2708800000</v>
      </c>
      <c r="M853" s="26">
        <f t="shared" si="53"/>
        <v>2353900000</v>
      </c>
      <c r="N853" s="26">
        <f t="shared" si="54"/>
        <v>354900000</v>
      </c>
      <c r="O853" s="20">
        <f t="shared" si="55"/>
        <v>2012</v>
      </c>
    </row>
    <row r="854" spans="1:15" ht="18" x14ac:dyDescent="0.3">
      <c r="A854" s="7">
        <v>880</v>
      </c>
      <c r="B854" s="7" t="s">
        <v>320</v>
      </c>
      <c r="C854" s="7" t="s">
        <v>5</v>
      </c>
      <c r="D854" s="8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s="7" t="s">
        <v>12</v>
      </c>
      <c r="K854" s="7" t="s">
        <v>163</v>
      </c>
      <c r="L854" s="25">
        <f t="shared" si="52"/>
        <v>2941400000</v>
      </c>
      <c r="M854" s="26">
        <f t="shared" si="53"/>
        <v>2336400000</v>
      </c>
      <c r="N854" s="26">
        <f t="shared" si="54"/>
        <v>605000000</v>
      </c>
      <c r="O854" s="20">
        <f t="shared" si="55"/>
        <v>2013</v>
      </c>
    </row>
    <row r="855" spans="1:15" ht="18" x14ac:dyDescent="0.3">
      <c r="A855" s="7">
        <v>881</v>
      </c>
      <c r="B855" s="7" t="s">
        <v>320</v>
      </c>
      <c r="C855" s="7" t="s">
        <v>6</v>
      </c>
      <c r="D855" s="8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s="7" t="s">
        <v>12</v>
      </c>
      <c r="K855" s="7" t="s">
        <v>163</v>
      </c>
      <c r="L855" s="25">
        <f t="shared" si="52"/>
        <v>2858200000</v>
      </c>
      <c r="M855" s="26">
        <f t="shared" si="53"/>
        <v>2260900000</v>
      </c>
      <c r="N855" s="26">
        <f t="shared" si="54"/>
        <v>597300000</v>
      </c>
      <c r="O855" s="20">
        <f t="shared" si="55"/>
        <v>2014</v>
      </c>
    </row>
    <row r="856" spans="1:15" ht="18" x14ac:dyDescent="0.3">
      <c r="A856" s="7">
        <v>882</v>
      </c>
      <c r="B856" s="7" t="s">
        <v>320</v>
      </c>
      <c r="C856" s="7" t="s">
        <v>7</v>
      </c>
      <c r="D856" s="8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s="7" t="s">
        <v>12</v>
      </c>
      <c r="K856" s="7" t="s">
        <v>163</v>
      </c>
      <c r="L856" s="25">
        <f t="shared" si="52"/>
        <v>3078600000</v>
      </c>
      <c r="M856" s="26">
        <f t="shared" si="53"/>
        <v>2167200000</v>
      </c>
      <c r="N856" s="26">
        <f t="shared" si="54"/>
        <v>911400000</v>
      </c>
      <c r="O856" s="20">
        <f t="shared" si="55"/>
        <v>2015</v>
      </c>
    </row>
    <row r="857" spans="1:15" ht="18" x14ac:dyDescent="0.3">
      <c r="A857" s="7">
        <v>883</v>
      </c>
      <c r="B857" s="7" t="s">
        <v>321</v>
      </c>
      <c r="C857" s="7" t="s">
        <v>2</v>
      </c>
      <c r="D857" s="8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s="7" t="s">
        <v>37</v>
      </c>
      <c r="K857" s="7" t="s">
        <v>94</v>
      </c>
      <c r="L857" s="25">
        <f t="shared" si="52"/>
        <v>93646000000</v>
      </c>
      <c r="M857" s="26">
        <f t="shared" si="53"/>
        <v>68114000000</v>
      </c>
      <c r="N857" s="26">
        <f t="shared" si="54"/>
        <v>25532000000</v>
      </c>
      <c r="O857" s="20">
        <f t="shared" si="55"/>
        <v>2012</v>
      </c>
    </row>
    <row r="858" spans="1:15" ht="18" x14ac:dyDescent="0.3">
      <c r="A858" s="7">
        <v>884</v>
      </c>
      <c r="B858" s="7" t="s">
        <v>321</v>
      </c>
      <c r="C858" s="7" t="s">
        <v>5</v>
      </c>
      <c r="D858" s="8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s="7" t="s">
        <v>37</v>
      </c>
      <c r="K858" s="7" t="s">
        <v>94</v>
      </c>
      <c r="L858" s="25">
        <f t="shared" si="52"/>
        <v>97142000000</v>
      </c>
      <c r="M858" s="26">
        <f t="shared" si="53"/>
        <v>70692000000</v>
      </c>
      <c r="N858" s="26">
        <f t="shared" si="54"/>
        <v>26450000000</v>
      </c>
      <c r="O858" s="20">
        <f t="shared" si="55"/>
        <v>2013</v>
      </c>
    </row>
    <row r="859" spans="1:15" ht="18" x14ac:dyDescent="0.3">
      <c r="A859" s="7">
        <v>885</v>
      </c>
      <c r="B859" s="7" t="s">
        <v>321</v>
      </c>
      <c r="C859" s="7" t="s">
        <v>6</v>
      </c>
      <c r="D859" s="8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s="7" t="s">
        <v>37</v>
      </c>
      <c r="K859" s="7" t="s">
        <v>94</v>
      </c>
      <c r="L859" s="25">
        <f t="shared" si="52"/>
        <v>91973000000</v>
      </c>
      <c r="M859" s="26">
        <f t="shared" si="53"/>
        <v>64413000000</v>
      </c>
      <c r="N859" s="26">
        <f t="shared" si="54"/>
        <v>27560000000</v>
      </c>
      <c r="O859" s="20">
        <f t="shared" si="55"/>
        <v>2014</v>
      </c>
    </row>
    <row r="860" spans="1:15" ht="18" x14ac:dyDescent="0.3">
      <c r="A860" s="7">
        <v>886</v>
      </c>
      <c r="B860" s="7" t="s">
        <v>321</v>
      </c>
      <c r="C860" s="7" t="s">
        <v>7</v>
      </c>
      <c r="D860" s="8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s="7" t="s">
        <v>37</v>
      </c>
      <c r="K860" s="7" t="s">
        <v>94</v>
      </c>
      <c r="L860" s="25">
        <f t="shared" si="52"/>
        <v>89716000000</v>
      </c>
      <c r="M860" s="26">
        <f t="shared" si="53"/>
        <v>62841000000</v>
      </c>
      <c r="N860" s="26">
        <f t="shared" si="54"/>
        <v>26875000000</v>
      </c>
      <c r="O860" s="20">
        <f t="shared" si="55"/>
        <v>2015</v>
      </c>
    </row>
    <row r="861" spans="1:15" ht="18" x14ac:dyDescent="0.3">
      <c r="A861" s="7">
        <v>887</v>
      </c>
      <c r="B861" s="7" t="s">
        <v>322</v>
      </c>
      <c r="C861" s="7" t="s">
        <v>2</v>
      </c>
      <c r="D861" s="8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s="7" t="s">
        <v>9</v>
      </c>
      <c r="K861" s="7" t="s">
        <v>323</v>
      </c>
      <c r="L861" s="25">
        <f t="shared" si="52"/>
        <v>4702000000</v>
      </c>
      <c r="M861" s="26">
        <f t="shared" si="53"/>
        <v>3357000000</v>
      </c>
      <c r="N861" s="26">
        <f t="shared" si="54"/>
        <v>1345000000</v>
      </c>
      <c r="O861" s="20">
        <f t="shared" si="55"/>
        <v>2013</v>
      </c>
    </row>
    <row r="862" spans="1:15" ht="18" x14ac:dyDescent="0.3">
      <c r="A862" s="7">
        <v>888</v>
      </c>
      <c r="B862" s="7" t="s">
        <v>322</v>
      </c>
      <c r="C862" s="7" t="s">
        <v>5</v>
      </c>
      <c r="D862" s="8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s="7" t="s">
        <v>9</v>
      </c>
      <c r="K862" s="7" t="s">
        <v>323</v>
      </c>
      <c r="L862" s="25">
        <f t="shared" si="52"/>
        <v>4803000000</v>
      </c>
      <c r="M862" s="26">
        <f t="shared" si="53"/>
        <v>3453000000</v>
      </c>
      <c r="N862" s="26">
        <f t="shared" si="54"/>
        <v>1350000000</v>
      </c>
      <c r="O862" s="20">
        <f t="shared" si="55"/>
        <v>2014</v>
      </c>
    </row>
    <row r="863" spans="1:15" ht="18" x14ac:dyDescent="0.3">
      <c r="A863" s="7">
        <v>889</v>
      </c>
      <c r="B863" s="7" t="s">
        <v>322</v>
      </c>
      <c r="C863" s="7" t="s">
        <v>6</v>
      </c>
      <c r="D863" s="8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s="7" t="s">
        <v>9</v>
      </c>
      <c r="K863" s="7" t="s">
        <v>323</v>
      </c>
      <c r="L863" s="25">
        <f t="shared" si="52"/>
        <v>5100000000</v>
      </c>
      <c r="M863" s="26">
        <f t="shared" si="53"/>
        <v>3777000000</v>
      </c>
      <c r="N863" s="26">
        <f t="shared" si="54"/>
        <v>1323000000</v>
      </c>
      <c r="O863" s="20">
        <f t="shared" si="55"/>
        <v>2015</v>
      </c>
    </row>
    <row r="864" spans="1:15" ht="18" x14ac:dyDescent="0.3">
      <c r="A864" s="7">
        <v>890</v>
      </c>
      <c r="B864" s="7" t="s">
        <v>322</v>
      </c>
      <c r="C864" s="7" t="s">
        <v>7</v>
      </c>
      <c r="D864" s="8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s="7" t="s">
        <v>9</v>
      </c>
      <c r="K864" s="7" t="s">
        <v>323</v>
      </c>
      <c r="L864" s="25">
        <f t="shared" si="52"/>
        <v>5269000000</v>
      </c>
      <c r="M864" s="26">
        <f t="shared" si="53"/>
        <v>4168000000</v>
      </c>
      <c r="N864" s="26">
        <f t="shared" si="54"/>
        <v>1101000000</v>
      </c>
      <c r="O864" s="20">
        <f t="shared" si="55"/>
        <v>2016</v>
      </c>
    </row>
    <row r="865" spans="1:15" ht="18" x14ac:dyDescent="0.3">
      <c r="A865" s="7">
        <v>891</v>
      </c>
      <c r="B865" s="7" t="s">
        <v>324</v>
      </c>
      <c r="C865" s="7" t="s">
        <v>2</v>
      </c>
      <c r="D865" s="8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s="7" t="s">
        <v>26</v>
      </c>
      <c r="K865" s="7" t="s">
        <v>113</v>
      </c>
      <c r="L865" s="25">
        <f t="shared" si="52"/>
        <v>5434000000</v>
      </c>
      <c r="M865" s="26">
        <f t="shared" si="53"/>
        <v>3872000000</v>
      </c>
      <c r="N865" s="26">
        <f t="shared" si="54"/>
        <v>1562000000</v>
      </c>
      <c r="O865" s="20">
        <f t="shared" si="55"/>
        <v>2012</v>
      </c>
    </row>
    <row r="866" spans="1:15" ht="18" x14ac:dyDescent="0.3">
      <c r="A866" s="7">
        <v>892</v>
      </c>
      <c r="B866" s="7" t="s">
        <v>324</v>
      </c>
      <c r="C866" s="7" t="s">
        <v>5</v>
      </c>
      <c r="D866" s="8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s="7" t="s">
        <v>26</v>
      </c>
      <c r="K866" s="7" t="s">
        <v>113</v>
      </c>
      <c r="L866" s="25">
        <f t="shared" si="52"/>
        <v>6103000000</v>
      </c>
      <c r="M866" s="26">
        <f t="shared" si="53"/>
        <v>3266000000</v>
      </c>
      <c r="N866" s="26">
        <f t="shared" si="54"/>
        <v>2837000000</v>
      </c>
      <c r="O866" s="20">
        <f t="shared" si="55"/>
        <v>2013</v>
      </c>
    </row>
    <row r="867" spans="1:15" ht="18" x14ac:dyDescent="0.3">
      <c r="A867" s="7">
        <v>893</v>
      </c>
      <c r="B867" s="7" t="s">
        <v>324</v>
      </c>
      <c r="C867" s="7" t="s">
        <v>6</v>
      </c>
      <c r="D867" s="8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s="7" t="s">
        <v>26</v>
      </c>
      <c r="K867" s="7" t="s">
        <v>113</v>
      </c>
      <c r="L867" s="25">
        <f t="shared" si="52"/>
        <v>5063000000</v>
      </c>
      <c r="M867" s="26">
        <f t="shared" si="53"/>
        <v>4039000000</v>
      </c>
      <c r="N867" s="26">
        <f t="shared" si="54"/>
        <v>1024000000</v>
      </c>
      <c r="O867" s="20">
        <f t="shared" si="55"/>
        <v>2015</v>
      </c>
    </row>
    <row r="868" spans="1:15" ht="18" x14ac:dyDescent="0.3">
      <c r="A868" s="7">
        <v>894</v>
      </c>
      <c r="B868" s="7" t="s">
        <v>324</v>
      </c>
      <c r="C868" s="7" t="s">
        <v>7</v>
      </c>
      <c r="D868" s="8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s="7" t="s">
        <v>26</v>
      </c>
      <c r="K868" s="7" t="s">
        <v>113</v>
      </c>
      <c r="L868" s="25">
        <f t="shared" si="52"/>
        <v>4681000000</v>
      </c>
      <c r="M868" s="26">
        <f t="shared" si="53"/>
        <v>3590000000</v>
      </c>
      <c r="N868" s="26">
        <f t="shared" si="54"/>
        <v>1091000000</v>
      </c>
      <c r="O868" s="20">
        <f t="shared" si="55"/>
        <v>2016</v>
      </c>
    </row>
    <row r="869" spans="1:15" ht="18" x14ac:dyDescent="0.3">
      <c r="A869" s="7">
        <v>895</v>
      </c>
      <c r="B869" s="7" t="s">
        <v>325</v>
      </c>
      <c r="C869" s="7" t="s">
        <v>2</v>
      </c>
      <c r="D869" s="8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s="7" t="s">
        <v>37</v>
      </c>
      <c r="K869" s="7" t="s">
        <v>94</v>
      </c>
      <c r="L869" s="25">
        <f t="shared" si="52"/>
        <v>214130000</v>
      </c>
      <c r="M869" s="26">
        <f t="shared" si="53"/>
        <v>186869000</v>
      </c>
      <c r="N869" s="26">
        <f t="shared" si="54"/>
        <v>27261000</v>
      </c>
      <c r="O869" s="20">
        <f t="shared" si="55"/>
        <v>2013</v>
      </c>
    </row>
    <row r="870" spans="1:15" ht="18" x14ac:dyDescent="0.3">
      <c r="A870" s="7">
        <v>896</v>
      </c>
      <c r="B870" s="7" t="s">
        <v>325</v>
      </c>
      <c r="C870" s="7" t="s">
        <v>5</v>
      </c>
      <c r="D870" s="8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s="7" t="s">
        <v>37</v>
      </c>
      <c r="K870" s="7" t="s">
        <v>94</v>
      </c>
      <c r="L870" s="25">
        <f t="shared" si="52"/>
        <v>263459000</v>
      </c>
      <c r="M870" s="26">
        <f t="shared" si="53"/>
        <v>207770000</v>
      </c>
      <c r="N870" s="26">
        <f t="shared" si="54"/>
        <v>55689000</v>
      </c>
      <c r="O870" s="20">
        <f t="shared" si="55"/>
        <v>2014</v>
      </c>
    </row>
    <row r="871" spans="1:15" ht="18" x14ac:dyDescent="0.3">
      <c r="A871" s="7">
        <v>897</v>
      </c>
      <c r="B871" s="7" t="s">
        <v>325</v>
      </c>
      <c r="C871" s="7" t="s">
        <v>6</v>
      </c>
      <c r="D871" s="8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s="7" t="s">
        <v>37</v>
      </c>
      <c r="K871" s="7" t="s">
        <v>94</v>
      </c>
      <c r="L871" s="25">
        <f t="shared" si="52"/>
        <v>272444000</v>
      </c>
      <c r="M871" s="26">
        <f t="shared" si="53"/>
        <v>220857000</v>
      </c>
      <c r="N871" s="26">
        <f t="shared" si="54"/>
        <v>51587000</v>
      </c>
      <c r="O871" s="20">
        <f t="shared" si="55"/>
        <v>2015</v>
      </c>
    </row>
    <row r="872" spans="1:15" ht="18" x14ac:dyDescent="0.3">
      <c r="A872" s="7">
        <v>898</v>
      </c>
      <c r="B872" s="7" t="s">
        <v>325</v>
      </c>
      <c r="C872" s="7" t="s">
        <v>7</v>
      </c>
      <c r="D872" s="8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s="7" t="s">
        <v>37</v>
      </c>
      <c r="K872" s="7" t="s">
        <v>94</v>
      </c>
      <c r="L872" s="25">
        <f t="shared" si="52"/>
        <v>297207000</v>
      </c>
      <c r="M872" s="26">
        <f t="shared" si="53"/>
        <v>237882000</v>
      </c>
      <c r="N872" s="26">
        <f t="shared" si="54"/>
        <v>59325000</v>
      </c>
      <c r="O872" s="20">
        <f t="shared" si="55"/>
        <v>2016</v>
      </c>
    </row>
    <row r="873" spans="1:15" ht="18" x14ac:dyDescent="0.3">
      <c r="A873" s="7">
        <v>899</v>
      </c>
      <c r="B873" s="7" t="s">
        <v>326</v>
      </c>
      <c r="C873" s="7" t="s">
        <v>2</v>
      </c>
      <c r="D873" s="8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s="7" t="s">
        <v>42</v>
      </c>
      <c r="K873" s="7" t="s">
        <v>43</v>
      </c>
      <c r="L873" s="25">
        <f t="shared" si="52"/>
        <v>586399000</v>
      </c>
      <c r="M873" s="26">
        <f t="shared" si="53"/>
        <v>338351000</v>
      </c>
      <c r="N873" s="26">
        <f t="shared" si="54"/>
        <v>248048000</v>
      </c>
      <c r="O873" s="20">
        <f t="shared" si="55"/>
        <v>2012</v>
      </c>
    </row>
    <row r="874" spans="1:15" ht="18" x14ac:dyDescent="0.3">
      <c r="A874" s="7">
        <v>900</v>
      </c>
      <c r="B874" s="7" t="s">
        <v>326</v>
      </c>
      <c r="C874" s="7" t="s">
        <v>5</v>
      </c>
      <c r="D874" s="8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s="7" t="s">
        <v>42</v>
      </c>
      <c r="K874" s="7" t="s">
        <v>43</v>
      </c>
      <c r="L874" s="25">
        <f t="shared" si="52"/>
        <v>640029000</v>
      </c>
      <c r="M874" s="26">
        <f t="shared" si="53"/>
        <v>352183000</v>
      </c>
      <c r="N874" s="26">
        <f t="shared" si="54"/>
        <v>287846000</v>
      </c>
      <c r="O874" s="20">
        <f t="shared" si="55"/>
        <v>2013</v>
      </c>
    </row>
    <row r="875" spans="1:15" ht="18" x14ac:dyDescent="0.3">
      <c r="A875" s="7">
        <v>901</v>
      </c>
      <c r="B875" s="7" t="s">
        <v>326</v>
      </c>
      <c r="C875" s="7" t="s">
        <v>6</v>
      </c>
      <c r="D875" s="8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s="7" t="s">
        <v>42</v>
      </c>
      <c r="K875" s="7" t="s">
        <v>43</v>
      </c>
      <c r="L875" s="25">
        <f t="shared" si="52"/>
        <v>735280000</v>
      </c>
      <c r="M875" s="26">
        <f t="shared" si="53"/>
        <v>380275000</v>
      </c>
      <c r="N875" s="26">
        <f t="shared" si="54"/>
        <v>355005000</v>
      </c>
      <c r="O875" s="20">
        <f t="shared" si="55"/>
        <v>2014</v>
      </c>
    </row>
    <row r="876" spans="1:15" ht="18" x14ac:dyDescent="0.3">
      <c r="A876" s="7">
        <v>902</v>
      </c>
      <c r="B876" s="7" t="s">
        <v>326</v>
      </c>
      <c r="C876" s="7" t="s">
        <v>7</v>
      </c>
      <c r="D876" s="8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s="7" t="s">
        <v>42</v>
      </c>
      <c r="K876" s="7" t="s">
        <v>43</v>
      </c>
      <c r="L876" s="25">
        <f t="shared" si="52"/>
        <v>862292000</v>
      </c>
      <c r="M876" s="26">
        <f t="shared" si="53"/>
        <v>467262000</v>
      </c>
      <c r="N876" s="26">
        <f t="shared" si="54"/>
        <v>395030000</v>
      </c>
      <c r="O876" s="20">
        <f t="shared" si="55"/>
        <v>2015</v>
      </c>
    </row>
    <row r="877" spans="1:15" ht="18" x14ac:dyDescent="0.3">
      <c r="A877" s="7">
        <v>903</v>
      </c>
      <c r="B877" s="7" t="s">
        <v>327</v>
      </c>
      <c r="C877" s="7" t="s">
        <v>2</v>
      </c>
      <c r="D877" s="8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s="7" t="s">
        <v>12</v>
      </c>
      <c r="K877" s="7" t="s">
        <v>57</v>
      </c>
      <c r="L877" s="25">
        <f t="shared" si="52"/>
        <v>1605329000</v>
      </c>
      <c r="M877" s="26">
        <f t="shared" si="53"/>
        <v>875644000</v>
      </c>
      <c r="N877" s="26">
        <f t="shared" si="54"/>
        <v>729685000</v>
      </c>
      <c r="O877" s="20">
        <f t="shared" si="55"/>
        <v>2013</v>
      </c>
    </row>
    <row r="878" spans="1:15" ht="18" x14ac:dyDescent="0.3">
      <c r="A878" s="7">
        <v>904</v>
      </c>
      <c r="B878" s="7" t="s">
        <v>327</v>
      </c>
      <c r="C878" s="7" t="s">
        <v>5</v>
      </c>
      <c r="D878" s="8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s="7" t="s">
        <v>12</v>
      </c>
      <c r="K878" s="7" t="s">
        <v>57</v>
      </c>
      <c r="L878" s="25">
        <f t="shared" si="52"/>
        <v>1696446000</v>
      </c>
      <c r="M878" s="26">
        <f t="shared" si="53"/>
        <v>924376000</v>
      </c>
      <c r="N878" s="26">
        <f t="shared" si="54"/>
        <v>772070000</v>
      </c>
      <c r="O878" s="20">
        <f t="shared" si="55"/>
        <v>2014</v>
      </c>
    </row>
    <row r="879" spans="1:15" ht="18" x14ac:dyDescent="0.3">
      <c r="A879" s="7">
        <v>905</v>
      </c>
      <c r="B879" s="7" t="s">
        <v>327</v>
      </c>
      <c r="C879" s="7" t="s">
        <v>6</v>
      </c>
      <c r="D879" s="8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s="7" t="s">
        <v>12</v>
      </c>
      <c r="K879" s="7" t="s">
        <v>57</v>
      </c>
      <c r="L879" s="25">
        <f t="shared" si="52"/>
        <v>1598820000</v>
      </c>
      <c r="M879" s="26">
        <f t="shared" si="53"/>
        <v>937480000</v>
      </c>
      <c r="N879" s="26">
        <f t="shared" si="54"/>
        <v>661340000</v>
      </c>
      <c r="O879" s="20">
        <f t="shared" si="55"/>
        <v>2015</v>
      </c>
    </row>
    <row r="880" spans="1:15" ht="18" x14ac:dyDescent="0.3">
      <c r="A880" s="7">
        <v>906</v>
      </c>
      <c r="B880" s="7" t="s">
        <v>327</v>
      </c>
      <c r="C880" s="7" t="s">
        <v>7</v>
      </c>
      <c r="D880" s="8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s="7" t="s">
        <v>12</v>
      </c>
      <c r="K880" s="7" t="s">
        <v>57</v>
      </c>
      <c r="L880" s="25">
        <f t="shared" si="52"/>
        <v>1821102000</v>
      </c>
      <c r="M880" s="26">
        <f t="shared" si="53"/>
        <v>860657000</v>
      </c>
      <c r="N880" s="26">
        <f t="shared" si="54"/>
        <v>960445000</v>
      </c>
      <c r="O880" s="20">
        <f t="shared" si="55"/>
        <v>2016</v>
      </c>
    </row>
    <row r="881" spans="1:15" ht="18" x14ac:dyDescent="0.3">
      <c r="A881" s="7">
        <v>907</v>
      </c>
      <c r="B881" s="7" t="s">
        <v>328</v>
      </c>
      <c r="C881" s="7" t="s">
        <v>2</v>
      </c>
      <c r="D881" s="8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s="7" t="s">
        <v>26</v>
      </c>
      <c r="K881" s="7" t="s">
        <v>131</v>
      </c>
      <c r="L881" s="25">
        <f t="shared" si="52"/>
        <v>6609000000</v>
      </c>
      <c r="M881" s="26">
        <f t="shared" si="53"/>
        <v>3706000000</v>
      </c>
      <c r="N881" s="26">
        <f t="shared" si="54"/>
        <v>2903000000</v>
      </c>
      <c r="O881" s="20">
        <f t="shared" si="55"/>
        <v>2013</v>
      </c>
    </row>
    <row r="882" spans="1:15" ht="18" x14ac:dyDescent="0.3">
      <c r="A882" s="7">
        <v>908</v>
      </c>
      <c r="B882" s="7" t="s">
        <v>328</v>
      </c>
      <c r="C882" s="7" t="s">
        <v>5</v>
      </c>
      <c r="D882" s="8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s="7" t="s">
        <v>26</v>
      </c>
      <c r="K882" s="7" t="s">
        <v>131</v>
      </c>
      <c r="L882" s="25">
        <f t="shared" si="52"/>
        <v>6683000000</v>
      </c>
      <c r="M882" s="26">
        <f t="shared" si="53"/>
        <v>4162000000</v>
      </c>
      <c r="N882" s="26">
        <f t="shared" si="54"/>
        <v>2521000000</v>
      </c>
      <c r="O882" s="20">
        <f t="shared" si="55"/>
        <v>2014</v>
      </c>
    </row>
    <row r="883" spans="1:15" ht="18" x14ac:dyDescent="0.3">
      <c r="A883" s="7">
        <v>909</v>
      </c>
      <c r="B883" s="7" t="s">
        <v>328</v>
      </c>
      <c r="C883" s="7" t="s">
        <v>6</v>
      </c>
      <c r="D883" s="8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s="7" t="s">
        <v>26</v>
      </c>
      <c r="K883" s="7" t="s">
        <v>131</v>
      </c>
      <c r="L883" s="25">
        <f t="shared" si="52"/>
        <v>6624000000</v>
      </c>
      <c r="M883" s="26">
        <f t="shared" si="53"/>
        <v>5011000000</v>
      </c>
      <c r="N883" s="26">
        <f t="shared" si="54"/>
        <v>1613000000</v>
      </c>
      <c r="O883" s="20">
        <f t="shared" si="55"/>
        <v>2015</v>
      </c>
    </row>
    <row r="884" spans="1:15" ht="18" x14ac:dyDescent="0.3">
      <c r="A884" s="7">
        <v>910</v>
      </c>
      <c r="B884" s="7" t="s">
        <v>328</v>
      </c>
      <c r="C884" s="7" t="s">
        <v>7</v>
      </c>
      <c r="D884" s="8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s="7" t="s">
        <v>26</v>
      </c>
      <c r="K884" s="7" t="s">
        <v>131</v>
      </c>
      <c r="L884" s="25">
        <f t="shared" si="52"/>
        <v>6651000000</v>
      </c>
      <c r="M884" s="26">
        <f t="shared" si="53"/>
        <v>3334000000</v>
      </c>
      <c r="N884" s="26">
        <f t="shared" si="54"/>
        <v>3317000000</v>
      </c>
      <c r="O884" s="20">
        <f t="shared" si="55"/>
        <v>2016</v>
      </c>
    </row>
    <row r="885" spans="1:15" ht="18" x14ac:dyDescent="0.3">
      <c r="A885" s="7">
        <v>911</v>
      </c>
      <c r="B885" s="7" t="s">
        <v>329</v>
      </c>
      <c r="C885" s="7" t="s">
        <v>2</v>
      </c>
      <c r="D885" s="8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s="7" t="s">
        <v>72</v>
      </c>
      <c r="K885" s="7" t="s">
        <v>330</v>
      </c>
      <c r="L885" s="25">
        <f t="shared" si="52"/>
        <v>6705000000</v>
      </c>
      <c r="M885" s="26">
        <f t="shared" si="53"/>
        <v>2813000000</v>
      </c>
      <c r="N885" s="26">
        <f t="shared" si="54"/>
        <v>3892000000</v>
      </c>
      <c r="O885" s="20">
        <f t="shared" si="55"/>
        <v>2013</v>
      </c>
    </row>
    <row r="886" spans="1:15" ht="18" x14ac:dyDescent="0.3">
      <c r="A886" s="7">
        <v>912</v>
      </c>
      <c r="B886" s="7" t="s">
        <v>329</v>
      </c>
      <c r="C886" s="7" t="s">
        <v>5</v>
      </c>
      <c r="D886" s="8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s="7" t="s">
        <v>72</v>
      </c>
      <c r="K886" s="7" t="s">
        <v>330</v>
      </c>
      <c r="L886" s="25">
        <f t="shared" si="52"/>
        <v>7791000000</v>
      </c>
      <c r="M886" s="26">
        <f t="shared" si="53"/>
        <v>3069000000</v>
      </c>
      <c r="N886" s="26">
        <f t="shared" si="54"/>
        <v>4722000000</v>
      </c>
      <c r="O886" s="20">
        <f t="shared" si="55"/>
        <v>2014</v>
      </c>
    </row>
    <row r="887" spans="1:15" ht="18" x14ac:dyDescent="0.3">
      <c r="A887" s="7">
        <v>913</v>
      </c>
      <c r="B887" s="7" t="s">
        <v>329</v>
      </c>
      <c r="C887" s="7" t="s">
        <v>6</v>
      </c>
      <c r="D887" s="8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s="7" t="s">
        <v>72</v>
      </c>
      <c r="K887" s="7" t="s">
        <v>330</v>
      </c>
      <c r="L887" s="25">
        <f t="shared" si="52"/>
        <v>7951000000</v>
      </c>
      <c r="M887" s="26">
        <f t="shared" si="53"/>
        <v>3435000000</v>
      </c>
      <c r="N887" s="26">
        <f t="shared" si="54"/>
        <v>4516000000</v>
      </c>
      <c r="O887" s="20">
        <f t="shared" si="55"/>
        <v>2015</v>
      </c>
    </row>
    <row r="888" spans="1:15" ht="18" x14ac:dyDescent="0.3">
      <c r="A888" s="7">
        <v>914</v>
      </c>
      <c r="B888" s="7" t="s">
        <v>329</v>
      </c>
      <c r="C888" s="7" t="s">
        <v>7</v>
      </c>
      <c r="D888" s="8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s="7" t="s">
        <v>72</v>
      </c>
      <c r="K888" s="7" t="s">
        <v>330</v>
      </c>
      <c r="L888" s="25">
        <f t="shared" si="52"/>
        <v>7257000000</v>
      </c>
      <c r="M888" s="26">
        <f t="shared" si="53"/>
        <v>3298000000</v>
      </c>
      <c r="N888" s="26">
        <f t="shared" si="54"/>
        <v>3959000000</v>
      </c>
      <c r="O888" s="20">
        <f t="shared" si="55"/>
        <v>2016</v>
      </c>
    </row>
    <row r="889" spans="1:15" ht="18" x14ac:dyDescent="0.3">
      <c r="A889" s="7">
        <v>915</v>
      </c>
      <c r="B889" s="7" t="s">
        <v>331</v>
      </c>
      <c r="C889" s="7" t="s">
        <v>2</v>
      </c>
      <c r="D889" s="8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s="7" t="s">
        <v>9</v>
      </c>
      <c r="K889" s="7" t="s">
        <v>68</v>
      </c>
      <c r="L889" s="25">
        <f t="shared" si="52"/>
        <v>1464362000</v>
      </c>
      <c r="M889" s="26">
        <f t="shared" si="53"/>
        <v>731767000</v>
      </c>
      <c r="N889" s="26">
        <f t="shared" si="54"/>
        <v>732595000</v>
      </c>
      <c r="O889" s="20">
        <f t="shared" si="55"/>
        <v>2013</v>
      </c>
    </row>
    <row r="890" spans="1:15" ht="18" x14ac:dyDescent="0.3">
      <c r="A890" s="7">
        <v>916</v>
      </c>
      <c r="B890" s="7" t="s">
        <v>331</v>
      </c>
      <c r="C890" s="7" t="s">
        <v>5</v>
      </c>
      <c r="D890" s="8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s="7" t="s">
        <v>9</v>
      </c>
      <c r="K890" s="7" t="s">
        <v>68</v>
      </c>
      <c r="L890" s="25">
        <f t="shared" si="52"/>
        <v>1648701000</v>
      </c>
      <c r="M890" s="26">
        <f t="shared" si="53"/>
        <v>819048000</v>
      </c>
      <c r="N890" s="26">
        <f t="shared" si="54"/>
        <v>829653000</v>
      </c>
      <c r="O890" s="20">
        <f t="shared" si="55"/>
        <v>2014</v>
      </c>
    </row>
    <row r="891" spans="1:15" ht="18" x14ac:dyDescent="0.3">
      <c r="A891" s="7">
        <v>917</v>
      </c>
      <c r="B891" s="7" t="s">
        <v>331</v>
      </c>
      <c r="C891" s="7" t="s">
        <v>6</v>
      </c>
      <c r="D891" s="8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s="7" t="s">
        <v>9</v>
      </c>
      <c r="K891" s="7" t="s">
        <v>68</v>
      </c>
      <c r="L891" s="25">
        <f t="shared" si="52"/>
        <v>1887527000</v>
      </c>
      <c r="M891" s="26">
        <f t="shared" si="53"/>
        <v>890431000</v>
      </c>
      <c r="N891" s="26">
        <f t="shared" si="54"/>
        <v>997096000</v>
      </c>
      <c r="O891" s="20">
        <f t="shared" si="55"/>
        <v>2015</v>
      </c>
    </row>
    <row r="892" spans="1:15" ht="18" x14ac:dyDescent="0.3">
      <c r="A892" s="7">
        <v>918</v>
      </c>
      <c r="B892" s="7" t="s">
        <v>331</v>
      </c>
      <c r="C892" s="7" t="s">
        <v>7</v>
      </c>
      <c r="D892" s="8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s="7" t="s">
        <v>9</v>
      </c>
      <c r="K892" s="7" t="s">
        <v>68</v>
      </c>
      <c r="L892" s="25">
        <f t="shared" si="52"/>
        <v>2018760000</v>
      </c>
      <c r="M892" s="26">
        <f t="shared" si="53"/>
        <v>959899000</v>
      </c>
      <c r="N892" s="26">
        <f t="shared" si="54"/>
        <v>1058861000</v>
      </c>
      <c r="O892" s="20">
        <f t="shared" si="55"/>
        <v>2016</v>
      </c>
    </row>
    <row r="893" spans="1:15" ht="18" x14ac:dyDescent="0.3">
      <c r="A893" s="7">
        <v>919</v>
      </c>
      <c r="B893" s="7" t="s">
        <v>332</v>
      </c>
      <c r="C893" s="7" t="s">
        <v>2</v>
      </c>
      <c r="D893" s="8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s="7" t="s">
        <v>26</v>
      </c>
      <c r="K893" s="7" t="s">
        <v>203</v>
      </c>
      <c r="L893" s="25">
        <f t="shared" si="52"/>
        <v>28964000000</v>
      </c>
      <c r="M893" s="26">
        <f t="shared" si="53"/>
        <v>18185000000</v>
      </c>
      <c r="N893" s="26">
        <f t="shared" si="54"/>
        <v>10779000000</v>
      </c>
      <c r="O893" s="20">
        <f t="shared" si="55"/>
        <v>2012</v>
      </c>
    </row>
    <row r="894" spans="1:15" ht="18" x14ac:dyDescent="0.3">
      <c r="A894" s="7">
        <v>920</v>
      </c>
      <c r="B894" s="7" t="s">
        <v>332</v>
      </c>
      <c r="C894" s="7" t="s">
        <v>5</v>
      </c>
      <c r="D894" s="8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s="7" t="s">
        <v>26</v>
      </c>
      <c r="K894" s="7" t="s">
        <v>203</v>
      </c>
      <c r="L894" s="25">
        <f t="shared" si="52"/>
        <v>28433000000</v>
      </c>
      <c r="M894" s="26">
        <f t="shared" si="53"/>
        <v>18205000000</v>
      </c>
      <c r="N894" s="26">
        <f t="shared" si="54"/>
        <v>10228000000</v>
      </c>
      <c r="O894" s="20">
        <f t="shared" si="55"/>
        <v>2013</v>
      </c>
    </row>
    <row r="895" spans="1:15" ht="18" x14ac:dyDescent="0.3">
      <c r="A895" s="7">
        <v>921</v>
      </c>
      <c r="B895" s="7" t="s">
        <v>332</v>
      </c>
      <c r="C895" s="7" t="s">
        <v>6</v>
      </c>
      <c r="D895" s="8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s="7" t="s">
        <v>26</v>
      </c>
      <c r="K895" s="7" t="s">
        <v>203</v>
      </c>
      <c r="L895" s="25">
        <f t="shared" si="52"/>
        <v>28109000000</v>
      </c>
      <c r="M895" s="26">
        <f t="shared" si="53"/>
        <v>18401000000</v>
      </c>
      <c r="N895" s="26">
        <f t="shared" si="54"/>
        <v>9708000000</v>
      </c>
      <c r="O895" s="20">
        <f t="shared" si="55"/>
        <v>2014</v>
      </c>
    </row>
    <row r="896" spans="1:15" ht="18" x14ac:dyDescent="0.3">
      <c r="A896" s="7">
        <v>922</v>
      </c>
      <c r="B896" s="7" t="s">
        <v>332</v>
      </c>
      <c r="C896" s="7" t="s">
        <v>7</v>
      </c>
      <c r="D896" s="8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s="7" t="s">
        <v>26</v>
      </c>
      <c r="K896" s="7" t="s">
        <v>203</v>
      </c>
      <c r="L896" s="25">
        <f t="shared" si="52"/>
        <v>26812000000</v>
      </c>
      <c r="M896" s="26">
        <f t="shared" si="53"/>
        <v>18084000000</v>
      </c>
      <c r="N896" s="26">
        <f t="shared" si="54"/>
        <v>8728000000</v>
      </c>
      <c r="O896" s="20">
        <f t="shared" si="55"/>
        <v>2015</v>
      </c>
    </row>
    <row r="897" spans="1:15" ht="18" x14ac:dyDescent="0.3">
      <c r="A897" s="7">
        <v>923</v>
      </c>
      <c r="B897" s="7" t="s">
        <v>333</v>
      </c>
      <c r="C897" s="7" t="s">
        <v>2</v>
      </c>
      <c r="D897" s="8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s="7" t="s">
        <v>9</v>
      </c>
      <c r="K897" s="7" t="s">
        <v>278</v>
      </c>
      <c r="L897" s="25">
        <f t="shared" si="52"/>
        <v>1306566000</v>
      </c>
      <c r="M897" s="26">
        <f t="shared" si="53"/>
        <v>675827000</v>
      </c>
      <c r="N897" s="26">
        <f t="shared" si="54"/>
        <v>630739000</v>
      </c>
      <c r="O897" s="20">
        <f t="shared" si="55"/>
        <v>2013</v>
      </c>
    </row>
    <row r="898" spans="1:15" ht="18" x14ac:dyDescent="0.3">
      <c r="A898" s="7">
        <v>924</v>
      </c>
      <c r="B898" s="7" t="s">
        <v>333</v>
      </c>
      <c r="C898" s="7" t="s">
        <v>5</v>
      </c>
      <c r="D898" s="8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s="7" t="s">
        <v>9</v>
      </c>
      <c r="K898" s="7" t="s">
        <v>278</v>
      </c>
      <c r="L898" s="25">
        <f t="shared" ref="L898:L961" si="56">E898-F898</f>
        <v>2016100000</v>
      </c>
      <c r="M898" s="26">
        <f t="shared" ref="M898:M961" si="57">G898+H898+I898</f>
        <v>1006600000</v>
      </c>
      <c r="N898" s="26">
        <f t="shared" ref="N898:N961" si="58">L898-M898</f>
        <v>1009500000</v>
      </c>
      <c r="O898" s="20">
        <f t="shared" si="55"/>
        <v>2014</v>
      </c>
    </row>
    <row r="899" spans="1:15" ht="18" x14ac:dyDescent="0.3">
      <c r="A899" s="7">
        <v>925</v>
      </c>
      <c r="B899" s="7" t="s">
        <v>333</v>
      </c>
      <c r="C899" s="7" t="s">
        <v>6</v>
      </c>
      <c r="D899" s="8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s="7" t="s">
        <v>9</v>
      </c>
      <c r="K899" s="7" t="s">
        <v>278</v>
      </c>
      <c r="L899" s="25">
        <f t="shared" si="56"/>
        <v>2647700000</v>
      </c>
      <c r="M899" s="26">
        <f t="shared" si="57"/>
        <v>1389900000</v>
      </c>
      <c r="N899" s="26">
        <f t="shared" si="58"/>
        <v>1257800000</v>
      </c>
      <c r="O899" s="20">
        <f t="shared" ref="O899:O962" si="59">YEAR(D899)</f>
        <v>2015</v>
      </c>
    </row>
    <row r="900" spans="1:15" ht="18" x14ac:dyDescent="0.3">
      <c r="A900" s="7">
        <v>926</v>
      </c>
      <c r="B900" s="7" t="s">
        <v>333</v>
      </c>
      <c r="C900" s="7" t="s">
        <v>7</v>
      </c>
      <c r="D900" s="8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s="7" t="s">
        <v>9</v>
      </c>
      <c r="K900" s="7" t="s">
        <v>278</v>
      </c>
      <c r="L900" s="25">
        <f t="shared" si="56"/>
        <v>2797200000</v>
      </c>
      <c r="M900" s="26">
        <f t="shared" si="57"/>
        <v>1611200000</v>
      </c>
      <c r="N900" s="26">
        <f t="shared" si="58"/>
        <v>1186000000</v>
      </c>
      <c r="O900" s="20">
        <f t="shared" si="59"/>
        <v>2016</v>
      </c>
    </row>
    <row r="901" spans="1:15" ht="18" x14ac:dyDescent="0.3">
      <c r="A901" s="7">
        <v>927</v>
      </c>
      <c r="B901" s="7" t="s">
        <v>334</v>
      </c>
      <c r="C901" s="7" t="s">
        <v>2</v>
      </c>
      <c r="D901" s="8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s="7" t="s">
        <v>26</v>
      </c>
      <c r="K901" s="7" t="s">
        <v>335</v>
      </c>
      <c r="L901" s="25">
        <f t="shared" si="56"/>
        <v>19893000000</v>
      </c>
      <c r="M901" s="26">
        <f t="shared" si="57"/>
        <v>17129000000</v>
      </c>
      <c r="N901" s="26">
        <f t="shared" si="58"/>
        <v>2764000000</v>
      </c>
      <c r="O901" s="20">
        <f t="shared" si="59"/>
        <v>2013</v>
      </c>
    </row>
    <row r="902" spans="1:15" ht="18" x14ac:dyDescent="0.3">
      <c r="A902" s="7">
        <v>928</v>
      </c>
      <c r="B902" s="7" t="s">
        <v>334</v>
      </c>
      <c r="C902" s="7" t="s">
        <v>5</v>
      </c>
      <c r="D902" s="8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s="7" t="s">
        <v>26</v>
      </c>
      <c r="K902" s="7" t="s">
        <v>335</v>
      </c>
      <c r="L902" s="25">
        <f t="shared" si="56"/>
        <v>20237000000</v>
      </c>
      <c r="M902" s="26">
        <f t="shared" si="57"/>
        <v>17512000000</v>
      </c>
      <c r="N902" s="26">
        <f t="shared" si="58"/>
        <v>2725000000</v>
      </c>
      <c r="O902" s="20">
        <f t="shared" si="59"/>
        <v>2014</v>
      </c>
    </row>
    <row r="903" spans="1:15" ht="18" x14ac:dyDescent="0.3">
      <c r="A903" s="7">
        <v>929</v>
      </c>
      <c r="B903" s="7" t="s">
        <v>334</v>
      </c>
      <c r="C903" s="7" t="s">
        <v>6</v>
      </c>
      <c r="D903" s="8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s="7" t="s">
        <v>26</v>
      </c>
      <c r="K903" s="7" t="s">
        <v>335</v>
      </c>
      <c r="L903" s="25">
        <f t="shared" si="56"/>
        <v>22953000000</v>
      </c>
      <c r="M903" s="26">
        <f t="shared" si="57"/>
        <v>19816000000</v>
      </c>
      <c r="N903" s="26">
        <f t="shared" si="58"/>
        <v>3137000000</v>
      </c>
      <c r="O903" s="20">
        <f t="shared" si="59"/>
        <v>2015</v>
      </c>
    </row>
    <row r="904" spans="1:15" ht="18" x14ac:dyDescent="0.3">
      <c r="A904" s="7">
        <v>930</v>
      </c>
      <c r="B904" s="7" t="s">
        <v>334</v>
      </c>
      <c r="C904" s="7" t="s">
        <v>7</v>
      </c>
      <c r="D904" s="8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s="7" t="s">
        <v>26</v>
      </c>
      <c r="K904" s="7" t="s">
        <v>335</v>
      </c>
      <c r="L904" s="25">
        <f t="shared" si="56"/>
        <v>24334000000</v>
      </c>
      <c r="M904" s="26">
        <f t="shared" si="57"/>
        <v>20758000000</v>
      </c>
      <c r="N904" s="26">
        <f t="shared" si="58"/>
        <v>3576000000</v>
      </c>
      <c r="O904" s="20">
        <f t="shared" si="59"/>
        <v>2016</v>
      </c>
    </row>
    <row r="905" spans="1:15" ht="18" x14ac:dyDescent="0.3">
      <c r="A905" s="7">
        <v>931</v>
      </c>
      <c r="B905" s="7" t="s">
        <v>336</v>
      </c>
      <c r="C905" s="7" t="s">
        <v>2</v>
      </c>
      <c r="D905" s="8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s="7" t="s">
        <v>9</v>
      </c>
      <c r="K905" s="7" t="s">
        <v>186</v>
      </c>
      <c r="L905" s="25">
        <f t="shared" si="56"/>
        <v>6990000000</v>
      </c>
      <c r="M905" s="26">
        <f t="shared" si="57"/>
        <v>5100000000</v>
      </c>
      <c r="N905" s="26">
        <f t="shared" si="58"/>
        <v>1890000000</v>
      </c>
      <c r="O905" s="20">
        <f t="shared" si="59"/>
        <v>2013</v>
      </c>
    </row>
    <row r="906" spans="1:15" ht="18" x14ac:dyDescent="0.3">
      <c r="A906" s="7">
        <v>932</v>
      </c>
      <c r="B906" s="7" t="s">
        <v>336</v>
      </c>
      <c r="C906" s="7" t="s">
        <v>5</v>
      </c>
      <c r="D906" s="8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s="7" t="s">
        <v>9</v>
      </c>
      <c r="K906" s="7" t="s">
        <v>186</v>
      </c>
      <c r="L906" s="25">
        <f t="shared" si="56"/>
        <v>6944000000</v>
      </c>
      <c r="M906" s="26">
        <f t="shared" si="57"/>
        <v>5202000000</v>
      </c>
      <c r="N906" s="26">
        <f t="shared" si="58"/>
        <v>1742000000</v>
      </c>
      <c r="O906" s="20">
        <f t="shared" si="59"/>
        <v>2014</v>
      </c>
    </row>
    <row r="907" spans="1:15" ht="18" x14ac:dyDescent="0.3">
      <c r="A907" s="7">
        <v>933</v>
      </c>
      <c r="B907" s="7" t="s">
        <v>336</v>
      </c>
      <c r="C907" s="7" t="s">
        <v>6</v>
      </c>
      <c r="D907" s="8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s="7" t="s">
        <v>9</v>
      </c>
      <c r="K907" s="7" t="s">
        <v>186</v>
      </c>
      <c r="L907" s="25">
        <f t="shared" si="56"/>
        <v>6925000000</v>
      </c>
      <c r="M907" s="26">
        <f t="shared" si="57"/>
        <v>5236000000</v>
      </c>
      <c r="N907" s="26">
        <f t="shared" si="58"/>
        <v>1689000000</v>
      </c>
      <c r="O907" s="20">
        <f t="shared" si="59"/>
        <v>2015</v>
      </c>
    </row>
    <row r="908" spans="1:15" ht="18" x14ac:dyDescent="0.3">
      <c r="A908" s="7">
        <v>934</v>
      </c>
      <c r="B908" s="7" t="s">
        <v>336</v>
      </c>
      <c r="C908" s="7" t="s">
        <v>7</v>
      </c>
      <c r="D908" s="8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s="7" t="s">
        <v>9</v>
      </c>
      <c r="K908" s="7" t="s">
        <v>186</v>
      </c>
      <c r="L908" s="25">
        <f t="shared" si="56"/>
        <v>6939000000</v>
      </c>
      <c r="M908" s="26">
        <f t="shared" si="57"/>
        <v>5386000000</v>
      </c>
      <c r="N908" s="26">
        <f t="shared" si="58"/>
        <v>1553000000</v>
      </c>
      <c r="O908" s="20">
        <f t="shared" si="59"/>
        <v>2016</v>
      </c>
    </row>
    <row r="909" spans="1:15" ht="18" x14ac:dyDescent="0.3">
      <c r="A909" s="7">
        <v>935</v>
      </c>
      <c r="B909" s="7" t="s">
        <v>337</v>
      </c>
      <c r="C909" s="7" t="s">
        <v>2</v>
      </c>
      <c r="D909" s="8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s="7" t="s">
        <v>3</v>
      </c>
      <c r="K909" s="7" t="s">
        <v>167</v>
      </c>
      <c r="L909" s="25">
        <f t="shared" si="56"/>
        <v>1564000000</v>
      </c>
      <c r="M909" s="26">
        <f t="shared" si="57"/>
        <v>825400000</v>
      </c>
      <c r="N909" s="26">
        <f t="shared" si="58"/>
        <v>738600000</v>
      </c>
      <c r="O909" s="20">
        <f t="shared" si="59"/>
        <v>2013</v>
      </c>
    </row>
    <row r="910" spans="1:15" ht="18" x14ac:dyDescent="0.3">
      <c r="A910" s="7">
        <v>936</v>
      </c>
      <c r="B910" s="7" t="s">
        <v>337</v>
      </c>
      <c r="C910" s="7" t="s">
        <v>5</v>
      </c>
      <c r="D910" s="8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s="7" t="s">
        <v>3</v>
      </c>
      <c r="K910" s="7" t="s">
        <v>167</v>
      </c>
      <c r="L910" s="25">
        <f t="shared" si="56"/>
        <v>1699200000</v>
      </c>
      <c r="M910" s="26">
        <f t="shared" si="57"/>
        <v>890100000</v>
      </c>
      <c r="N910" s="26">
        <f t="shared" si="58"/>
        <v>809100000</v>
      </c>
      <c r="O910" s="20">
        <f t="shared" si="59"/>
        <v>2014</v>
      </c>
    </row>
    <row r="911" spans="1:15" ht="18" x14ac:dyDescent="0.3">
      <c r="A911" s="7">
        <v>937</v>
      </c>
      <c r="B911" s="7" t="s">
        <v>337</v>
      </c>
      <c r="C911" s="7" t="s">
        <v>6</v>
      </c>
      <c r="D911" s="8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s="7" t="s">
        <v>3</v>
      </c>
      <c r="K911" s="7" t="s">
        <v>167</v>
      </c>
      <c r="L911" s="25">
        <f t="shared" si="56"/>
        <v>1659600000</v>
      </c>
      <c r="M911" s="26">
        <f t="shared" si="57"/>
        <v>855800000</v>
      </c>
      <c r="N911" s="26">
        <f t="shared" si="58"/>
        <v>803800000</v>
      </c>
      <c r="O911" s="20">
        <f t="shared" si="59"/>
        <v>2015</v>
      </c>
    </row>
    <row r="912" spans="1:15" ht="18" x14ac:dyDescent="0.3">
      <c r="A912" s="7">
        <v>938</v>
      </c>
      <c r="B912" s="7" t="s">
        <v>337</v>
      </c>
      <c r="C912" s="7" t="s">
        <v>7</v>
      </c>
      <c r="D912" s="8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s="7" t="s">
        <v>3</v>
      </c>
      <c r="K912" s="7" t="s">
        <v>167</v>
      </c>
      <c r="L912" s="25">
        <f t="shared" si="56"/>
        <v>1643100000</v>
      </c>
      <c r="M912" s="26">
        <f t="shared" si="57"/>
        <v>824600000</v>
      </c>
      <c r="N912" s="26">
        <f t="shared" si="58"/>
        <v>818500000</v>
      </c>
      <c r="O912" s="20">
        <f t="shared" si="59"/>
        <v>2016</v>
      </c>
    </row>
    <row r="913" spans="1:15" ht="18" x14ac:dyDescent="0.3">
      <c r="A913" s="7">
        <v>939</v>
      </c>
      <c r="B913" s="7" t="s">
        <v>338</v>
      </c>
      <c r="C913" s="7" t="s">
        <v>2</v>
      </c>
      <c r="D913" s="8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s="7" t="s">
        <v>9</v>
      </c>
      <c r="K913" s="7" t="s">
        <v>246</v>
      </c>
      <c r="L913" s="25">
        <f t="shared" si="56"/>
        <v>4386000000</v>
      </c>
      <c r="M913" s="26">
        <f t="shared" si="57"/>
        <v>2720000000</v>
      </c>
      <c r="N913" s="26">
        <f t="shared" si="58"/>
        <v>1666000000</v>
      </c>
      <c r="O913" s="20">
        <f t="shared" si="59"/>
        <v>2013</v>
      </c>
    </row>
    <row r="914" spans="1:15" ht="18" x14ac:dyDescent="0.3">
      <c r="A914" s="7">
        <v>940</v>
      </c>
      <c r="B914" s="7" t="s">
        <v>338</v>
      </c>
      <c r="C914" s="7" t="s">
        <v>5</v>
      </c>
      <c r="D914" s="8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s="7" t="s">
        <v>9</v>
      </c>
      <c r="K914" s="7" t="s">
        <v>246</v>
      </c>
      <c r="L914" s="25">
        <f t="shared" si="56"/>
        <v>4429000000</v>
      </c>
      <c r="M914" s="26">
        <f t="shared" si="57"/>
        <v>2686000000</v>
      </c>
      <c r="N914" s="26">
        <f t="shared" si="58"/>
        <v>1743000000</v>
      </c>
      <c r="O914" s="20">
        <f t="shared" si="59"/>
        <v>2014</v>
      </c>
    </row>
    <row r="915" spans="1:15" ht="18" x14ac:dyDescent="0.3">
      <c r="A915" s="7">
        <v>941</v>
      </c>
      <c r="B915" s="7" t="s">
        <v>338</v>
      </c>
      <c r="C915" s="7" t="s">
        <v>6</v>
      </c>
      <c r="D915" s="8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s="7" t="s">
        <v>9</v>
      </c>
      <c r="K915" s="7" t="s">
        <v>246</v>
      </c>
      <c r="L915" s="25">
        <f t="shared" si="56"/>
        <v>4808000000</v>
      </c>
      <c r="M915" s="26">
        <f t="shared" si="57"/>
        <v>2855000000</v>
      </c>
      <c r="N915" s="26">
        <f t="shared" si="58"/>
        <v>1953000000</v>
      </c>
      <c r="O915" s="20">
        <f t="shared" si="59"/>
        <v>2015</v>
      </c>
    </row>
    <row r="916" spans="1:15" ht="18" x14ac:dyDescent="0.3">
      <c r="A916" s="7">
        <v>942</v>
      </c>
      <c r="B916" s="7" t="s">
        <v>338</v>
      </c>
      <c r="C916" s="7" t="s">
        <v>7</v>
      </c>
      <c r="D916" s="8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s="7" t="s">
        <v>9</v>
      </c>
      <c r="K916" s="7" t="s">
        <v>246</v>
      </c>
      <c r="L916" s="25">
        <f t="shared" si="56"/>
        <v>5204000000</v>
      </c>
      <c r="M916" s="26">
        <f t="shared" si="57"/>
        <v>3012000000</v>
      </c>
      <c r="N916" s="26">
        <f t="shared" si="58"/>
        <v>2192000000</v>
      </c>
      <c r="O916" s="20">
        <f t="shared" si="59"/>
        <v>2016</v>
      </c>
    </row>
    <row r="917" spans="1:15" ht="18" x14ac:dyDescent="0.3">
      <c r="A917" s="7">
        <v>943</v>
      </c>
      <c r="B917" s="7" t="s">
        <v>339</v>
      </c>
      <c r="C917" s="7" t="s">
        <v>2</v>
      </c>
      <c r="D917" s="8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s="7" t="s">
        <v>3</v>
      </c>
      <c r="K917" s="7" t="s">
        <v>153</v>
      </c>
      <c r="L917" s="25">
        <f t="shared" si="56"/>
        <v>695600000</v>
      </c>
      <c r="M917" s="26">
        <f t="shared" si="57"/>
        <v>371200000</v>
      </c>
      <c r="N917" s="26">
        <f t="shared" si="58"/>
        <v>324400000</v>
      </c>
      <c r="O917" s="20">
        <f t="shared" si="59"/>
        <v>2012</v>
      </c>
    </row>
    <row r="918" spans="1:15" ht="18" x14ac:dyDescent="0.3">
      <c r="A918" s="7">
        <v>944</v>
      </c>
      <c r="B918" s="7" t="s">
        <v>339</v>
      </c>
      <c r="C918" s="7" t="s">
        <v>5</v>
      </c>
      <c r="D918" s="8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s="7" t="s">
        <v>3</v>
      </c>
      <c r="K918" s="7" t="s">
        <v>153</v>
      </c>
      <c r="L918" s="25">
        <f t="shared" si="56"/>
        <v>709900000</v>
      </c>
      <c r="M918" s="26">
        <f t="shared" si="57"/>
        <v>372300000</v>
      </c>
      <c r="N918" s="26">
        <f t="shared" si="58"/>
        <v>337600000</v>
      </c>
      <c r="O918" s="20">
        <f t="shared" si="59"/>
        <v>2013</v>
      </c>
    </row>
    <row r="919" spans="1:15" ht="18" x14ac:dyDescent="0.3">
      <c r="A919" s="7">
        <v>945</v>
      </c>
      <c r="B919" s="7" t="s">
        <v>339</v>
      </c>
      <c r="C919" s="7" t="s">
        <v>6</v>
      </c>
      <c r="D919" s="8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s="7" t="s">
        <v>3</v>
      </c>
      <c r="K919" s="7" t="s">
        <v>153</v>
      </c>
      <c r="L919" s="25">
        <f t="shared" si="56"/>
        <v>790400000</v>
      </c>
      <c r="M919" s="26">
        <f t="shared" si="57"/>
        <v>458900000</v>
      </c>
      <c r="N919" s="26">
        <f t="shared" si="58"/>
        <v>331500000</v>
      </c>
      <c r="O919" s="20">
        <f t="shared" si="59"/>
        <v>2014</v>
      </c>
    </row>
    <row r="920" spans="1:15" ht="18" x14ac:dyDescent="0.3">
      <c r="A920" s="7">
        <v>946</v>
      </c>
      <c r="B920" s="7" t="s">
        <v>339</v>
      </c>
      <c r="C920" s="7" t="s">
        <v>7</v>
      </c>
      <c r="D920" s="8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s="7" t="s">
        <v>3</v>
      </c>
      <c r="K920" s="7" t="s">
        <v>153</v>
      </c>
      <c r="L920" s="25">
        <f t="shared" si="56"/>
        <v>923200000</v>
      </c>
      <c r="M920" s="26">
        <f t="shared" si="57"/>
        <v>432600000</v>
      </c>
      <c r="N920" s="26">
        <f t="shared" si="58"/>
        <v>490600000</v>
      </c>
      <c r="O920" s="20">
        <f t="shared" si="59"/>
        <v>2015</v>
      </c>
    </row>
    <row r="921" spans="1:15" ht="18" x14ac:dyDescent="0.3">
      <c r="A921" s="7">
        <v>947</v>
      </c>
      <c r="B921" s="7" t="s">
        <v>340</v>
      </c>
      <c r="C921" s="7" t="s">
        <v>2</v>
      </c>
      <c r="D921" s="8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s="7" t="s">
        <v>9</v>
      </c>
      <c r="K921" s="7" t="s">
        <v>190</v>
      </c>
      <c r="L921" s="25">
        <f t="shared" si="56"/>
        <v>1014431000</v>
      </c>
      <c r="M921" s="26">
        <f t="shared" si="57"/>
        <v>328595000</v>
      </c>
      <c r="N921" s="26">
        <f t="shared" si="58"/>
        <v>685836000</v>
      </c>
      <c r="O921" s="20">
        <f t="shared" si="59"/>
        <v>2013</v>
      </c>
    </row>
    <row r="922" spans="1:15" ht="18" x14ac:dyDescent="0.3">
      <c r="A922" s="7">
        <v>948</v>
      </c>
      <c r="B922" s="7" t="s">
        <v>340</v>
      </c>
      <c r="C922" s="7" t="s">
        <v>5</v>
      </c>
      <c r="D922" s="8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s="7" t="s">
        <v>9</v>
      </c>
      <c r="K922" s="7" t="s">
        <v>190</v>
      </c>
      <c r="L922" s="25">
        <f t="shared" si="56"/>
        <v>1443540000</v>
      </c>
      <c r="M922" s="26">
        <f t="shared" si="57"/>
        <v>521502000</v>
      </c>
      <c r="N922" s="26">
        <f t="shared" si="58"/>
        <v>922038000</v>
      </c>
      <c r="O922" s="20">
        <f t="shared" si="59"/>
        <v>2014</v>
      </c>
    </row>
    <row r="923" spans="1:15" ht="18" x14ac:dyDescent="0.3">
      <c r="A923" s="7">
        <v>949</v>
      </c>
      <c r="B923" s="7" t="s">
        <v>340</v>
      </c>
      <c r="C923" s="7" t="s">
        <v>6</v>
      </c>
      <c r="D923" s="8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s="7" t="s">
        <v>9</v>
      </c>
      <c r="K923" s="7" t="s">
        <v>190</v>
      </c>
      <c r="L923" s="25">
        <f t="shared" si="56"/>
        <v>1716437000</v>
      </c>
      <c r="M923" s="26">
        <f t="shared" si="57"/>
        <v>630421000</v>
      </c>
      <c r="N923" s="26">
        <f t="shared" si="58"/>
        <v>1086016000</v>
      </c>
      <c r="O923" s="20">
        <f t="shared" si="59"/>
        <v>2015</v>
      </c>
    </row>
    <row r="924" spans="1:15" ht="18" x14ac:dyDescent="0.3">
      <c r="A924" s="7">
        <v>950</v>
      </c>
      <c r="B924" s="7" t="s">
        <v>340</v>
      </c>
      <c r="C924" s="7" t="s">
        <v>7</v>
      </c>
      <c r="D924" s="8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s="7" t="s">
        <v>9</v>
      </c>
      <c r="K924" s="7" t="s">
        <v>190</v>
      </c>
      <c r="L924" s="25">
        <f t="shared" si="56"/>
        <v>2026480000</v>
      </c>
      <c r="M924" s="26">
        <f t="shared" si="57"/>
        <v>764117000</v>
      </c>
      <c r="N924" s="26">
        <f t="shared" si="58"/>
        <v>1262363000</v>
      </c>
      <c r="O924" s="20">
        <f t="shared" si="59"/>
        <v>2016</v>
      </c>
    </row>
    <row r="925" spans="1:15" ht="18" x14ac:dyDescent="0.3">
      <c r="A925" s="7">
        <v>951</v>
      </c>
      <c r="B925" s="7" t="s">
        <v>341</v>
      </c>
      <c r="C925" s="7" t="s">
        <v>2</v>
      </c>
      <c r="D925" s="8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s="7" t="s">
        <v>15</v>
      </c>
      <c r="K925" s="7" t="s">
        <v>188</v>
      </c>
      <c r="L925" s="25">
        <f t="shared" si="56"/>
        <v>2249700000</v>
      </c>
      <c r="M925" s="26">
        <f t="shared" si="57"/>
        <v>1200900000</v>
      </c>
      <c r="N925" s="26">
        <f t="shared" si="58"/>
        <v>1048800000</v>
      </c>
      <c r="O925" s="20">
        <f t="shared" si="59"/>
        <v>2012</v>
      </c>
    </row>
    <row r="926" spans="1:15" ht="18" x14ac:dyDescent="0.3">
      <c r="A926" s="7">
        <v>952</v>
      </c>
      <c r="B926" s="7" t="s">
        <v>341</v>
      </c>
      <c r="C926" s="7" t="s">
        <v>5</v>
      </c>
      <c r="D926" s="8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s="7" t="s">
        <v>15</v>
      </c>
      <c r="K926" s="7" t="s">
        <v>188</v>
      </c>
      <c r="L926" s="25">
        <f t="shared" si="56"/>
        <v>2223200000</v>
      </c>
      <c r="M926" s="26">
        <f t="shared" si="57"/>
        <v>1210500000</v>
      </c>
      <c r="N926" s="26">
        <f t="shared" si="58"/>
        <v>1012700000</v>
      </c>
      <c r="O926" s="20">
        <f t="shared" si="59"/>
        <v>2013</v>
      </c>
    </row>
    <row r="927" spans="1:15" ht="18" x14ac:dyDescent="0.3">
      <c r="A927" s="7">
        <v>953</v>
      </c>
      <c r="B927" s="7" t="s">
        <v>341</v>
      </c>
      <c r="C927" s="7" t="s">
        <v>6</v>
      </c>
      <c r="D927" s="8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s="7" t="s">
        <v>15</v>
      </c>
      <c r="K927" s="7" t="s">
        <v>188</v>
      </c>
      <c r="L927" s="25">
        <f t="shared" si="56"/>
        <v>2203100000</v>
      </c>
      <c r="M927" s="26">
        <f t="shared" si="57"/>
        <v>1274900000</v>
      </c>
      <c r="N927" s="26">
        <f t="shared" si="58"/>
        <v>928200000</v>
      </c>
      <c r="O927" s="20">
        <f t="shared" si="59"/>
        <v>2014</v>
      </c>
    </row>
    <row r="928" spans="1:15" ht="18" x14ac:dyDescent="0.3">
      <c r="A928" s="7">
        <v>954</v>
      </c>
      <c r="B928" s="7" t="s">
        <v>341</v>
      </c>
      <c r="C928" s="7" t="s">
        <v>7</v>
      </c>
      <c r="D928" s="8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s="7" t="s">
        <v>15</v>
      </c>
      <c r="K928" s="7" t="s">
        <v>188</v>
      </c>
      <c r="L928" s="25">
        <f t="shared" si="56"/>
        <v>2903300000</v>
      </c>
      <c r="M928" s="26">
        <f t="shared" si="57"/>
        <v>1786500000</v>
      </c>
      <c r="N928" s="26">
        <f t="shared" si="58"/>
        <v>1116800000</v>
      </c>
      <c r="O928" s="20">
        <f t="shared" si="59"/>
        <v>2015</v>
      </c>
    </row>
    <row r="929" spans="1:15" ht="18" x14ac:dyDescent="0.3">
      <c r="A929" s="7">
        <v>955</v>
      </c>
      <c r="B929" s="7" t="s">
        <v>342</v>
      </c>
      <c r="C929" s="7" t="s">
        <v>2</v>
      </c>
      <c r="D929" s="8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s="7" t="s">
        <v>9</v>
      </c>
      <c r="K929" s="7" t="s">
        <v>343</v>
      </c>
      <c r="L929" s="25">
        <f t="shared" si="56"/>
        <v>1724140000</v>
      </c>
      <c r="M929" s="26">
        <f t="shared" si="57"/>
        <v>1283436000</v>
      </c>
      <c r="N929" s="26">
        <f t="shared" si="58"/>
        <v>440704000</v>
      </c>
      <c r="O929" s="20">
        <f t="shared" si="59"/>
        <v>2012</v>
      </c>
    </row>
    <row r="930" spans="1:15" ht="18" x14ac:dyDescent="0.3">
      <c r="A930" s="7">
        <v>956</v>
      </c>
      <c r="B930" s="7" t="s">
        <v>342</v>
      </c>
      <c r="C930" s="7" t="s">
        <v>5</v>
      </c>
      <c r="D930" s="8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s="7" t="s">
        <v>9</v>
      </c>
      <c r="K930" s="7" t="s">
        <v>343</v>
      </c>
      <c r="L930" s="25">
        <f t="shared" si="56"/>
        <v>2075402000</v>
      </c>
      <c r="M930" s="26">
        <f t="shared" si="57"/>
        <v>1535049000</v>
      </c>
      <c r="N930" s="26">
        <f t="shared" si="58"/>
        <v>540353000</v>
      </c>
      <c r="O930" s="20">
        <f t="shared" si="59"/>
        <v>2013</v>
      </c>
    </row>
    <row r="931" spans="1:15" ht="18" x14ac:dyDescent="0.3">
      <c r="A931" s="7">
        <v>957</v>
      </c>
      <c r="B931" s="7" t="s">
        <v>342</v>
      </c>
      <c r="C931" s="7" t="s">
        <v>6</v>
      </c>
      <c r="D931" s="8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s="7" t="s">
        <v>9</v>
      </c>
      <c r="K931" s="7" t="s">
        <v>343</v>
      </c>
      <c r="L931" s="25">
        <f t="shared" si="56"/>
        <v>2651913000</v>
      </c>
      <c r="M931" s="26">
        <f t="shared" si="57"/>
        <v>1987239000</v>
      </c>
      <c r="N931" s="26">
        <f t="shared" si="58"/>
        <v>664674000</v>
      </c>
      <c r="O931" s="20">
        <f t="shared" si="59"/>
        <v>2014</v>
      </c>
    </row>
    <row r="932" spans="1:15" ht="18" x14ac:dyDescent="0.3">
      <c r="A932" s="7">
        <v>958</v>
      </c>
      <c r="B932" s="7" t="s">
        <v>342</v>
      </c>
      <c r="C932" s="7" t="s">
        <v>7</v>
      </c>
      <c r="D932" s="8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s="7" t="s">
        <v>9</v>
      </c>
      <c r="K932" s="7" t="s">
        <v>343</v>
      </c>
      <c r="L932" s="25">
        <f t="shared" si="56"/>
        <v>2833529000</v>
      </c>
      <c r="M932" s="26">
        <f t="shared" si="57"/>
        <v>2109391000</v>
      </c>
      <c r="N932" s="26">
        <f t="shared" si="58"/>
        <v>724138000</v>
      </c>
      <c r="O932" s="20">
        <f t="shared" si="59"/>
        <v>2015</v>
      </c>
    </row>
    <row r="933" spans="1:15" ht="18" x14ac:dyDescent="0.3">
      <c r="A933" s="7">
        <v>959</v>
      </c>
      <c r="B933" s="7" t="s">
        <v>344</v>
      </c>
      <c r="C933" s="7" t="s">
        <v>2</v>
      </c>
      <c r="D933" s="8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s="7" t="s">
        <v>3</v>
      </c>
      <c r="K933" s="7" t="s">
        <v>153</v>
      </c>
      <c r="L933" s="25">
        <f t="shared" si="56"/>
        <v>1308000000</v>
      </c>
      <c r="M933" s="26">
        <f t="shared" si="57"/>
        <v>0</v>
      </c>
      <c r="N933" s="26">
        <f t="shared" si="58"/>
        <v>1308000000</v>
      </c>
      <c r="O933" s="20">
        <f t="shared" si="59"/>
        <v>2012</v>
      </c>
    </row>
    <row r="934" spans="1:15" ht="18" x14ac:dyDescent="0.3">
      <c r="A934" s="7">
        <v>960</v>
      </c>
      <c r="B934" s="7" t="s">
        <v>344</v>
      </c>
      <c r="C934" s="7" t="s">
        <v>5</v>
      </c>
      <c r="D934" s="8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s="7" t="s">
        <v>3</v>
      </c>
      <c r="K934" s="7" t="s">
        <v>153</v>
      </c>
      <c r="L934" s="25">
        <f t="shared" si="56"/>
        <v>1117000000</v>
      </c>
      <c r="M934" s="26">
        <f t="shared" si="57"/>
        <v>0</v>
      </c>
      <c r="N934" s="26">
        <f t="shared" si="58"/>
        <v>1117000000</v>
      </c>
      <c r="O934" s="20">
        <f t="shared" si="59"/>
        <v>2013</v>
      </c>
    </row>
    <row r="935" spans="1:15" ht="18" x14ac:dyDescent="0.3">
      <c r="A935" s="7">
        <v>961</v>
      </c>
      <c r="B935" s="7" t="s">
        <v>344</v>
      </c>
      <c r="C935" s="7" t="s">
        <v>6</v>
      </c>
      <c r="D935" s="8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s="7" t="s">
        <v>3</v>
      </c>
      <c r="K935" s="7" t="s">
        <v>153</v>
      </c>
      <c r="L935" s="25">
        <f t="shared" si="56"/>
        <v>1012000000</v>
      </c>
      <c r="M935" s="26">
        <f t="shared" si="57"/>
        <v>0</v>
      </c>
      <c r="N935" s="26">
        <f t="shared" si="58"/>
        <v>1012000000</v>
      </c>
      <c r="O935" s="20">
        <f t="shared" si="59"/>
        <v>2014</v>
      </c>
    </row>
    <row r="936" spans="1:15" ht="18" x14ac:dyDescent="0.3">
      <c r="A936" s="7">
        <v>962</v>
      </c>
      <c r="B936" s="7" t="s">
        <v>344</v>
      </c>
      <c r="C936" s="7" t="s">
        <v>7</v>
      </c>
      <c r="D936" s="8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s="7" t="s">
        <v>3</v>
      </c>
      <c r="K936" s="7" t="s">
        <v>153</v>
      </c>
      <c r="L936" s="25">
        <f t="shared" si="56"/>
        <v>890000000</v>
      </c>
      <c r="M936" s="26">
        <f t="shared" si="57"/>
        <v>0</v>
      </c>
      <c r="N936" s="26">
        <f t="shared" si="58"/>
        <v>890000000</v>
      </c>
      <c r="O936" s="20">
        <f t="shared" si="59"/>
        <v>2015</v>
      </c>
    </row>
    <row r="937" spans="1:15" ht="18" x14ac:dyDescent="0.3">
      <c r="A937" s="7">
        <v>963</v>
      </c>
      <c r="B937" s="7" t="s">
        <v>345</v>
      </c>
      <c r="C937" s="7" t="s">
        <v>2</v>
      </c>
      <c r="D937" s="8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s="7" t="s">
        <v>12</v>
      </c>
      <c r="K937" s="7" t="s">
        <v>24</v>
      </c>
      <c r="L937" s="25">
        <f t="shared" si="56"/>
        <v>959720000</v>
      </c>
      <c r="M937" s="26">
        <f t="shared" si="57"/>
        <v>386566000</v>
      </c>
      <c r="N937" s="26">
        <f t="shared" si="58"/>
        <v>573154000</v>
      </c>
      <c r="O937" s="20">
        <f t="shared" si="59"/>
        <v>2013</v>
      </c>
    </row>
    <row r="938" spans="1:15" ht="18" x14ac:dyDescent="0.3">
      <c r="A938" s="7">
        <v>964</v>
      </c>
      <c r="B938" s="7" t="s">
        <v>345</v>
      </c>
      <c r="C938" s="7" t="s">
        <v>5</v>
      </c>
      <c r="D938" s="8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s="7" t="s">
        <v>12</v>
      </c>
      <c r="K938" s="7" t="s">
        <v>24</v>
      </c>
      <c r="L938" s="25">
        <f t="shared" si="56"/>
        <v>1049806000</v>
      </c>
      <c r="M938" s="26">
        <f t="shared" si="57"/>
        <v>410076000</v>
      </c>
      <c r="N938" s="26">
        <f t="shared" si="58"/>
        <v>639730000</v>
      </c>
      <c r="O938" s="20">
        <f t="shared" si="59"/>
        <v>2014</v>
      </c>
    </row>
    <row r="939" spans="1:15" ht="18" x14ac:dyDescent="0.3">
      <c r="A939" s="7">
        <v>965</v>
      </c>
      <c r="B939" s="7" t="s">
        <v>345</v>
      </c>
      <c r="C939" s="7" t="s">
        <v>6</v>
      </c>
      <c r="D939" s="8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s="7" t="s">
        <v>12</v>
      </c>
      <c r="K939" s="7" t="s">
        <v>24</v>
      </c>
      <c r="L939" s="25">
        <f t="shared" si="56"/>
        <v>1119412000</v>
      </c>
      <c r="M939" s="26">
        <f t="shared" si="57"/>
        <v>436713000</v>
      </c>
      <c r="N939" s="26">
        <f t="shared" si="58"/>
        <v>682699000</v>
      </c>
      <c r="O939" s="20">
        <f t="shared" si="59"/>
        <v>2015</v>
      </c>
    </row>
    <row r="940" spans="1:15" ht="18" x14ac:dyDescent="0.3">
      <c r="A940" s="7">
        <v>966</v>
      </c>
      <c r="B940" s="7" t="s">
        <v>345</v>
      </c>
      <c r="C940" s="7" t="s">
        <v>7</v>
      </c>
      <c r="D940" s="8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s="7" t="s">
        <v>12</v>
      </c>
      <c r="K940" s="7" t="s">
        <v>24</v>
      </c>
      <c r="L940" s="25">
        <f t="shared" si="56"/>
        <v>1080135000</v>
      </c>
      <c r="M940" s="26">
        <f t="shared" si="57"/>
        <v>446582000</v>
      </c>
      <c r="N940" s="26">
        <f t="shared" si="58"/>
        <v>633553000</v>
      </c>
      <c r="O940" s="20">
        <f t="shared" si="59"/>
        <v>2016</v>
      </c>
    </row>
    <row r="941" spans="1:15" ht="18" x14ac:dyDescent="0.3">
      <c r="A941" s="7">
        <v>967</v>
      </c>
      <c r="B941" s="7" t="s">
        <v>346</v>
      </c>
      <c r="C941" s="7" t="s">
        <v>2</v>
      </c>
      <c r="D941" s="8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s="7" t="s">
        <v>15</v>
      </c>
      <c r="K941" s="7" t="s">
        <v>16</v>
      </c>
      <c r="L941" s="25">
        <f t="shared" si="56"/>
        <v>17806900000</v>
      </c>
      <c r="M941" s="26">
        <f t="shared" si="57"/>
        <v>12117600000</v>
      </c>
      <c r="N941" s="26">
        <f t="shared" si="58"/>
        <v>5689300000</v>
      </c>
      <c r="O941" s="20">
        <f t="shared" si="59"/>
        <v>2012</v>
      </c>
    </row>
    <row r="942" spans="1:15" ht="18" x14ac:dyDescent="0.3">
      <c r="A942" s="7">
        <v>968</v>
      </c>
      <c r="B942" s="7" t="s">
        <v>346</v>
      </c>
      <c r="C942" s="7" t="s">
        <v>5</v>
      </c>
      <c r="D942" s="8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s="7" t="s">
        <v>15</v>
      </c>
      <c r="K942" s="7" t="s">
        <v>16</v>
      </c>
      <c r="L942" s="25">
        <f t="shared" si="56"/>
        <v>18205000000</v>
      </c>
      <c r="M942" s="26">
        <f t="shared" si="57"/>
        <v>12138000000</v>
      </c>
      <c r="N942" s="26">
        <f t="shared" si="58"/>
        <v>6067000000</v>
      </c>
      <c r="O942" s="20">
        <f t="shared" si="59"/>
        <v>2013</v>
      </c>
    </row>
    <row r="943" spans="1:15" ht="18" x14ac:dyDescent="0.3">
      <c r="A943" s="7">
        <v>969</v>
      </c>
      <c r="B943" s="7" t="s">
        <v>346</v>
      </c>
      <c r="C943" s="7" t="s">
        <v>6</v>
      </c>
      <c r="D943" s="8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s="7" t="s">
        <v>15</v>
      </c>
      <c r="K943" s="7" t="s">
        <v>16</v>
      </c>
      <c r="L943" s="25">
        <f t="shared" si="56"/>
        <v>14683100000</v>
      </c>
      <c r="M943" s="26">
        <f t="shared" si="57"/>
        <v>11013900000</v>
      </c>
      <c r="N943" s="26">
        <f t="shared" si="58"/>
        <v>3669200000</v>
      </c>
      <c r="O943" s="20">
        <f t="shared" si="59"/>
        <v>2014</v>
      </c>
    </row>
    <row r="944" spans="1:15" ht="18" x14ac:dyDescent="0.3">
      <c r="A944" s="7">
        <v>970</v>
      </c>
      <c r="B944" s="7" t="s">
        <v>346</v>
      </c>
      <c r="C944" s="7" t="s">
        <v>7</v>
      </c>
      <c r="D944" s="8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s="7" t="s">
        <v>15</v>
      </c>
      <c r="K944" s="7" t="s">
        <v>16</v>
      </c>
      <c r="L944" s="25">
        <f t="shared" si="56"/>
        <v>14921500000</v>
      </c>
      <c r="M944" s="26">
        <f t="shared" si="57"/>
        <v>11228800000</v>
      </c>
      <c r="N944" s="26">
        <f t="shared" si="58"/>
        <v>3692700000</v>
      </c>
      <c r="O944" s="20">
        <f t="shared" si="59"/>
        <v>2015</v>
      </c>
    </row>
    <row r="945" spans="1:15" ht="18" x14ac:dyDescent="0.3">
      <c r="A945" s="7">
        <v>971</v>
      </c>
      <c r="B945" s="7" t="s">
        <v>347</v>
      </c>
      <c r="C945" s="7" t="s">
        <v>2</v>
      </c>
      <c r="D945" s="8">
        <v>41639</v>
      </c>
      <c r="E945" s="2">
        <v>45358000000</v>
      </c>
      <c r="F945" s="2">
        <v>41171000000</v>
      </c>
      <c r="G945" s="2">
        <v>318000000</v>
      </c>
      <c r="H945" s="2">
        <v>0</v>
      </c>
      <c r="I945" s="2">
        <v>0</v>
      </c>
      <c r="J945" s="7" t="s">
        <v>3</v>
      </c>
      <c r="K945" s="7" t="s">
        <v>80</v>
      </c>
      <c r="L945" s="25">
        <f t="shared" si="56"/>
        <v>4187000000</v>
      </c>
      <c r="M945" s="26">
        <f t="shared" si="57"/>
        <v>318000000</v>
      </c>
      <c r="N945" s="26">
        <f t="shared" si="58"/>
        <v>3869000000</v>
      </c>
      <c r="O945" s="20">
        <f t="shared" si="59"/>
        <v>2013</v>
      </c>
    </row>
    <row r="946" spans="1:15" ht="18" x14ac:dyDescent="0.3">
      <c r="A946" s="7">
        <v>972</v>
      </c>
      <c r="B946" s="7" t="s">
        <v>347</v>
      </c>
      <c r="C946" s="7" t="s">
        <v>5</v>
      </c>
      <c r="D946" s="8">
        <v>42004</v>
      </c>
      <c r="E946" s="2">
        <v>39946000000</v>
      </c>
      <c r="F946" s="2">
        <v>35263000000</v>
      </c>
      <c r="G946" s="2">
        <v>329000000</v>
      </c>
      <c r="H946" s="2">
        <v>0</v>
      </c>
      <c r="I946" s="2">
        <v>0</v>
      </c>
      <c r="J946" s="7" t="s">
        <v>3</v>
      </c>
      <c r="K946" s="7" t="s">
        <v>80</v>
      </c>
      <c r="L946" s="25">
        <f t="shared" si="56"/>
        <v>4683000000</v>
      </c>
      <c r="M946" s="26">
        <f t="shared" si="57"/>
        <v>329000000</v>
      </c>
      <c r="N946" s="26">
        <f t="shared" si="58"/>
        <v>4354000000</v>
      </c>
      <c r="O946" s="20">
        <f t="shared" si="59"/>
        <v>2014</v>
      </c>
    </row>
    <row r="947" spans="1:15" ht="18" x14ac:dyDescent="0.3">
      <c r="A947" s="7">
        <v>973</v>
      </c>
      <c r="B947" s="7" t="s">
        <v>347</v>
      </c>
      <c r="C947" s="7" t="s">
        <v>6</v>
      </c>
      <c r="D947" s="8">
        <v>42369</v>
      </c>
      <c r="E947" s="2">
        <v>40536000000</v>
      </c>
      <c r="F947" s="2">
        <v>36044000000</v>
      </c>
      <c r="G947" s="2">
        <v>220000000</v>
      </c>
      <c r="H947" s="2">
        <v>0</v>
      </c>
      <c r="I947" s="2">
        <v>0</v>
      </c>
      <c r="J947" s="7" t="s">
        <v>3</v>
      </c>
      <c r="K947" s="7" t="s">
        <v>80</v>
      </c>
      <c r="L947" s="25">
        <f t="shared" si="56"/>
        <v>4492000000</v>
      </c>
      <c r="M947" s="26">
        <f t="shared" si="57"/>
        <v>220000000</v>
      </c>
      <c r="N947" s="26">
        <f t="shared" si="58"/>
        <v>4272000000</v>
      </c>
      <c r="O947" s="20">
        <f t="shared" si="59"/>
        <v>2015</v>
      </c>
    </row>
    <row r="948" spans="1:15" ht="18" x14ac:dyDescent="0.3">
      <c r="A948" s="7">
        <v>974</v>
      </c>
      <c r="B948" s="7" t="s">
        <v>347</v>
      </c>
      <c r="C948" s="7" t="s">
        <v>7</v>
      </c>
      <c r="D948" s="8">
        <v>42735</v>
      </c>
      <c r="E948" s="2">
        <v>47248000000</v>
      </c>
      <c r="F948" s="2">
        <v>42186000000</v>
      </c>
      <c r="G948" s="2">
        <v>487000000</v>
      </c>
      <c r="H948" s="2">
        <v>0</v>
      </c>
      <c r="I948" s="2">
        <v>0</v>
      </c>
      <c r="J948" s="7" t="s">
        <v>3</v>
      </c>
      <c r="K948" s="7" t="s">
        <v>80</v>
      </c>
      <c r="L948" s="25">
        <f t="shared" si="56"/>
        <v>5062000000</v>
      </c>
      <c r="M948" s="26">
        <f t="shared" si="57"/>
        <v>487000000</v>
      </c>
      <c r="N948" s="26">
        <f t="shared" si="58"/>
        <v>4575000000</v>
      </c>
      <c r="O948" s="20">
        <f t="shared" si="59"/>
        <v>2016</v>
      </c>
    </row>
    <row r="949" spans="1:15" ht="18" x14ac:dyDescent="0.3">
      <c r="A949" s="7">
        <v>975</v>
      </c>
      <c r="B949" s="7" t="s">
        <v>348</v>
      </c>
      <c r="C949" s="7" t="s">
        <v>2</v>
      </c>
      <c r="D949" s="8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s="7" t="s">
        <v>32</v>
      </c>
      <c r="K949" s="7" t="s">
        <v>35</v>
      </c>
      <c r="L949" s="25">
        <f t="shared" si="56"/>
        <v>950300000</v>
      </c>
      <c r="M949" s="26">
        <f t="shared" si="57"/>
        <v>430600000</v>
      </c>
      <c r="N949" s="26">
        <f t="shared" si="58"/>
        <v>519700000</v>
      </c>
      <c r="O949" s="20">
        <f t="shared" si="59"/>
        <v>2012</v>
      </c>
    </row>
    <row r="950" spans="1:15" ht="18" x14ac:dyDescent="0.3">
      <c r="A950" s="7">
        <v>976</v>
      </c>
      <c r="B950" s="7" t="s">
        <v>348</v>
      </c>
      <c r="C950" s="7" t="s">
        <v>5</v>
      </c>
      <c r="D950" s="8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s="7" t="s">
        <v>32</v>
      </c>
      <c r="K950" s="7" t="s">
        <v>35</v>
      </c>
      <c r="L950" s="25">
        <f t="shared" si="56"/>
        <v>1004400000</v>
      </c>
      <c r="M950" s="26">
        <f t="shared" si="57"/>
        <v>470500000</v>
      </c>
      <c r="N950" s="26">
        <f t="shared" si="58"/>
        <v>533900000</v>
      </c>
      <c r="O950" s="20">
        <f t="shared" si="59"/>
        <v>2013</v>
      </c>
    </row>
    <row r="951" spans="1:15" ht="18" x14ac:dyDescent="0.3">
      <c r="A951" s="7">
        <v>977</v>
      </c>
      <c r="B951" s="7" t="s">
        <v>348</v>
      </c>
      <c r="C951" s="7" t="s">
        <v>6</v>
      </c>
      <c r="D951" s="8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s="7" t="s">
        <v>32</v>
      </c>
      <c r="K951" s="7" t="s">
        <v>35</v>
      </c>
      <c r="L951" s="25">
        <f t="shared" si="56"/>
        <v>1032800000</v>
      </c>
      <c r="M951" s="26">
        <f t="shared" si="57"/>
        <v>489200000</v>
      </c>
      <c r="N951" s="26">
        <f t="shared" si="58"/>
        <v>543600000</v>
      </c>
      <c r="O951" s="20">
        <f t="shared" si="59"/>
        <v>2014</v>
      </c>
    </row>
    <row r="952" spans="1:15" ht="18" x14ac:dyDescent="0.3">
      <c r="A952" s="7">
        <v>978</v>
      </c>
      <c r="B952" s="7" t="s">
        <v>348</v>
      </c>
      <c r="C952" s="7" t="s">
        <v>7</v>
      </c>
      <c r="D952" s="8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s="7" t="s">
        <v>32</v>
      </c>
      <c r="K952" s="7" t="s">
        <v>35</v>
      </c>
      <c r="L952" s="25">
        <f t="shared" si="56"/>
        <v>1082000000</v>
      </c>
      <c r="M952" s="26">
        <f t="shared" si="57"/>
        <v>505000000</v>
      </c>
      <c r="N952" s="26">
        <f t="shared" si="58"/>
        <v>577000000</v>
      </c>
      <c r="O952" s="20">
        <f t="shared" si="59"/>
        <v>2015</v>
      </c>
    </row>
    <row r="953" spans="1:15" ht="18" x14ac:dyDescent="0.3">
      <c r="A953" s="7">
        <v>979</v>
      </c>
      <c r="B953" s="7" t="s">
        <v>349</v>
      </c>
      <c r="C953" s="7" t="s">
        <v>2</v>
      </c>
      <c r="D953" s="8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s="7" t="s">
        <v>9</v>
      </c>
      <c r="K953" s="7" t="s">
        <v>283</v>
      </c>
      <c r="L953" s="25">
        <f t="shared" si="56"/>
        <v>17327000000</v>
      </c>
      <c r="M953" s="26">
        <f t="shared" si="57"/>
        <v>13767000000</v>
      </c>
      <c r="N953" s="26">
        <f t="shared" si="58"/>
        <v>3560000000</v>
      </c>
      <c r="O953" s="20">
        <f t="shared" si="59"/>
        <v>2013</v>
      </c>
    </row>
    <row r="954" spans="1:15" ht="18" x14ac:dyDescent="0.3">
      <c r="A954" s="7">
        <v>980</v>
      </c>
      <c r="B954" s="7" t="s">
        <v>349</v>
      </c>
      <c r="C954" s="7" t="s">
        <v>5</v>
      </c>
      <c r="D954" s="8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s="7" t="s">
        <v>9</v>
      </c>
      <c r="K954" s="7" t="s">
        <v>283</v>
      </c>
      <c r="L954" s="25">
        <f t="shared" si="56"/>
        <v>18476000000</v>
      </c>
      <c r="M954" s="26">
        <f t="shared" si="57"/>
        <v>14327000000</v>
      </c>
      <c r="N954" s="26">
        <f t="shared" si="58"/>
        <v>4149000000</v>
      </c>
      <c r="O954" s="20">
        <f t="shared" si="59"/>
        <v>2014</v>
      </c>
    </row>
    <row r="955" spans="1:15" ht="18" x14ac:dyDescent="0.3">
      <c r="A955" s="7">
        <v>981</v>
      </c>
      <c r="B955" s="7" t="s">
        <v>349</v>
      </c>
      <c r="C955" s="7" t="s">
        <v>6</v>
      </c>
      <c r="D955" s="8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s="7" t="s">
        <v>9</v>
      </c>
      <c r="K955" s="7" t="s">
        <v>283</v>
      </c>
      <c r="L955" s="25">
        <f t="shared" si="56"/>
        <v>19558000000</v>
      </c>
      <c r="M955" s="26">
        <f t="shared" si="57"/>
        <v>14766000000</v>
      </c>
      <c r="N955" s="26">
        <f t="shared" si="58"/>
        <v>4792000000</v>
      </c>
      <c r="O955" s="20">
        <f t="shared" si="59"/>
        <v>2015</v>
      </c>
    </row>
    <row r="956" spans="1:15" ht="18" x14ac:dyDescent="0.3">
      <c r="A956" s="7">
        <v>982</v>
      </c>
      <c r="B956" s="7" t="s">
        <v>349</v>
      </c>
      <c r="C956" s="7" t="s">
        <v>7</v>
      </c>
      <c r="D956" s="8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s="7" t="s">
        <v>9</v>
      </c>
      <c r="K956" s="7" t="s">
        <v>283</v>
      </c>
      <c r="L956" s="25">
        <f t="shared" si="56"/>
        <v>20570000000</v>
      </c>
      <c r="M956" s="26">
        <f t="shared" si="57"/>
        <v>15599000000</v>
      </c>
      <c r="N956" s="26">
        <f t="shared" si="58"/>
        <v>4971000000</v>
      </c>
      <c r="O956" s="20">
        <f t="shared" si="59"/>
        <v>2016</v>
      </c>
    </row>
    <row r="957" spans="1:15" ht="18" x14ac:dyDescent="0.3">
      <c r="A957" s="7">
        <v>983</v>
      </c>
      <c r="B957" s="7" t="s">
        <v>350</v>
      </c>
      <c r="C957" s="7" t="s">
        <v>2</v>
      </c>
      <c r="D957" s="8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s="7" t="s">
        <v>12</v>
      </c>
      <c r="K957" s="7" t="s">
        <v>57</v>
      </c>
      <c r="L957" s="25">
        <f t="shared" si="56"/>
        <v>1403059000</v>
      </c>
      <c r="M957" s="26">
        <f t="shared" si="57"/>
        <v>1284988000</v>
      </c>
      <c r="N957" s="26">
        <f t="shared" si="58"/>
        <v>118071000</v>
      </c>
      <c r="O957" s="20">
        <f t="shared" si="59"/>
        <v>2013</v>
      </c>
    </row>
    <row r="958" spans="1:15" ht="18" x14ac:dyDescent="0.3">
      <c r="A958" s="7">
        <v>984</v>
      </c>
      <c r="B958" s="7" t="s">
        <v>350</v>
      </c>
      <c r="C958" s="7" t="s">
        <v>5</v>
      </c>
      <c r="D958" s="8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s="7" t="s">
        <v>12</v>
      </c>
      <c r="K958" s="7" t="s">
        <v>57</v>
      </c>
      <c r="L958" s="25">
        <f t="shared" si="56"/>
        <v>2007481000</v>
      </c>
      <c r="M958" s="26">
        <f t="shared" si="57"/>
        <v>1329812000</v>
      </c>
      <c r="N958" s="26">
        <f t="shared" si="58"/>
        <v>677669000</v>
      </c>
      <c r="O958" s="20">
        <f t="shared" si="59"/>
        <v>2014</v>
      </c>
    </row>
    <row r="959" spans="1:15" ht="18" x14ac:dyDescent="0.3">
      <c r="A959" s="7">
        <v>985</v>
      </c>
      <c r="B959" s="7" t="s">
        <v>350</v>
      </c>
      <c r="C959" s="7" t="s">
        <v>6</v>
      </c>
      <c r="D959" s="8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s="7" t="s">
        <v>12</v>
      </c>
      <c r="K959" s="7" t="s">
        <v>57</v>
      </c>
      <c r="L959" s="25">
        <f t="shared" si="56"/>
        <v>2284336000</v>
      </c>
      <c r="M959" s="26">
        <f t="shared" si="57"/>
        <v>1416853000</v>
      </c>
      <c r="N959" s="26">
        <f t="shared" si="58"/>
        <v>867483000</v>
      </c>
      <c r="O959" s="20">
        <f t="shared" si="59"/>
        <v>2015</v>
      </c>
    </row>
    <row r="960" spans="1:15" ht="18" x14ac:dyDescent="0.3">
      <c r="A960" s="7">
        <v>986</v>
      </c>
      <c r="B960" s="7" t="s">
        <v>350</v>
      </c>
      <c r="C960" s="7" t="s">
        <v>7</v>
      </c>
      <c r="D960" s="8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s="7" t="s">
        <v>12</v>
      </c>
      <c r="K960" s="7" t="s">
        <v>57</v>
      </c>
      <c r="L960" s="25">
        <f t="shared" si="56"/>
        <v>2618922000</v>
      </c>
      <c r="M960" s="26">
        <f t="shared" si="57"/>
        <v>1544666000</v>
      </c>
      <c r="N960" s="26">
        <f t="shared" si="58"/>
        <v>1074256000</v>
      </c>
      <c r="O960" s="20">
        <f t="shared" si="59"/>
        <v>2016</v>
      </c>
    </row>
    <row r="961" spans="1:15" ht="18" x14ac:dyDescent="0.3">
      <c r="A961" s="7">
        <v>987</v>
      </c>
      <c r="B961" s="7" t="s">
        <v>351</v>
      </c>
      <c r="C961" s="7" t="s">
        <v>2</v>
      </c>
      <c r="D961" s="8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s="7" t="s">
        <v>37</v>
      </c>
      <c r="K961" s="7" t="s">
        <v>573</v>
      </c>
      <c r="L961" s="25">
        <f t="shared" si="56"/>
        <v>330864000</v>
      </c>
      <c r="M961" s="26">
        <f t="shared" si="57"/>
        <v>476974000</v>
      </c>
      <c r="N961" s="26">
        <f t="shared" si="58"/>
        <v>-146110000</v>
      </c>
      <c r="O961" s="20">
        <f t="shared" si="59"/>
        <v>2012</v>
      </c>
    </row>
    <row r="962" spans="1:15" ht="18" x14ac:dyDescent="0.3">
      <c r="A962" s="7">
        <v>988</v>
      </c>
      <c r="B962" s="7" t="s">
        <v>351</v>
      </c>
      <c r="C962" s="7" t="s">
        <v>5</v>
      </c>
      <c r="D962" s="8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s="7" t="s">
        <v>37</v>
      </c>
      <c r="K962" s="7" t="s">
        <v>573</v>
      </c>
      <c r="L962" s="25">
        <f t="shared" ref="L962:L1025" si="60">E962-F962</f>
        <v>1964071000</v>
      </c>
      <c r="M962" s="26">
        <f t="shared" ref="M962:M1025" si="61">G962+H962+I962</f>
        <v>2345041000</v>
      </c>
      <c r="N962" s="26">
        <f t="shared" ref="N962:N1025" si="62">L962-M962</f>
        <v>-380970000</v>
      </c>
      <c r="O962" s="20">
        <f t="shared" si="59"/>
        <v>2013</v>
      </c>
    </row>
    <row r="963" spans="1:15" ht="18" x14ac:dyDescent="0.3">
      <c r="A963" s="7">
        <v>989</v>
      </c>
      <c r="B963" s="7" t="s">
        <v>351</v>
      </c>
      <c r="C963" s="7" t="s">
        <v>6</v>
      </c>
      <c r="D963" s="8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s="7" t="s">
        <v>37</v>
      </c>
      <c r="K963" s="7" t="s">
        <v>573</v>
      </c>
      <c r="L963" s="25">
        <f t="shared" si="60"/>
        <v>2657611000</v>
      </c>
      <c r="M963" s="26">
        <f t="shared" si="61"/>
        <v>3042635000</v>
      </c>
      <c r="N963" s="26">
        <f t="shared" si="62"/>
        <v>-385024000</v>
      </c>
      <c r="O963" s="20">
        <f t="shared" ref="O963:O1026" si="63">YEAR(D963)</f>
        <v>2014</v>
      </c>
    </row>
    <row r="964" spans="1:15" ht="18" x14ac:dyDescent="0.3">
      <c r="A964" s="7">
        <v>990</v>
      </c>
      <c r="B964" s="7" t="s">
        <v>351</v>
      </c>
      <c r="C964" s="7" t="s">
        <v>7</v>
      </c>
      <c r="D964" s="8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s="7" t="s">
        <v>37</v>
      </c>
      <c r="K964" s="7" t="s">
        <v>573</v>
      </c>
      <c r="L964" s="25">
        <f t="shared" si="60"/>
        <v>2439269000</v>
      </c>
      <c r="M964" s="26">
        <f t="shared" si="61"/>
        <v>2844205000</v>
      </c>
      <c r="N964" s="26">
        <f t="shared" si="62"/>
        <v>-404936000</v>
      </c>
      <c r="O964" s="20">
        <f t="shared" si="63"/>
        <v>2015</v>
      </c>
    </row>
    <row r="965" spans="1:15" ht="18" x14ac:dyDescent="0.3">
      <c r="A965" s="7">
        <v>991</v>
      </c>
      <c r="B965" s="7" t="s">
        <v>352</v>
      </c>
      <c r="C965" s="7" t="s">
        <v>2</v>
      </c>
      <c r="D965" s="8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s="7" t="s">
        <v>3</v>
      </c>
      <c r="K965" s="7" t="s">
        <v>4</v>
      </c>
      <c r="L965" s="25">
        <f t="shared" si="60"/>
        <v>9392000000</v>
      </c>
      <c r="M965" s="26">
        <f t="shared" si="61"/>
        <v>8028000000</v>
      </c>
      <c r="N965" s="26">
        <f t="shared" si="62"/>
        <v>1364000000</v>
      </c>
      <c r="O965" s="20">
        <f t="shared" si="63"/>
        <v>2013</v>
      </c>
    </row>
    <row r="966" spans="1:15" ht="18" x14ac:dyDescent="0.3">
      <c r="A966" s="7">
        <v>992</v>
      </c>
      <c r="B966" s="7" t="s">
        <v>352</v>
      </c>
      <c r="C966" s="7" t="s">
        <v>5</v>
      </c>
      <c r="D966" s="8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s="7" t="s">
        <v>3</v>
      </c>
      <c r="K966" s="7" t="s">
        <v>4</v>
      </c>
      <c r="L966" s="25">
        <f t="shared" si="60"/>
        <v>10928000000</v>
      </c>
      <c r="M966" s="26">
        <f t="shared" si="61"/>
        <v>8577000000</v>
      </c>
      <c r="N966" s="26">
        <f t="shared" si="62"/>
        <v>2351000000</v>
      </c>
      <c r="O966" s="20">
        <f t="shared" si="63"/>
        <v>2014</v>
      </c>
    </row>
    <row r="967" spans="1:15" ht="18" x14ac:dyDescent="0.3">
      <c r="A967" s="7">
        <v>993</v>
      </c>
      <c r="B967" s="7" t="s">
        <v>352</v>
      </c>
      <c r="C967" s="7" t="s">
        <v>6</v>
      </c>
      <c r="D967" s="8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s="7" t="s">
        <v>3</v>
      </c>
      <c r="K967" s="7" t="s">
        <v>4</v>
      </c>
      <c r="L967" s="25">
        <f t="shared" si="60"/>
        <v>13795000000</v>
      </c>
      <c r="M967" s="26">
        <f t="shared" si="61"/>
        <v>9640000000</v>
      </c>
      <c r="N967" s="26">
        <f t="shared" si="62"/>
        <v>4155000000</v>
      </c>
      <c r="O967" s="20">
        <f t="shared" si="63"/>
        <v>2015</v>
      </c>
    </row>
    <row r="968" spans="1:15" ht="18" x14ac:dyDescent="0.3">
      <c r="A968" s="7">
        <v>994</v>
      </c>
      <c r="B968" s="7" t="s">
        <v>352</v>
      </c>
      <c r="C968" s="7" t="s">
        <v>7</v>
      </c>
      <c r="D968" s="8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s="7" t="s">
        <v>3</v>
      </c>
      <c r="K968" s="7" t="s">
        <v>4</v>
      </c>
      <c r="L968" s="25">
        <f t="shared" si="60"/>
        <v>14293000000</v>
      </c>
      <c r="M968" s="26">
        <f t="shared" si="61"/>
        <v>10533000000</v>
      </c>
      <c r="N968" s="26">
        <f t="shared" si="62"/>
        <v>3760000000</v>
      </c>
      <c r="O968" s="20">
        <f t="shared" si="63"/>
        <v>2016</v>
      </c>
    </row>
    <row r="969" spans="1:15" ht="18" x14ac:dyDescent="0.3">
      <c r="A969" s="7">
        <v>995</v>
      </c>
      <c r="B969" s="7" t="s">
        <v>353</v>
      </c>
      <c r="C969" s="7" t="s">
        <v>2</v>
      </c>
      <c r="D969" s="8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s="7" t="s">
        <v>171</v>
      </c>
      <c r="K969" s="7" t="s">
        <v>354</v>
      </c>
      <c r="L969" s="25">
        <f t="shared" si="60"/>
        <v>2525000000</v>
      </c>
      <c r="M969" s="26">
        <f t="shared" si="61"/>
        <v>1950000000</v>
      </c>
      <c r="N969" s="26">
        <f t="shared" si="62"/>
        <v>575000000</v>
      </c>
      <c r="O969" s="20">
        <f t="shared" si="63"/>
        <v>2012</v>
      </c>
    </row>
    <row r="970" spans="1:15" ht="18" x14ac:dyDescent="0.3">
      <c r="A970" s="7">
        <v>996</v>
      </c>
      <c r="B970" s="7" t="s">
        <v>353</v>
      </c>
      <c r="C970" s="7" t="s">
        <v>5</v>
      </c>
      <c r="D970" s="8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s="7" t="s">
        <v>171</v>
      </c>
      <c r="K970" s="7" t="s">
        <v>354</v>
      </c>
      <c r="L970" s="25">
        <f t="shared" si="60"/>
        <v>2628000000</v>
      </c>
      <c r="M970" s="26">
        <f t="shared" si="61"/>
        <v>1962000000</v>
      </c>
      <c r="N970" s="26">
        <f t="shared" si="62"/>
        <v>666000000</v>
      </c>
      <c r="O970" s="20">
        <f t="shared" si="63"/>
        <v>2013</v>
      </c>
    </row>
    <row r="971" spans="1:15" ht="18" x14ac:dyDescent="0.3">
      <c r="A971" s="7">
        <v>997</v>
      </c>
      <c r="B971" s="7" t="s">
        <v>353</v>
      </c>
      <c r="C971" s="7" t="s">
        <v>6</v>
      </c>
      <c r="D971" s="8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s="7" t="s">
        <v>171</v>
      </c>
      <c r="K971" s="7" t="s">
        <v>354</v>
      </c>
      <c r="L971" s="25">
        <f t="shared" si="60"/>
        <v>3002000000</v>
      </c>
      <c r="M971" s="26">
        <f t="shared" si="61"/>
        <v>1989000000</v>
      </c>
      <c r="N971" s="26">
        <f t="shared" si="62"/>
        <v>1013000000</v>
      </c>
      <c r="O971" s="20">
        <f t="shared" si="63"/>
        <v>2014</v>
      </c>
    </row>
    <row r="972" spans="1:15" ht="18" x14ac:dyDescent="0.3">
      <c r="A972" s="7">
        <v>998</v>
      </c>
      <c r="B972" s="7" t="s">
        <v>353</v>
      </c>
      <c r="C972" s="7" t="s">
        <v>7</v>
      </c>
      <c r="D972" s="8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s="7" t="s">
        <v>171</v>
      </c>
      <c r="K972" s="7" t="s">
        <v>354</v>
      </c>
      <c r="L972" s="25">
        <f t="shared" si="60"/>
        <v>3964000000</v>
      </c>
      <c r="M972" s="26">
        <f t="shared" si="61"/>
        <v>2633000000</v>
      </c>
      <c r="N972" s="26">
        <f t="shared" si="62"/>
        <v>1331000000</v>
      </c>
      <c r="O972" s="20">
        <f t="shared" si="63"/>
        <v>2015</v>
      </c>
    </row>
    <row r="973" spans="1:15" ht="18" x14ac:dyDescent="0.3">
      <c r="A973" s="7">
        <v>999</v>
      </c>
      <c r="B973" s="7" t="s">
        <v>355</v>
      </c>
      <c r="C973" s="7" t="s">
        <v>2</v>
      </c>
      <c r="D973" s="8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s="7" t="s">
        <v>48</v>
      </c>
      <c r="K973" s="7" t="s">
        <v>182</v>
      </c>
      <c r="L973" s="25">
        <f t="shared" si="60"/>
        <v>5757000000</v>
      </c>
      <c r="M973" s="26">
        <f t="shared" si="61"/>
        <v>1081000000</v>
      </c>
      <c r="N973" s="26">
        <f t="shared" si="62"/>
        <v>4676000000</v>
      </c>
      <c r="O973" s="20">
        <f t="shared" si="63"/>
        <v>2012</v>
      </c>
    </row>
    <row r="974" spans="1:15" ht="18" x14ac:dyDescent="0.3">
      <c r="A974" s="7">
        <v>1000</v>
      </c>
      <c r="B974" s="7" t="s">
        <v>355</v>
      </c>
      <c r="C974" s="7" t="s">
        <v>5</v>
      </c>
      <c r="D974" s="8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s="7" t="s">
        <v>48</v>
      </c>
      <c r="K974" s="7" t="s">
        <v>182</v>
      </c>
      <c r="L974" s="25">
        <f t="shared" si="60"/>
        <v>6122000000</v>
      </c>
      <c r="M974" s="26">
        <f t="shared" si="61"/>
        <v>1020000000</v>
      </c>
      <c r="N974" s="26">
        <f t="shared" si="62"/>
        <v>5102000000</v>
      </c>
      <c r="O974" s="20">
        <f t="shared" si="63"/>
        <v>2013</v>
      </c>
    </row>
    <row r="975" spans="1:15" ht="18" x14ac:dyDescent="0.3">
      <c r="A975" s="7">
        <v>1001</v>
      </c>
      <c r="B975" s="7" t="s">
        <v>355</v>
      </c>
      <c r="C975" s="7" t="s">
        <v>6</v>
      </c>
      <c r="D975" s="8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s="7" t="s">
        <v>48</v>
      </c>
      <c r="K975" s="7" t="s">
        <v>182</v>
      </c>
      <c r="L975" s="25">
        <f t="shared" si="60"/>
        <v>6669000000</v>
      </c>
      <c r="M975" s="26">
        <f t="shared" si="61"/>
        <v>933000000</v>
      </c>
      <c r="N975" s="26">
        <f t="shared" si="62"/>
        <v>5736000000</v>
      </c>
      <c r="O975" s="20">
        <f t="shared" si="63"/>
        <v>2014</v>
      </c>
    </row>
    <row r="976" spans="1:15" ht="18" x14ac:dyDescent="0.3">
      <c r="A976" s="7">
        <v>1002</v>
      </c>
      <c r="B976" s="7" t="s">
        <v>355</v>
      </c>
      <c r="C976" s="7" t="s">
        <v>7</v>
      </c>
      <c r="D976" s="8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s="7" t="s">
        <v>48</v>
      </c>
      <c r="K976" s="7" t="s">
        <v>182</v>
      </c>
      <c r="L976" s="25">
        <f t="shared" si="60"/>
        <v>7052000000</v>
      </c>
      <c r="M976" s="26">
        <f t="shared" si="61"/>
        <v>930000000</v>
      </c>
      <c r="N976" s="26">
        <f t="shared" si="62"/>
        <v>6122000000</v>
      </c>
      <c r="O976" s="20">
        <f t="shared" si="63"/>
        <v>2015</v>
      </c>
    </row>
    <row r="977" spans="1:15" ht="18" x14ac:dyDescent="0.3">
      <c r="A977" s="7">
        <v>1003</v>
      </c>
      <c r="B977" s="7" t="s">
        <v>356</v>
      </c>
      <c r="C977" s="7" t="s">
        <v>2</v>
      </c>
      <c r="D977" s="8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s="7" t="s">
        <v>9</v>
      </c>
      <c r="K977" s="7" t="s">
        <v>323</v>
      </c>
      <c r="L977" s="25">
        <f t="shared" si="60"/>
        <v>11148000000</v>
      </c>
      <c r="M977" s="26">
        <f t="shared" si="61"/>
        <v>8482000000</v>
      </c>
      <c r="N977" s="26">
        <f t="shared" si="62"/>
        <v>2666000000</v>
      </c>
      <c r="O977" s="20">
        <f t="shared" si="63"/>
        <v>2013</v>
      </c>
    </row>
    <row r="978" spans="1:15" ht="18" x14ac:dyDescent="0.3">
      <c r="A978" s="7">
        <v>1004</v>
      </c>
      <c r="B978" s="7" t="s">
        <v>356</v>
      </c>
      <c r="C978" s="7" t="s">
        <v>5</v>
      </c>
      <c r="D978" s="8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s="7" t="s">
        <v>9</v>
      </c>
      <c r="K978" s="7" t="s">
        <v>323</v>
      </c>
      <c r="L978" s="25">
        <f t="shared" si="60"/>
        <v>11206000000</v>
      </c>
      <c r="M978" s="26">
        <f t="shared" si="61"/>
        <v>8440000000</v>
      </c>
      <c r="N978" s="26">
        <f t="shared" si="62"/>
        <v>2766000000</v>
      </c>
      <c r="O978" s="20">
        <f t="shared" si="63"/>
        <v>2014</v>
      </c>
    </row>
    <row r="979" spans="1:15" ht="18" x14ac:dyDescent="0.3">
      <c r="A979" s="7">
        <v>1005</v>
      </c>
      <c r="B979" s="7" t="s">
        <v>356</v>
      </c>
      <c r="C979" s="7" t="s">
        <v>6</v>
      </c>
      <c r="D979" s="8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s="7" t="s">
        <v>9</v>
      </c>
      <c r="K979" s="7" t="s">
        <v>323</v>
      </c>
      <c r="L979" s="25">
        <f t="shared" si="60"/>
        <v>11242000000</v>
      </c>
      <c r="M979" s="26">
        <f t="shared" si="61"/>
        <v>8355000000</v>
      </c>
      <c r="N979" s="26">
        <f t="shared" si="62"/>
        <v>2887000000</v>
      </c>
      <c r="O979" s="20">
        <f t="shared" si="63"/>
        <v>2015</v>
      </c>
    </row>
    <row r="980" spans="1:15" ht="18" x14ac:dyDescent="0.3">
      <c r="A980" s="7">
        <v>1006</v>
      </c>
      <c r="B980" s="7" t="s">
        <v>356</v>
      </c>
      <c r="C980" s="7" t="s">
        <v>7</v>
      </c>
      <c r="D980" s="8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s="7" t="s">
        <v>9</v>
      </c>
      <c r="K980" s="7" t="s">
        <v>323</v>
      </c>
      <c r="L980" s="25">
        <f t="shared" si="60"/>
        <v>10583000000</v>
      </c>
      <c r="M980" s="26">
        <f t="shared" si="61"/>
        <v>8256000000</v>
      </c>
      <c r="N980" s="26">
        <f t="shared" si="62"/>
        <v>2327000000</v>
      </c>
      <c r="O980" s="20">
        <f t="shared" si="63"/>
        <v>2016</v>
      </c>
    </row>
    <row r="981" spans="1:15" ht="18" x14ac:dyDescent="0.3">
      <c r="A981" s="7">
        <v>1007</v>
      </c>
      <c r="B981" s="7" t="s">
        <v>357</v>
      </c>
      <c r="C981" s="7" t="s">
        <v>2</v>
      </c>
      <c r="D981" s="8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s="7" t="s">
        <v>12</v>
      </c>
      <c r="K981" s="7" t="s">
        <v>46</v>
      </c>
      <c r="L981" s="25">
        <f t="shared" si="60"/>
        <v>8312000000</v>
      </c>
      <c r="M981" s="26">
        <f t="shared" si="61"/>
        <v>3714000000</v>
      </c>
      <c r="N981" s="26">
        <f t="shared" si="62"/>
        <v>4598000000</v>
      </c>
      <c r="O981" s="20">
        <f t="shared" si="63"/>
        <v>2013</v>
      </c>
    </row>
    <row r="982" spans="1:15" ht="18" x14ac:dyDescent="0.3">
      <c r="A982" s="7">
        <v>1008</v>
      </c>
      <c r="B982" s="7" t="s">
        <v>357</v>
      </c>
      <c r="C982" s="7" t="s">
        <v>5</v>
      </c>
      <c r="D982" s="8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s="7" t="s">
        <v>12</v>
      </c>
      <c r="K982" s="7" t="s">
        <v>46</v>
      </c>
      <c r="L982" s="25">
        <f t="shared" si="60"/>
        <v>9441000000</v>
      </c>
      <c r="M982" s="26">
        <f t="shared" si="61"/>
        <v>4335000000</v>
      </c>
      <c r="N982" s="26">
        <f t="shared" si="62"/>
        <v>5106000000</v>
      </c>
      <c r="O982" s="20">
        <f t="shared" si="63"/>
        <v>2014</v>
      </c>
    </row>
    <row r="983" spans="1:15" ht="18" x14ac:dyDescent="0.3">
      <c r="A983" s="7">
        <v>1009</v>
      </c>
      <c r="B983" s="7" t="s">
        <v>357</v>
      </c>
      <c r="C983" s="7" t="s">
        <v>6</v>
      </c>
      <c r="D983" s="8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s="7" t="s">
        <v>12</v>
      </c>
      <c r="K983" s="7" t="s">
        <v>46</v>
      </c>
      <c r="L983" s="25">
        <f t="shared" si="60"/>
        <v>9667000000</v>
      </c>
      <c r="M983" s="26">
        <f t="shared" si="61"/>
        <v>4528000000</v>
      </c>
      <c r="N983" s="26">
        <f t="shared" si="62"/>
        <v>5139000000</v>
      </c>
      <c r="O983" s="20">
        <f t="shared" si="63"/>
        <v>2015</v>
      </c>
    </row>
    <row r="984" spans="1:15" ht="18" x14ac:dyDescent="0.3">
      <c r="A984" s="7">
        <v>1010</v>
      </c>
      <c r="B984" s="7" t="s">
        <v>357</v>
      </c>
      <c r="C984" s="7" t="s">
        <v>7</v>
      </c>
      <c r="D984" s="8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s="7" t="s">
        <v>12</v>
      </c>
      <c r="K984" s="7" t="s">
        <v>46</v>
      </c>
      <c r="L984" s="25">
        <f t="shared" si="60"/>
        <v>10776000000</v>
      </c>
      <c r="M984" s="26">
        <f t="shared" si="61"/>
        <v>4898000000</v>
      </c>
      <c r="N984" s="26">
        <f t="shared" si="62"/>
        <v>5878000000</v>
      </c>
      <c r="O984" s="20">
        <f t="shared" si="63"/>
        <v>2016</v>
      </c>
    </row>
    <row r="985" spans="1:15" ht="18" x14ac:dyDescent="0.3">
      <c r="A985" s="7">
        <v>1011</v>
      </c>
      <c r="B985" s="7" t="s">
        <v>358</v>
      </c>
      <c r="C985" s="7" t="s">
        <v>2</v>
      </c>
      <c r="D985" s="8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s="7" t="s">
        <v>42</v>
      </c>
      <c r="K985" s="7" t="s">
        <v>223</v>
      </c>
      <c r="L985" s="25">
        <f t="shared" si="60"/>
        <v>358613000</v>
      </c>
      <c r="M985" s="26">
        <f t="shared" si="61"/>
        <v>168326000</v>
      </c>
      <c r="N985" s="26">
        <f t="shared" si="62"/>
        <v>190287000</v>
      </c>
      <c r="O985" s="20">
        <f t="shared" si="63"/>
        <v>2012</v>
      </c>
    </row>
    <row r="986" spans="1:15" ht="18" x14ac:dyDescent="0.3">
      <c r="A986" s="7">
        <v>1012</v>
      </c>
      <c r="B986" s="7" t="s">
        <v>358</v>
      </c>
      <c r="C986" s="7" t="s">
        <v>5</v>
      </c>
      <c r="D986" s="8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s="7" t="s">
        <v>42</v>
      </c>
      <c r="K986" s="7" t="s">
        <v>223</v>
      </c>
      <c r="L986" s="25">
        <f t="shared" si="60"/>
        <v>463440000</v>
      </c>
      <c r="M986" s="26">
        <f t="shared" si="61"/>
        <v>230699000</v>
      </c>
      <c r="N986" s="26">
        <f t="shared" si="62"/>
        <v>232741000</v>
      </c>
      <c r="O986" s="20">
        <f t="shared" si="63"/>
        <v>2013</v>
      </c>
    </row>
    <row r="987" spans="1:15" ht="18" x14ac:dyDescent="0.3">
      <c r="A987" s="7">
        <v>1013</v>
      </c>
      <c r="B987" s="7" t="s">
        <v>358</v>
      </c>
      <c r="C987" s="7" t="s">
        <v>6</v>
      </c>
      <c r="D987" s="8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s="7" t="s">
        <v>42</v>
      </c>
      <c r="K987" s="7" t="s">
        <v>223</v>
      </c>
      <c r="L987" s="25">
        <f t="shared" si="60"/>
        <v>716953000</v>
      </c>
      <c r="M987" s="26">
        <f t="shared" si="61"/>
        <v>359476000</v>
      </c>
      <c r="N987" s="26">
        <f t="shared" si="62"/>
        <v>357477000</v>
      </c>
      <c r="O987" s="20">
        <f t="shared" si="63"/>
        <v>2014</v>
      </c>
    </row>
    <row r="988" spans="1:15" ht="18" x14ac:dyDescent="0.3">
      <c r="A988" s="7">
        <v>1014</v>
      </c>
      <c r="B988" s="7" t="s">
        <v>358</v>
      </c>
      <c r="C988" s="7" t="s">
        <v>7</v>
      </c>
      <c r="D988" s="8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s="7" t="s">
        <v>42</v>
      </c>
      <c r="K988" s="7" t="s">
        <v>223</v>
      </c>
      <c r="L988" s="25">
        <f t="shared" si="60"/>
        <v>761878000</v>
      </c>
      <c r="M988" s="26">
        <f t="shared" si="61"/>
        <v>348512000</v>
      </c>
      <c r="N988" s="26">
        <f t="shared" si="62"/>
        <v>413366000</v>
      </c>
      <c r="O988" s="20">
        <f t="shared" si="63"/>
        <v>2015</v>
      </c>
    </row>
    <row r="989" spans="1:15" ht="18" x14ac:dyDescent="0.3">
      <c r="A989" s="7">
        <v>1015</v>
      </c>
      <c r="B989" s="7" t="s">
        <v>359</v>
      </c>
      <c r="C989" s="7" t="s">
        <v>2</v>
      </c>
      <c r="D989" s="8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s="7" t="s">
        <v>42</v>
      </c>
      <c r="K989" s="7" t="s">
        <v>254</v>
      </c>
      <c r="L989" s="25">
        <f t="shared" si="60"/>
        <v>459984000</v>
      </c>
      <c r="M989" s="26">
        <f t="shared" si="61"/>
        <v>298033000</v>
      </c>
      <c r="N989" s="26">
        <f t="shared" si="62"/>
        <v>161951000</v>
      </c>
      <c r="O989" s="20">
        <f t="shared" si="63"/>
        <v>2012</v>
      </c>
    </row>
    <row r="990" spans="1:15" ht="18" x14ac:dyDescent="0.3">
      <c r="A990" s="7">
        <v>1016</v>
      </c>
      <c r="B990" s="7" t="s">
        <v>359</v>
      </c>
      <c r="C990" s="7" t="s">
        <v>5</v>
      </c>
      <c r="D990" s="8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s="7" t="s">
        <v>42</v>
      </c>
      <c r="K990" s="7" t="s">
        <v>254</v>
      </c>
      <c r="L990" s="25">
        <f t="shared" si="60"/>
        <v>606219000</v>
      </c>
      <c r="M990" s="26">
        <f t="shared" si="61"/>
        <v>384937000</v>
      </c>
      <c r="N990" s="26">
        <f t="shared" si="62"/>
        <v>221282000</v>
      </c>
      <c r="O990" s="20">
        <f t="shared" si="63"/>
        <v>2013</v>
      </c>
    </row>
    <row r="991" spans="1:15" ht="18" x14ac:dyDescent="0.3">
      <c r="A991" s="7">
        <v>1017</v>
      </c>
      <c r="B991" s="7" t="s">
        <v>359</v>
      </c>
      <c r="C991" s="7" t="s">
        <v>6</v>
      </c>
      <c r="D991" s="8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s="7" t="s">
        <v>42</v>
      </c>
      <c r="K991" s="7" t="s">
        <v>254</v>
      </c>
      <c r="L991" s="25">
        <f t="shared" si="60"/>
        <v>663318000</v>
      </c>
      <c r="M991" s="26">
        <f t="shared" si="61"/>
        <v>408128000</v>
      </c>
      <c r="N991" s="26">
        <f t="shared" si="62"/>
        <v>255190000</v>
      </c>
      <c r="O991" s="20">
        <f t="shared" si="63"/>
        <v>2014</v>
      </c>
    </row>
    <row r="992" spans="1:15" ht="18" x14ac:dyDescent="0.3">
      <c r="A992" s="7">
        <v>1018</v>
      </c>
      <c r="B992" s="7" t="s">
        <v>359</v>
      </c>
      <c r="C992" s="7" t="s">
        <v>7</v>
      </c>
      <c r="D992" s="8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s="7" t="s">
        <v>42</v>
      </c>
      <c r="K992" s="7" t="s">
        <v>254</v>
      </c>
      <c r="L992" s="25">
        <f t="shared" si="60"/>
        <v>790790000</v>
      </c>
      <c r="M992" s="26">
        <f t="shared" si="61"/>
        <v>494342000</v>
      </c>
      <c r="N992" s="26">
        <f t="shared" si="62"/>
        <v>296448000</v>
      </c>
      <c r="O992" s="20">
        <f t="shared" si="63"/>
        <v>2015</v>
      </c>
    </row>
    <row r="993" spans="1:15" ht="18" x14ac:dyDescent="0.3">
      <c r="A993" s="7">
        <v>1019</v>
      </c>
      <c r="B993" s="7" t="s">
        <v>360</v>
      </c>
      <c r="C993" s="7" t="s">
        <v>2</v>
      </c>
      <c r="D993" s="8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s="7" t="s">
        <v>9</v>
      </c>
      <c r="K993" s="7" t="s">
        <v>122</v>
      </c>
      <c r="L993" s="25">
        <f t="shared" si="60"/>
        <v>1624000000</v>
      </c>
      <c r="M993" s="26">
        <f t="shared" si="61"/>
        <v>684000000</v>
      </c>
      <c r="N993" s="26">
        <f t="shared" si="62"/>
        <v>940000000</v>
      </c>
      <c r="O993" s="20">
        <f t="shared" si="63"/>
        <v>2012</v>
      </c>
    </row>
    <row r="994" spans="1:15" ht="18" x14ac:dyDescent="0.3">
      <c r="A994" s="7">
        <v>1020</v>
      </c>
      <c r="B994" s="7" t="s">
        <v>360</v>
      </c>
      <c r="C994" s="7" t="s">
        <v>5</v>
      </c>
      <c r="D994" s="8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s="7" t="s">
        <v>9</v>
      </c>
      <c r="K994" s="7" t="s">
        <v>122</v>
      </c>
      <c r="L994" s="25">
        <f t="shared" si="60"/>
        <v>1764000000</v>
      </c>
      <c r="M994" s="26">
        <f t="shared" si="61"/>
        <v>776000000</v>
      </c>
      <c r="N994" s="26">
        <f t="shared" si="62"/>
        <v>988000000</v>
      </c>
      <c r="O994" s="20">
        <f t="shared" si="63"/>
        <v>2013</v>
      </c>
    </row>
    <row r="995" spans="1:15" ht="18" x14ac:dyDescent="0.3">
      <c r="A995" s="7">
        <v>1021</v>
      </c>
      <c r="B995" s="7" t="s">
        <v>360</v>
      </c>
      <c r="C995" s="7" t="s">
        <v>6</v>
      </c>
      <c r="D995" s="8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s="7" t="s">
        <v>9</v>
      </c>
      <c r="K995" s="7" t="s">
        <v>122</v>
      </c>
      <c r="L995" s="25">
        <f t="shared" si="60"/>
        <v>1966000000</v>
      </c>
      <c r="M995" s="26">
        <f t="shared" si="61"/>
        <v>807000000</v>
      </c>
      <c r="N995" s="26">
        <f t="shared" si="62"/>
        <v>1159000000</v>
      </c>
      <c r="O995" s="20">
        <f t="shared" si="63"/>
        <v>2014</v>
      </c>
    </row>
    <row r="996" spans="1:15" ht="18" x14ac:dyDescent="0.3">
      <c r="A996" s="7">
        <v>1022</v>
      </c>
      <c r="B996" s="7" t="s">
        <v>360</v>
      </c>
      <c r="C996" s="7" t="s">
        <v>7</v>
      </c>
      <c r="D996" s="8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s="7" t="s">
        <v>9</v>
      </c>
      <c r="K996" s="7" t="s">
        <v>122</v>
      </c>
      <c r="L996" s="25">
        <f t="shared" si="60"/>
        <v>2123000000</v>
      </c>
      <c r="M996" s="26">
        <f t="shared" si="61"/>
        <v>773000000</v>
      </c>
      <c r="N996" s="26">
        <f t="shared" si="62"/>
        <v>1350000000</v>
      </c>
      <c r="O996" s="20">
        <f t="shared" si="63"/>
        <v>2015</v>
      </c>
    </row>
    <row r="997" spans="1:15" ht="18" x14ac:dyDescent="0.3">
      <c r="A997" s="7">
        <v>1023</v>
      </c>
      <c r="B997" s="7" t="s">
        <v>361</v>
      </c>
      <c r="C997" s="7" t="s">
        <v>2</v>
      </c>
      <c r="D997" s="8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s="7" t="s">
        <v>3</v>
      </c>
      <c r="K997" s="7" t="s">
        <v>53</v>
      </c>
      <c r="L997" s="25">
        <f t="shared" si="60"/>
        <v>1959000000</v>
      </c>
      <c r="M997" s="26">
        <f t="shared" si="61"/>
        <v>1347000000</v>
      </c>
      <c r="N997" s="26">
        <f t="shared" si="62"/>
        <v>612000000</v>
      </c>
      <c r="O997" s="20">
        <f t="shared" si="63"/>
        <v>2013</v>
      </c>
    </row>
    <row r="998" spans="1:15" ht="18" x14ac:dyDescent="0.3">
      <c r="A998" s="7">
        <v>1024</v>
      </c>
      <c r="B998" s="7" t="s">
        <v>361</v>
      </c>
      <c r="C998" s="7" t="s">
        <v>5</v>
      </c>
      <c r="D998" s="8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s="7" t="s">
        <v>3</v>
      </c>
      <c r="K998" s="7" t="s">
        <v>53</v>
      </c>
      <c r="L998" s="25">
        <f t="shared" si="60"/>
        <v>2060000000</v>
      </c>
      <c r="M998" s="26">
        <f t="shared" si="61"/>
        <v>1338000000</v>
      </c>
      <c r="N998" s="26">
        <f t="shared" si="62"/>
        <v>722000000</v>
      </c>
      <c r="O998" s="20">
        <f t="shared" si="63"/>
        <v>2014</v>
      </c>
    </row>
    <row r="999" spans="1:15" ht="18" x14ac:dyDescent="0.3">
      <c r="A999" s="7">
        <v>1025</v>
      </c>
      <c r="B999" s="7" t="s">
        <v>361</v>
      </c>
      <c r="C999" s="7" t="s">
        <v>6</v>
      </c>
      <c r="D999" s="8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s="7" t="s">
        <v>3</v>
      </c>
      <c r="K999" s="7" t="s">
        <v>53</v>
      </c>
      <c r="L999" s="25">
        <f t="shared" si="60"/>
        <v>2253000000</v>
      </c>
      <c r="M999" s="26">
        <f t="shared" si="61"/>
        <v>1339000000</v>
      </c>
      <c r="N999" s="26">
        <f t="shared" si="62"/>
        <v>914000000</v>
      </c>
      <c r="O999" s="20">
        <f t="shared" si="63"/>
        <v>2015</v>
      </c>
    </row>
    <row r="1000" spans="1:15" ht="18" x14ac:dyDescent="0.3">
      <c r="A1000" s="7">
        <v>1026</v>
      </c>
      <c r="B1000" s="7" t="s">
        <v>361</v>
      </c>
      <c r="C1000" s="7" t="s">
        <v>7</v>
      </c>
      <c r="D1000" s="8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s="7" t="s">
        <v>3</v>
      </c>
      <c r="K1000" s="7" t="s">
        <v>53</v>
      </c>
      <c r="L1000" s="25">
        <f t="shared" si="60"/>
        <v>2456000000</v>
      </c>
      <c r="M1000" s="26">
        <f t="shared" si="61"/>
        <v>1403000000</v>
      </c>
      <c r="N1000" s="26">
        <f t="shared" si="62"/>
        <v>1053000000</v>
      </c>
      <c r="O1000" s="20">
        <f t="shared" si="63"/>
        <v>2016</v>
      </c>
    </row>
    <row r="1001" spans="1:15" ht="18" x14ac:dyDescent="0.3">
      <c r="A1001" s="7">
        <v>1027</v>
      </c>
      <c r="B1001" s="7" t="s">
        <v>362</v>
      </c>
      <c r="C1001" s="7" t="s">
        <v>2</v>
      </c>
      <c r="D1001" s="8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s="7" t="s">
        <v>9</v>
      </c>
      <c r="K1001" s="7" t="s">
        <v>275</v>
      </c>
      <c r="L1001" s="25">
        <f t="shared" si="60"/>
        <v>3409197000</v>
      </c>
      <c r="M1001" s="26">
        <f t="shared" si="61"/>
        <v>2388182000</v>
      </c>
      <c r="N1001" s="26">
        <f t="shared" si="62"/>
        <v>1021015000</v>
      </c>
      <c r="O1001" s="20">
        <f t="shared" si="63"/>
        <v>2012</v>
      </c>
    </row>
    <row r="1002" spans="1:15" ht="18" x14ac:dyDescent="0.3">
      <c r="A1002" s="7">
        <v>1028</v>
      </c>
      <c r="B1002" s="7" t="s">
        <v>362</v>
      </c>
      <c r="C1002" s="7" t="s">
        <v>5</v>
      </c>
      <c r="D1002" s="8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s="7" t="s">
        <v>9</v>
      </c>
      <c r="K1002" s="7" t="s">
        <v>275</v>
      </c>
      <c r="L1002" s="25">
        <f t="shared" si="60"/>
        <v>3478883000</v>
      </c>
      <c r="M1002" s="26">
        <f t="shared" si="61"/>
        <v>2310780000</v>
      </c>
      <c r="N1002" s="26">
        <f t="shared" si="62"/>
        <v>1168103000</v>
      </c>
      <c r="O1002" s="20">
        <f t="shared" si="63"/>
        <v>2013</v>
      </c>
    </row>
    <row r="1003" spans="1:15" ht="18" x14ac:dyDescent="0.3">
      <c r="A1003" s="7">
        <v>1029</v>
      </c>
      <c r="B1003" s="7" t="s">
        <v>362</v>
      </c>
      <c r="C1003" s="7" t="s">
        <v>6</v>
      </c>
      <c r="D1003" s="8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s="7" t="s">
        <v>9</v>
      </c>
      <c r="K1003" s="7" t="s">
        <v>275</v>
      </c>
      <c r="L1003" s="25">
        <f t="shared" si="60"/>
        <v>3001022000</v>
      </c>
      <c r="M1003" s="26">
        <f t="shared" si="61"/>
        <v>2347308000</v>
      </c>
      <c r="N1003" s="26">
        <f t="shared" si="62"/>
        <v>653714000</v>
      </c>
      <c r="O1003" s="20">
        <f t="shared" si="63"/>
        <v>2014</v>
      </c>
    </row>
    <row r="1004" spans="1:15" ht="18" x14ac:dyDescent="0.3">
      <c r="A1004" s="7">
        <v>1030</v>
      </c>
      <c r="B1004" s="7" t="s">
        <v>362</v>
      </c>
      <c r="C1004" s="7" t="s">
        <v>7</v>
      </c>
      <c r="D1004" s="8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s="7" t="s">
        <v>9</v>
      </c>
      <c r="K1004" s="7" t="s">
        <v>275</v>
      </c>
      <c r="L1004" s="25">
        <f t="shared" si="60"/>
        <v>2806358000</v>
      </c>
      <c r="M1004" s="26">
        <f t="shared" si="61"/>
        <v>2265436000</v>
      </c>
      <c r="N1004" s="26">
        <f t="shared" si="62"/>
        <v>540922000</v>
      </c>
      <c r="O1004" s="20">
        <f t="shared" si="63"/>
        <v>2015</v>
      </c>
    </row>
    <row r="1005" spans="1:15" ht="18" x14ac:dyDescent="0.3">
      <c r="A1005" s="7">
        <v>1031</v>
      </c>
      <c r="B1005" s="7" t="s">
        <v>363</v>
      </c>
      <c r="C1005" s="7" t="s">
        <v>2</v>
      </c>
      <c r="D1005" s="8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s="7" t="s">
        <v>9</v>
      </c>
      <c r="K1005" s="7" t="s">
        <v>144</v>
      </c>
      <c r="L1005" s="25">
        <f t="shared" si="60"/>
        <v>10816300000</v>
      </c>
      <c r="M1005" s="26">
        <f t="shared" si="61"/>
        <v>2211700000</v>
      </c>
      <c r="N1005" s="26">
        <f t="shared" si="62"/>
        <v>8604600000</v>
      </c>
      <c r="O1005" s="20">
        <f t="shared" si="63"/>
        <v>2012</v>
      </c>
    </row>
    <row r="1006" spans="1:15" ht="18" x14ac:dyDescent="0.3">
      <c r="A1006" s="7">
        <v>1032</v>
      </c>
      <c r="B1006" s="7" t="s">
        <v>363</v>
      </c>
      <c r="C1006" s="7" t="s">
        <v>5</v>
      </c>
      <c r="D1006" s="8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s="7" t="s">
        <v>9</v>
      </c>
      <c r="K1006" s="7" t="s">
        <v>144</v>
      </c>
      <c r="L1006" s="25">
        <f t="shared" si="60"/>
        <v>10902700000</v>
      </c>
      <c r="M1006" s="26">
        <f t="shared" si="61"/>
        <v>2138400000</v>
      </c>
      <c r="N1006" s="26">
        <f t="shared" si="62"/>
        <v>8764300000</v>
      </c>
      <c r="O1006" s="20">
        <f t="shared" si="63"/>
        <v>2013</v>
      </c>
    </row>
    <row r="1007" spans="1:15" ht="18" x14ac:dyDescent="0.3">
      <c r="A1007" s="7">
        <v>1033</v>
      </c>
      <c r="B1007" s="7" t="s">
        <v>363</v>
      </c>
      <c r="C1007" s="7" t="s">
        <v>6</v>
      </c>
      <c r="D1007" s="8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s="7" t="s">
        <v>9</v>
      </c>
      <c r="K1007" s="7" t="s">
        <v>144</v>
      </c>
      <c r="L1007" s="25">
        <f t="shared" si="60"/>
        <v>10455700000</v>
      </c>
      <c r="M1007" s="26">
        <f t="shared" si="61"/>
        <v>2506500000</v>
      </c>
      <c r="N1007" s="26">
        <f t="shared" si="62"/>
        <v>7949200000</v>
      </c>
      <c r="O1007" s="20">
        <f t="shared" si="63"/>
        <v>2014</v>
      </c>
    </row>
    <row r="1008" spans="1:15" ht="18" x14ac:dyDescent="0.3">
      <c r="A1008" s="7">
        <v>1034</v>
      </c>
      <c r="B1008" s="7" t="s">
        <v>363</v>
      </c>
      <c r="C1008" s="7" t="s">
        <v>7</v>
      </c>
      <c r="D1008" s="8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s="7" t="s">
        <v>9</v>
      </c>
      <c r="K1008" s="7" t="s">
        <v>144</v>
      </c>
      <c r="L1008" s="25">
        <f t="shared" si="60"/>
        <v>9789200000</v>
      </c>
      <c r="M1008" s="26">
        <f t="shared" si="61"/>
        <v>2643700000</v>
      </c>
      <c r="N1008" s="26">
        <f t="shared" si="62"/>
        <v>7145500000</v>
      </c>
      <c r="O1008" s="20">
        <f t="shared" si="63"/>
        <v>2015</v>
      </c>
    </row>
    <row r="1009" spans="1:15" ht="18" x14ac:dyDescent="0.3">
      <c r="A1009" s="7">
        <v>1035</v>
      </c>
      <c r="B1009" s="7" t="s">
        <v>364</v>
      </c>
      <c r="C1009" s="7" t="s">
        <v>2</v>
      </c>
      <c r="D1009" s="8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7" t="s">
        <v>12</v>
      </c>
      <c r="K1009" s="7" t="s">
        <v>24</v>
      </c>
      <c r="L1009" s="25">
        <f t="shared" si="60"/>
        <v>838459000</v>
      </c>
      <c r="M1009" s="26">
        <f t="shared" si="61"/>
        <v>627731000</v>
      </c>
      <c r="N1009" s="26">
        <f t="shared" si="62"/>
        <v>210728000</v>
      </c>
      <c r="O1009" s="20">
        <f t="shared" si="63"/>
        <v>2013</v>
      </c>
    </row>
    <row r="1010" spans="1:15" ht="18" x14ac:dyDescent="0.3">
      <c r="A1010" s="7">
        <v>1036</v>
      </c>
      <c r="B1010" s="7" t="s">
        <v>364</v>
      </c>
      <c r="C1010" s="7" t="s">
        <v>5</v>
      </c>
      <c r="D1010" s="8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7" t="s">
        <v>12</v>
      </c>
      <c r="K1010" s="7" t="s">
        <v>24</v>
      </c>
      <c r="L1010" s="25">
        <f t="shared" si="60"/>
        <v>1128743000</v>
      </c>
      <c r="M1010" s="26">
        <f t="shared" si="61"/>
        <v>666855000</v>
      </c>
      <c r="N1010" s="26">
        <f t="shared" si="62"/>
        <v>461888000</v>
      </c>
      <c r="O1010" s="20">
        <f t="shared" si="63"/>
        <v>2014</v>
      </c>
    </row>
    <row r="1011" spans="1:15" ht="18" x14ac:dyDescent="0.3">
      <c r="A1011" s="7">
        <v>1037</v>
      </c>
      <c r="B1011" s="7" t="s">
        <v>364</v>
      </c>
      <c r="C1011" s="7" t="s">
        <v>6</v>
      </c>
      <c r="D1011" s="8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7" t="s">
        <v>12</v>
      </c>
      <c r="K1011" s="7" t="s">
        <v>24</v>
      </c>
      <c r="L1011" s="25">
        <f t="shared" si="60"/>
        <v>1229564000</v>
      </c>
      <c r="M1011" s="26">
        <f t="shared" si="61"/>
        <v>801104000</v>
      </c>
      <c r="N1011" s="26">
        <f t="shared" si="62"/>
        <v>428460000</v>
      </c>
      <c r="O1011" s="20">
        <f t="shared" si="63"/>
        <v>2015</v>
      </c>
    </row>
    <row r="1012" spans="1:15" ht="18" x14ac:dyDescent="0.3">
      <c r="A1012" s="7">
        <v>1038</v>
      </c>
      <c r="B1012" s="7" t="s">
        <v>364</v>
      </c>
      <c r="C1012" s="7" t="s">
        <v>7</v>
      </c>
      <c r="D1012" s="8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7" t="s">
        <v>12</v>
      </c>
      <c r="K1012" s="7" t="s">
        <v>24</v>
      </c>
      <c r="L1012" s="25">
        <f t="shared" si="60"/>
        <v>1205464000</v>
      </c>
      <c r="M1012" s="26">
        <f t="shared" si="61"/>
        <v>849162000</v>
      </c>
      <c r="N1012" s="26">
        <f t="shared" si="62"/>
        <v>356302000</v>
      </c>
      <c r="O1012" s="20">
        <f t="shared" si="63"/>
        <v>2016</v>
      </c>
    </row>
    <row r="1013" spans="1:15" ht="18" x14ac:dyDescent="0.3">
      <c r="A1013" s="7">
        <v>1039</v>
      </c>
      <c r="B1013" s="7" t="s">
        <v>365</v>
      </c>
      <c r="C1013" s="7" t="s">
        <v>2</v>
      </c>
      <c r="D1013" s="8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s="7" t="s">
        <v>15</v>
      </c>
      <c r="K1013" s="7" t="s">
        <v>18</v>
      </c>
      <c r="L1013" s="25">
        <f t="shared" si="60"/>
        <v>6881000000</v>
      </c>
      <c r="M1013" s="26">
        <f t="shared" si="61"/>
        <v>4543000000</v>
      </c>
      <c r="N1013" s="26">
        <f t="shared" si="62"/>
        <v>2338000000</v>
      </c>
      <c r="O1013" s="20">
        <f t="shared" si="63"/>
        <v>2013</v>
      </c>
    </row>
    <row r="1014" spans="1:15" ht="18" x14ac:dyDescent="0.3">
      <c r="A1014" s="7">
        <v>1040</v>
      </c>
      <c r="B1014" s="7" t="s">
        <v>365</v>
      </c>
      <c r="C1014" s="7" t="s">
        <v>5</v>
      </c>
      <c r="D1014" s="8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s="7" t="s">
        <v>15</v>
      </c>
      <c r="K1014" s="7" t="s">
        <v>18</v>
      </c>
      <c r="L1014" s="25">
        <f t="shared" si="60"/>
        <v>8352000000</v>
      </c>
      <c r="M1014" s="26">
        <f t="shared" si="61"/>
        <v>5845000000</v>
      </c>
      <c r="N1014" s="26">
        <f t="shared" si="62"/>
        <v>2507000000</v>
      </c>
      <c r="O1014" s="20">
        <f t="shared" si="63"/>
        <v>2014</v>
      </c>
    </row>
    <row r="1015" spans="1:15" ht="18" x14ac:dyDescent="0.3">
      <c r="A1015" s="7">
        <v>1041</v>
      </c>
      <c r="B1015" s="7" t="s">
        <v>365</v>
      </c>
      <c r="C1015" s="7" t="s">
        <v>6</v>
      </c>
      <c r="D1015" s="8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s="7" t="s">
        <v>15</v>
      </c>
      <c r="K1015" s="7" t="s">
        <v>18</v>
      </c>
      <c r="L1015" s="25">
        <f t="shared" si="60"/>
        <v>11411000000</v>
      </c>
      <c r="M1015" s="26">
        <f t="shared" si="61"/>
        <v>8293000000</v>
      </c>
      <c r="N1015" s="26">
        <f t="shared" si="62"/>
        <v>3118000000</v>
      </c>
      <c r="O1015" s="20">
        <f t="shared" si="63"/>
        <v>2015</v>
      </c>
    </row>
    <row r="1016" spans="1:15" ht="18" x14ac:dyDescent="0.3">
      <c r="A1016" s="7">
        <v>1042</v>
      </c>
      <c r="B1016" s="7" t="s">
        <v>365</v>
      </c>
      <c r="C1016" s="7" t="s">
        <v>7</v>
      </c>
      <c r="D1016" s="8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s="7" t="s">
        <v>15</v>
      </c>
      <c r="K1016" s="7" t="s">
        <v>18</v>
      </c>
      <c r="L1016" s="25">
        <f t="shared" si="60"/>
        <v>11416000000</v>
      </c>
      <c r="M1016" s="26">
        <f t="shared" si="61"/>
        <v>7668000000</v>
      </c>
      <c r="N1016" s="26">
        <f t="shared" si="62"/>
        <v>3748000000</v>
      </c>
      <c r="O1016" s="20">
        <f t="shared" si="63"/>
        <v>2016</v>
      </c>
    </row>
    <row r="1017" spans="1:15" ht="18" x14ac:dyDescent="0.3">
      <c r="A1017" s="7">
        <v>1043</v>
      </c>
      <c r="B1017" s="7" t="s">
        <v>366</v>
      </c>
      <c r="C1017" s="7" t="s">
        <v>2</v>
      </c>
      <c r="D1017" s="8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s="7" t="s">
        <v>37</v>
      </c>
      <c r="K1017" s="7" t="s">
        <v>367</v>
      </c>
      <c r="L1017" s="25">
        <f t="shared" si="60"/>
        <v>1935300000</v>
      </c>
      <c r="M1017" s="26">
        <f t="shared" si="61"/>
        <v>845700000</v>
      </c>
      <c r="N1017" s="26">
        <f t="shared" si="62"/>
        <v>1089600000</v>
      </c>
      <c r="O1017" s="20">
        <f t="shared" si="63"/>
        <v>2012</v>
      </c>
    </row>
    <row r="1018" spans="1:15" ht="18" x14ac:dyDescent="0.3">
      <c r="A1018" s="7">
        <v>1044</v>
      </c>
      <c r="B1018" s="7" t="s">
        <v>366</v>
      </c>
      <c r="C1018" s="7" t="s">
        <v>5</v>
      </c>
      <c r="D1018" s="8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s="7" t="s">
        <v>37</v>
      </c>
      <c r="K1018" s="7" t="s">
        <v>367</v>
      </c>
      <c r="L1018" s="25">
        <f t="shared" si="60"/>
        <v>2150100000</v>
      </c>
      <c r="M1018" s="26">
        <f t="shared" si="61"/>
        <v>915500000</v>
      </c>
      <c r="N1018" s="26">
        <f t="shared" si="62"/>
        <v>1234600000</v>
      </c>
      <c r="O1018" s="20">
        <f t="shared" si="63"/>
        <v>2013</v>
      </c>
    </row>
    <row r="1019" spans="1:15" ht="18" x14ac:dyDescent="0.3">
      <c r="A1019" s="7">
        <v>1045</v>
      </c>
      <c r="B1019" s="7" t="s">
        <v>366</v>
      </c>
      <c r="C1019" s="7" t="s">
        <v>6</v>
      </c>
      <c r="D1019" s="8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s="7" t="s">
        <v>37</v>
      </c>
      <c r="K1019" s="7" t="s">
        <v>367</v>
      </c>
      <c r="L1019" s="25">
        <f t="shared" si="60"/>
        <v>2404000000</v>
      </c>
      <c r="M1019" s="26">
        <f t="shared" si="61"/>
        <v>964900000</v>
      </c>
      <c r="N1019" s="26">
        <f t="shared" si="62"/>
        <v>1439100000</v>
      </c>
      <c r="O1019" s="20">
        <f t="shared" si="63"/>
        <v>2014</v>
      </c>
    </row>
    <row r="1020" spans="1:15" ht="18" x14ac:dyDescent="0.3">
      <c r="A1020" s="7">
        <v>1046</v>
      </c>
      <c r="B1020" s="7" t="s">
        <v>366</v>
      </c>
      <c r="C1020" s="7" t="s">
        <v>7</v>
      </c>
      <c r="D1020" s="8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s="7" t="s">
        <v>37</v>
      </c>
      <c r="K1020" s="7" t="s">
        <v>367</v>
      </c>
      <c r="L1020" s="25">
        <f t="shared" si="60"/>
        <v>2508200000</v>
      </c>
      <c r="M1020" s="26">
        <f t="shared" si="61"/>
        <v>1034800000</v>
      </c>
      <c r="N1020" s="26">
        <f t="shared" si="62"/>
        <v>1473400000</v>
      </c>
      <c r="O1020" s="20">
        <f t="shared" si="63"/>
        <v>2015</v>
      </c>
    </row>
    <row r="1021" spans="1:15" ht="18" x14ac:dyDescent="0.3">
      <c r="A1021" s="7">
        <v>1047</v>
      </c>
      <c r="B1021" s="7" t="s">
        <v>368</v>
      </c>
      <c r="C1021" s="7" t="s">
        <v>2</v>
      </c>
      <c r="D1021" s="8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s="7" t="s">
        <v>26</v>
      </c>
      <c r="K1021" s="7" t="s">
        <v>113</v>
      </c>
      <c r="L1021" s="25">
        <f t="shared" si="60"/>
        <v>13076000000</v>
      </c>
      <c r="M1021" s="26">
        <f t="shared" si="61"/>
        <v>9393000000</v>
      </c>
      <c r="N1021" s="26">
        <f t="shared" si="62"/>
        <v>3683000000</v>
      </c>
      <c r="O1021" s="20">
        <f t="shared" si="63"/>
        <v>2012</v>
      </c>
    </row>
    <row r="1022" spans="1:15" ht="18" x14ac:dyDescent="0.3">
      <c r="A1022" s="7">
        <v>1048</v>
      </c>
      <c r="B1022" s="7" t="s">
        <v>368</v>
      </c>
      <c r="C1022" s="7" t="s">
        <v>5</v>
      </c>
      <c r="D1022" s="8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s="7" t="s">
        <v>26</v>
      </c>
      <c r="K1022" s="7" t="s">
        <v>113</v>
      </c>
      <c r="L1022" s="25">
        <f t="shared" si="60"/>
        <v>13110000000</v>
      </c>
      <c r="M1022" s="26">
        <f t="shared" si="61"/>
        <v>8896000000</v>
      </c>
      <c r="N1022" s="26">
        <f t="shared" si="62"/>
        <v>4214000000</v>
      </c>
      <c r="O1022" s="20">
        <f t="shared" si="63"/>
        <v>2013</v>
      </c>
    </row>
    <row r="1023" spans="1:15" ht="18" x14ac:dyDescent="0.3">
      <c r="A1023" s="7">
        <v>1049</v>
      </c>
      <c r="B1023" s="7" t="s">
        <v>368</v>
      </c>
      <c r="C1023" s="7" t="s">
        <v>6</v>
      </c>
      <c r="D1023" s="8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s="7" t="s">
        <v>26</v>
      </c>
      <c r="K1023" s="7" t="s">
        <v>113</v>
      </c>
      <c r="L1023" s="25">
        <f t="shared" si="60"/>
        <v>12597000000</v>
      </c>
      <c r="M1023" s="26">
        <f t="shared" si="61"/>
        <v>8663000000</v>
      </c>
      <c r="N1023" s="26">
        <f t="shared" si="62"/>
        <v>3934000000</v>
      </c>
      <c r="O1023" s="20">
        <f t="shared" si="63"/>
        <v>2014</v>
      </c>
    </row>
    <row r="1024" spans="1:15" ht="18" x14ac:dyDescent="0.3">
      <c r="A1024" s="7">
        <v>1050</v>
      </c>
      <c r="B1024" s="7" t="s">
        <v>368</v>
      </c>
      <c r="C1024" s="7" t="s">
        <v>7</v>
      </c>
      <c r="D1024" s="8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s="7" t="s">
        <v>26</v>
      </c>
      <c r="K1024" s="7" t="s">
        <v>113</v>
      </c>
      <c r="L1024" s="25">
        <f t="shared" si="60"/>
        <v>11512000000</v>
      </c>
      <c r="M1024" s="26">
        <f t="shared" si="61"/>
        <v>7758000000</v>
      </c>
      <c r="N1024" s="26">
        <f t="shared" si="62"/>
        <v>3754000000</v>
      </c>
      <c r="O1024" s="20">
        <f t="shared" si="63"/>
        <v>2015</v>
      </c>
    </row>
    <row r="1025" spans="1:15" ht="18" x14ac:dyDescent="0.3">
      <c r="A1025" s="7">
        <v>1051</v>
      </c>
      <c r="B1025" s="7" t="s">
        <v>369</v>
      </c>
      <c r="C1025" s="7" t="s">
        <v>2</v>
      </c>
      <c r="D1025" s="8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s="7" t="s">
        <v>37</v>
      </c>
      <c r="K1025" s="7" t="s">
        <v>38</v>
      </c>
      <c r="L1025" s="25">
        <f t="shared" si="60"/>
        <v>30163000000</v>
      </c>
      <c r="M1025" s="26">
        <f t="shared" si="61"/>
        <v>26853000000</v>
      </c>
      <c r="N1025" s="26">
        <f t="shared" si="62"/>
        <v>3310000000</v>
      </c>
      <c r="O1025" s="20">
        <f t="shared" si="63"/>
        <v>2012</v>
      </c>
    </row>
    <row r="1026" spans="1:15" ht="18" x14ac:dyDescent="0.3">
      <c r="A1026" s="7">
        <v>1052</v>
      </c>
      <c r="B1026" s="7" t="s">
        <v>369</v>
      </c>
      <c r="C1026" s="7" t="s">
        <v>5</v>
      </c>
      <c r="D1026" s="8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s="7" t="s">
        <v>37</v>
      </c>
      <c r="K1026" s="7" t="s">
        <v>38</v>
      </c>
      <c r="L1026" s="25">
        <f t="shared" ref="L1026:L1089" si="64">E1026-F1026</f>
        <v>30092000000</v>
      </c>
      <c r="M1026" s="26">
        <f t="shared" ref="M1026:M1089" si="65">G1026+H1026+I1026</f>
        <v>26040000000</v>
      </c>
      <c r="N1026" s="26">
        <f t="shared" ref="N1026:N1089" si="66">L1026-M1026</f>
        <v>4052000000</v>
      </c>
      <c r="O1026" s="20">
        <f t="shared" si="63"/>
        <v>2013</v>
      </c>
    </row>
    <row r="1027" spans="1:15" ht="18" x14ac:dyDescent="0.3">
      <c r="A1027" s="7">
        <v>1053</v>
      </c>
      <c r="B1027" s="7" t="s">
        <v>369</v>
      </c>
      <c r="C1027" s="7" t="s">
        <v>6</v>
      </c>
      <c r="D1027" s="8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s="7" t="s">
        <v>37</v>
      </c>
      <c r="K1027" s="7" t="s">
        <v>38</v>
      </c>
      <c r="L1027" s="25">
        <f t="shared" si="64"/>
        <v>34214000000</v>
      </c>
      <c r="M1027" s="26">
        <f t="shared" si="65"/>
        <v>25410000000</v>
      </c>
      <c r="N1027" s="26">
        <f t="shared" si="66"/>
        <v>8804000000</v>
      </c>
      <c r="O1027" s="20">
        <f t="shared" ref="O1027:O1090" si="67">YEAR(D1027)</f>
        <v>2014</v>
      </c>
    </row>
    <row r="1028" spans="1:15" ht="18" x14ac:dyDescent="0.3">
      <c r="A1028" s="7">
        <v>1054</v>
      </c>
      <c r="B1028" s="7" t="s">
        <v>369</v>
      </c>
      <c r="C1028" s="7" t="s">
        <v>7</v>
      </c>
      <c r="D1028" s="8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s="7" t="s">
        <v>37</v>
      </c>
      <c r="K1028" s="7" t="s">
        <v>38</v>
      </c>
      <c r="L1028" s="25">
        <f t="shared" si="64"/>
        <v>31237000000</v>
      </c>
      <c r="M1028" s="26">
        <f t="shared" si="65"/>
        <v>23767000000</v>
      </c>
      <c r="N1028" s="26">
        <f t="shared" si="66"/>
        <v>7470000000</v>
      </c>
      <c r="O1028" s="20">
        <f t="shared" si="67"/>
        <v>2015</v>
      </c>
    </row>
    <row r="1029" spans="1:15" ht="18" x14ac:dyDescent="0.3">
      <c r="A1029" s="7">
        <v>1055</v>
      </c>
      <c r="B1029" s="7" t="s">
        <v>370</v>
      </c>
      <c r="C1029" s="7" t="s">
        <v>2</v>
      </c>
      <c r="D1029" s="8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s="7" t="s">
        <v>9</v>
      </c>
      <c r="K1029" s="7" t="s">
        <v>371</v>
      </c>
      <c r="L1029" s="25">
        <f t="shared" si="64"/>
        <v>1490058000</v>
      </c>
      <c r="M1029" s="26">
        <f t="shared" si="65"/>
        <v>1110550000</v>
      </c>
      <c r="N1029" s="26">
        <f t="shared" si="66"/>
        <v>379508000</v>
      </c>
      <c r="O1029" s="20">
        <f t="shared" si="67"/>
        <v>2012</v>
      </c>
    </row>
    <row r="1030" spans="1:15" ht="18" x14ac:dyDescent="0.3">
      <c r="A1030" s="7">
        <v>1056</v>
      </c>
      <c r="B1030" s="7" t="s">
        <v>370</v>
      </c>
      <c r="C1030" s="7" t="s">
        <v>5</v>
      </c>
      <c r="D1030" s="8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s="7" t="s">
        <v>9</v>
      </c>
      <c r="K1030" s="7" t="s">
        <v>371</v>
      </c>
      <c r="L1030" s="25">
        <f t="shared" si="64"/>
        <v>1920809000</v>
      </c>
      <c r="M1030" s="26">
        <f t="shared" si="65"/>
        <v>1373878000</v>
      </c>
      <c r="N1030" s="26">
        <f t="shared" si="66"/>
        <v>546931000</v>
      </c>
      <c r="O1030" s="20">
        <f t="shared" si="67"/>
        <v>2013</v>
      </c>
    </row>
    <row r="1031" spans="1:15" ht="18" x14ac:dyDescent="0.3">
      <c r="A1031" s="7">
        <v>1057</v>
      </c>
      <c r="B1031" s="7" t="s">
        <v>370</v>
      </c>
      <c r="C1031" s="7" t="s">
        <v>6</v>
      </c>
      <c r="D1031" s="8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s="7" t="s">
        <v>9</v>
      </c>
      <c r="K1031" s="7" t="s">
        <v>371</v>
      </c>
      <c r="L1031" s="25">
        <f t="shared" si="64"/>
        <v>2154192000</v>
      </c>
      <c r="M1031" s="26">
        <f t="shared" si="65"/>
        <v>1381396000</v>
      </c>
      <c r="N1031" s="26">
        <f t="shared" si="66"/>
        <v>772796000</v>
      </c>
      <c r="O1031" s="20">
        <f t="shared" si="67"/>
        <v>2014</v>
      </c>
    </row>
    <row r="1032" spans="1:15" ht="18" x14ac:dyDescent="0.3">
      <c r="A1032" s="7">
        <v>1058</v>
      </c>
      <c r="B1032" s="7" t="s">
        <v>370</v>
      </c>
      <c r="C1032" s="7" t="s">
        <v>7</v>
      </c>
      <c r="D1032" s="8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s="7" t="s">
        <v>9</v>
      </c>
      <c r="K1032" s="7" t="s">
        <v>371</v>
      </c>
      <c r="L1032" s="25">
        <f t="shared" si="64"/>
        <v>2410686000</v>
      </c>
      <c r="M1032" s="26">
        <f t="shared" si="65"/>
        <v>1573120000</v>
      </c>
      <c r="N1032" s="26">
        <f t="shared" si="66"/>
        <v>837566000</v>
      </c>
      <c r="O1032" s="20">
        <f t="shared" si="67"/>
        <v>2015</v>
      </c>
    </row>
    <row r="1033" spans="1:15" ht="18" x14ac:dyDescent="0.3">
      <c r="A1033" s="7">
        <v>1059</v>
      </c>
      <c r="B1033" s="7" t="s">
        <v>372</v>
      </c>
      <c r="C1033" s="7" t="s">
        <v>2</v>
      </c>
      <c r="D1033" s="8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s="7" t="s">
        <v>26</v>
      </c>
      <c r="K1033" s="7" t="s">
        <v>113</v>
      </c>
      <c r="L1033" s="25">
        <f t="shared" si="64"/>
        <v>2397500000</v>
      </c>
      <c r="M1033" s="26">
        <f t="shared" si="65"/>
        <v>1557400000</v>
      </c>
      <c r="N1033" s="26">
        <f t="shared" si="66"/>
        <v>840100000</v>
      </c>
      <c r="O1033" s="20">
        <f t="shared" si="67"/>
        <v>2012</v>
      </c>
    </row>
    <row r="1034" spans="1:15" ht="18" x14ac:dyDescent="0.3">
      <c r="A1034" s="7">
        <v>1060</v>
      </c>
      <c r="B1034" s="7" t="s">
        <v>372</v>
      </c>
      <c r="C1034" s="7" t="s">
        <v>5</v>
      </c>
      <c r="D1034" s="8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s="7" t="s">
        <v>26</v>
      </c>
      <c r="K1034" s="7" t="s">
        <v>113</v>
      </c>
      <c r="L1034" s="25">
        <f t="shared" si="64"/>
        <v>2672200000</v>
      </c>
      <c r="M1034" s="26">
        <f t="shared" si="65"/>
        <v>1648800000</v>
      </c>
      <c r="N1034" s="26">
        <f t="shared" si="66"/>
        <v>1023400000</v>
      </c>
      <c r="O1034" s="20">
        <f t="shared" si="67"/>
        <v>2013</v>
      </c>
    </row>
    <row r="1035" spans="1:15" ht="18" x14ac:dyDescent="0.3">
      <c r="A1035" s="7">
        <v>1061</v>
      </c>
      <c r="B1035" s="7" t="s">
        <v>372</v>
      </c>
      <c r="C1035" s="7" t="s">
        <v>6</v>
      </c>
      <c r="D1035" s="8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s="7" t="s">
        <v>26</v>
      </c>
      <c r="K1035" s="7" t="s">
        <v>113</v>
      </c>
      <c r="L1035" s="25">
        <f t="shared" si="64"/>
        <v>2708700000</v>
      </c>
      <c r="M1035" s="26">
        <f t="shared" si="65"/>
        <v>1732700000</v>
      </c>
      <c r="N1035" s="26">
        <f t="shared" si="66"/>
        <v>976000000</v>
      </c>
      <c r="O1035" s="20">
        <f t="shared" si="67"/>
        <v>2014</v>
      </c>
    </row>
    <row r="1036" spans="1:15" ht="18" x14ac:dyDescent="0.3">
      <c r="A1036" s="7">
        <v>1062</v>
      </c>
      <c r="B1036" s="7" t="s">
        <v>372</v>
      </c>
      <c r="C1036" s="7" t="s">
        <v>7</v>
      </c>
      <c r="D1036" s="8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s="7" t="s">
        <v>26</v>
      </c>
      <c r="K1036" s="7" t="s">
        <v>113</v>
      </c>
      <c r="L1036" s="25">
        <f t="shared" si="64"/>
        <v>2616000000</v>
      </c>
      <c r="M1036" s="26">
        <f t="shared" si="65"/>
        <v>1640800000</v>
      </c>
      <c r="N1036" s="26">
        <f t="shared" si="66"/>
        <v>975200000</v>
      </c>
      <c r="O1036" s="20">
        <f t="shared" si="67"/>
        <v>2015</v>
      </c>
    </row>
    <row r="1037" spans="1:15" ht="18" x14ac:dyDescent="0.3">
      <c r="A1037" s="7">
        <v>1063</v>
      </c>
      <c r="B1037" s="7" t="s">
        <v>373</v>
      </c>
      <c r="C1037" s="7" t="s">
        <v>2</v>
      </c>
      <c r="D1037" s="8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s="7" t="s">
        <v>26</v>
      </c>
      <c r="K1037" s="7" t="s">
        <v>113</v>
      </c>
      <c r="L1037" s="25">
        <f t="shared" si="64"/>
        <v>1665800000</v>
      </c>
      <c r="M1037" s="26">
        <f t="shared" si="65"/>
        <v>1090300000</v>
      </c>
      <c r="N1037" s="26">
        <f t="shared" si="66"/>
        <v>575500000</v>
      </c>
      <c r="O1037" s="20">
        <f t="shared" si="67"/>
        <v>2013</v>
      </c>
    </row>
    <row r="1038" spans="1:15" ht="18" x14ac:dyDescent="0.3">
      <c r="A1038" s="7">
        <v>1064</v>
      </c>
      <c r="B1038" s="7" t="s">
        <v>373</v>
      </c>
      <c r="C1038" s="7" t="s">
        <v>5</v>
      </c>
      <c r="D1038" s="8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s="7" t="s">
        <v>26</v>
      </c>
      <c r="K1038" s="7" t="s">
        <v>113</v>
      </c>
      <c r="L1038" s="25">
        <f t="shared" si="64"/>
        <v>1730200000</v>
      </c>
      <c r="M1038" s="26">
        <f t="shared" si="65"/>
        <v>1122000000</v>
      </c>
      <c r="N1038" s="26">
        <f t="shared" si="66"/>
        <v>608200000</v>
      </c>
      <c r="O1038" s="20">
        <f t="shared" si="67"/>
        <v>2014</v>
      </c>
    </row>
    <row r="1039" spans="1:15" ht="18" x14ac:dyDescent="0.3">
      <c r="A1039" s="7">
        <v>1065</v>
      </c>
      <c r="B1039" s="7" t="s">
        <v>373</v>
      </c>
      <c r="C1039" s="7" t="s">
        <v>6</v>
      </c>
      <c r="D1039" s="8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s="7" t="s">
        <v>26</v>
      </c>
      <c r="K1039" s="7" t="s">
        <v>113</v>
      </c>
      <c r="L1039" s="25">
        <f t="shared" si="64"/>
        <v>1737300000</v>
      </c>
      <c r="M1039" s="26">
        <f t="shared" si="65"/>
        <v>1127400000</v>
      </c>
      <c r="N1039" s="26">
        <f t="shared" si="66"/>
        <v>609900000</v>
      </c>
      <c r="O1039" s="20">
        <f t="shared" si="67"/>
        <v>2015</v>
      </c>
    </row>
    <row r="1040" spans="1:15" ht="18" x14ac:dyDescent="0.3">
      <c r="A1040" s="7">
        <v>1066</v>
      </c>
      <c r="B1040" s="7" t="s">
        <v>373</v>
      </c>
      <c r="C1040" s="7" t="s">
        <v>7</v>
      </c>
      <c r="D1040" s="8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s="7" t="s">
        <v>26</v>
      </c>
      <c r="K1040" s="7" t="s">
        <v>113</v>
      </c>
      <c r="L1040" s="25">
        <f t="shared" si="64"/>
        <v>1831700000</v>
      </c>
      <c r="M1040" s="26">
        <f t="shared" si="65"/>
        <v>1175000000</v>
      </c>
      <c r="N1040" s="26">
        <f t="shared" si="66"/>
        <v>656700000</v>
      </c>
      <c r="O1040" s="20">
        <f t="shared" si="67"/>
        <v>2016</v>
      </c>
    </row>
    <row r="1041" spans="1:15" ht="18" x14ac:dyDescent="0.3">
      <c r="A1041" s="7">
        <v>1067</v>
      </c>
      <c r="B1041" s="7" t="s">
        <v>374</v>
      </c>
      <c r="C1041" s="7" t="s">
        <v>2</v>
      </c>
      <c r="D1041" s="8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s="7" t="s">
        <v>48</v>
      </c>
      <c r="K1041" s="7" t="s">
        <v>375</v>
      </c>
      <c r="L1041" s="25">
        <f t="shared" si="64"/>
        <v>327134000</v>
      </c>
      <c r="M1041" s="26">
        <f t="shared" si="65"/>
        <v>135824000</v>
      </c>
      <c r="N1041" s="26">
        <f t="shared" si="66"/>
        <v>191310000</v>
      </c>
      <c r="O1041" s="20">
        <f t="shared" si="67"/>
        <v>2012</v>
      </c>
    </row>
    <row r="1042" spans="1:15" ht="18" x14ac:dyDescent="0.3">
      <c r="A1042" s="7">
        <v>1068</v>
      </c>
      <c r="B1042" s="7" t="s">
        <v>374</v>
      </c>
      <c r="C1042" s="7" t="s">
        <v>5</v>
      </c>
      <c r="D1042" s="8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s="7" t="s">
        <v>48</v>
      </c>
      <c r="K1042" s="7" t="s">
        <v>375</v>
      </c>
      <c r="L1042" s="25">
        <f t="shared" si="64"/>
        <v>363957000</v>
      </c>
      <c r="M1042" s="26">
        <f t="shared" si="65"/>
        <v>145298000</v>
      </c>
      <c r="N1042" s="26">
        <f t="shared" si="66"/>
        <v>218659000</v>
      </c>
      <c r="O1042" s="20">
        <f t="shared" si="67"/>
        <v>2013</v>
      </c>
    </row>
    <row r="1043" spans="1:15" ht="18" x14ac:dyDescent="0.3">
      <c r="A1043" s="7">
        <v>1069</v>
      </c>
      <c r="B1043" s="7" t="s">
        <v>374</v>
      </c>
      <c r="C1043" s="7" t="s">
        <v>6</v>
      </c>
      <c r="D1043" s="8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s="7" t="s">
        <v>48</v>
      </c>
      <c r="K1043" s="7" t="s">
        <v>375</v>
      </c>
      <c r="L1043" s="25">
        <f t="shared" si="64"/>
        <v>522360000</v>
      </c>
      <c r="M1043" s="26">
        <f t="shared" si="65"/>
        <v>164596000</v>
      </c>
      <c r="N1043" s="26">
        <f t="shared" si="66"/>
        <v>357764000</v>
      </c>
      <c r="O1043" s="20">
        <f t="shared" si="67"/>
        <v>2014</v>
      </c>
    </row>
    <row r="1044" spans="1:15" ht="18" x14ac:dyDescent="0.3">
      <c r="A1044" s="7">
        <v>1070</v>
      </c>
      <c r="B1044" s="7" t="s">
        <v>374</v>
      </c>
      <c r="C1044" s="7" t="s">
        <v>7</v>
      </c>
      <c r="D1044" s="8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s="7" t="s">
        <v>48</v>
      </c>
      <c r="K1044" s="7" t="s">
        <v>375</v>
      </c>
      <c r="L1044" s="25">
        <f t="shared" si="64"/>
        <v>721767000</v>
      </c>
      <c r="M1044" s="26">
        <f t="shared" si="65"/>
        <v>233887000</v>
      </c>
      <c r="N1044" s="26">
        <f t="shared" si="66"/>
        <v>487880000</v>
      </c>
      <c r="O1044" s="20">
        <f t="shared" si="67"/>
        <v>2015</v>
      </c>
    </row>
    <row r="1045" spans="1:15" ht="18" x14ac:dyDescent="0.3">
      <c r="A1045" s="7">
        <v>1071</v>
      </c>
      <c r="B1045" s="7" t="s">
        <v>376</v>
      </c>
      <c r="C1045" s="7" t="s">
        <v>2</v>
      </c>
      <c r="D1045" s="8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s="7" t="s">
        <v>37</v>
      </c>
      <c r="K1045" s="7" t="s">
        <v>377</v>
      </c>
      <c r="L1045" s="25">
        <f t="shared" si="64"/>
        <v>11924000000</v>
      </c>
      <c r="M1045" s="26">
        <f t="shared" si="65"/>
        <v>10095000000</v>
      </c>
      <c r="N1045" s="26">
        <f t="shared" si="66"/>
        <v>1829000000</v>
      </c>
      <c r="O1045" s="20">
        <f t="shared" si="67"/>
        <v>2012</v>
      </c>
    </row>
    <row r="1046" spans="1:15" ht="18" x14ac:dyDescent="0.3">
      <c r="A1046" s="7">
        <v>1072</v>
      </c>
      <c r="B1046" s="7" t="s">
        <v>376</v>
      </c>
      <c r="C1046" s="7" t="s">
        <v>5</v>
      </c>
      <c r="D1046" s="8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s="7" t="s">
        <v>37</v>
      </c>
      <c r="K1046" s="7" t="s">
        <v>377</v>
      </c>
      <c r="L1046" s="25">
        <f t="shared" si="64"/>
        <v>12261000000</v>
      </c>
      <c r="M1046" s="26">
        <f t="shared" si="65"/>
        <v>10184000000</v>
      </c>
      <c r="N1046" s="26">
        <f t="shared" si="66"/>
        <v>2077000000</v>
      </c>
      <c r="O1046" s="20">
        <f t="shared" si="67"/>
        <v>2013</v>
      </c>
    </row>
    <row r="1047" spans="1:15" ht="18" x14ac:dyDescent="0.3">
      <c r="A1047" s="7">
        <v>1073</v>
      </c>
      <c r="B1047" s="7" t="s">
        <v>376</v>
      </c>
      <c r="C1047" s="7" t="s">
        <v>6</v>
      </c>
      <c r="D1047" s="8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s="7" t="s">
        <v>37</v>
      </c>
      <c r="K1047" s="7" t="s">
        <v>377</v>
      </c>
      <c r="L1047" s="25">
        <f t="shared" si="64"/>
        <v>12951000000</v>
      </c>
      <c r="M1047" s="26">
        <f t="shared" si="65"/>
        <v>10650000000</v>
      </c>
      <c r="N1047" s="26">
        <f t="shared" si="66"/>
        <v>2301000000</v>
      </c>
      <c r="O1047" s="20">
        <f t="shared" si="67"/>
        <v>2014</v>
      </c>
    </row>
    <row r="1048" spans="1:15" ht="18" x14ac:dyDescent="0.3">
      <c r="A1048" s="7">
        <v>1074</v>
      </c>
      <c r="B1048" s="7" t="s">
        <v>376</v>
      </c>
      <c r="C1048" s="7" t="s">
        <v>7</v>
      </c>
      <c r="D1048" s="8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s="7" t="s">
        <v>37</v>
      </c>
      <c r="K1048" s="7" t="s">
        <v>377</v>
      </c>
      <c r="L1048" s="25">
        <f t="shared" si="64"/>
        <v>12893000000</v>
      </c>
      <c r="M1048" s="26">
        <f t="shared" si="65"/>
        <v>10474000000</v>
      </c>
      <c r="N1048" s="26">
        <f t="shared" si="66"/>
        <v>2419000000</v>
      </c>
      <c r="O1048" s="20">
        <f t="shared" si="67"/>
        <v>2015</v>
      </c>
    </row>
    <row r="1049" spans="1:15" ht="18" x14ac:dyDescent="0.3">
      <c r="A1049" s="7">
        <v>1075</v>
      </c>
      <c r="B1049" s="7" t="s">
        <v>378</v>
      </c>
      <c r="C1049" s="7" t="s">
        <v>2</v>
      </c>
      <c r="D1049" s="8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s="7" t="s">
        <v>3</v>
      </c>
      <c r="K1049" s="7" t="s">
        <v>153</v>
      </c>
      <c r="L1049" s="25">
        <f t="shared" si="64"/>
        <v>14765000000</v>
      </c>
      <c r="M1049" s="26">
        <f t="shared" si="65"/>
        <v>8099000000</v>
      </c>
      <c r="N1049" s="26">
        <f t="shared" si="66"/>
        <v>6666000000</v>
      </c>
      <c r="O1049" s="20">
        <f t="shared" si="67"/>
        <v>2013</v>
      </c>
    </row>
    <row r="1050" spans="1:15" ht="18" x14ac:dyDescent="0.3">
      <c r="A1050" s="7">
        <v>1076</v>
      </c>
      <c r="B1050" s="7" t="s">
        <v>378</v>
      </c>
      <c r="C1050" s="7" t="s">
        <v>5</v>
      </c>
      <c r="D1050" s="8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s="7" t="s">
        <v>3</v>
      </c>
      <c r="K1050" s="7" t="s">
        <v>153</v>
      </c>
      <c r="L1050" s="25">
        <f t="shared" si="64"/>
        <v>15374000000</v>
      </c>
      <c r="M1050" s="26">
        <f t="shared" si="65"/>
        <v>8239000000</v>
      </c>
      <c r="N1050" s="26">
        <f t="shared" si="66"/>
        <v>7135000000</v>
      </c>
      <c r="O1050" s="20">
        <f t="shared" si="67"/>
        <v>2014</v>
      </c>
    </row>
    <row r="1051" spans="1:15" ht="18" x14ac:dyDescent="0.3">
      <c r="A1051" s="7">
        <v>1077</v>
      </c>
      <c r="B1051" s="7" t="s">
        <v>378</v>
      </c>
      <c r="C1051" s="7" t="s">
        <v>6</v>
      </c>
      <c r="D1051" s="8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s="7" t="s">
        <v>3</v>
      </c>
      <c r="K1051" s="7" t="s">
        <v>153</v>
      </c>
      <c r="L1051" s="25">
        <f t="shared" si="64"/>
        <v>14891000000</v>
      </c>
      <c r="M1051" s="26">
        <f t="shared" si="65"/>
        <v>7945000000</v>
      </c>
      <c r="N1051" s="26">
        <f t="shared" si="66"/>
        <v>6946000000</v>
      </c>
      <c r="O1051" s="20">
        <f t="shared" si="67"/>
        <v>2015</v>
      </c>
    </row>
    <row r="1052" spans="1:15" ht="18" x14ac:dyDescent="0.3">
      <c r="A1052" s="7">
        <v>1078</v>
      </c>
      <c r="B1052" s="7" t="s">
        <v>378</v>
      </c>
      <c r="C1052" s="7" t="s">
        <v>7</v>
      </c>
      <c r="D1052" s="8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s="7" t="s">
        <v>3</v>
      </c>
      <c r="K1052" s="7" t="s">
        <v>153</v>
      </c>
      <c r="L1052" s="25">
        <f t="shared" si="64"/>
        <v>15069000000</v>
      </c>
      <c r="M1052" s="26">
        <f t="shared" si="65"/>
        <v>7846000000</v>
      </c>
      <c r="N1052" s="26">
        <f t="shared" si="66"/>
        <v>7223000000</v>
      </c>
      <c r="O1052" s="20">
        <f t="shared" si="67"/>
        <v>2016</v>
      </c>
    </row>
    <row r="1053" spans="1:15" ht="18" x14ac:dyDescent="0.3">
      <c r="A1053" s="7">
        <v>1079</v>
      </c>
      <c r="B1053" s="7" t="s">
        <v>379</v>
      </c>
      <c r="C1053" s="7" t="s">
        <v>2</v>
      </c>
      <c r="D1053" s="8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s="7" t="s">
        <v>26</v>
      </c>
      <c r="K1053" s="7" t="s">
        <v>203</v>
      </c>
      <c r="L1053" s="25">
        <f t="shared" si="64"/>
        <v>1065656000</v>
      </c>
      <c r="M1053" s="26">
        <f t="shared" si="65"/>
        <v>0</v>
      </c>
      <c r="N1053" s="26">
        <f t="shared" si="66"/>
        <v>1065656000</v>
      </c>
      <c r="O1053" s="20">
        <f t="shared" si="67"/>
        <v>2012</v>
      </c>
    </row>
    <row r="1054" spans="1:15" ht="18" x14ac:dyDescent="0.3">
      <c r="A1054" s="7">
        <v>1080</v>
      </c>
      <c r="B1054" s="7" t="s">
        <v>379</v>
      </c>
      <c r="C1054" s="7" t="s">
        <v>5</v>
      </c>
      <c r="D1054" s="8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s="7" t="s">
        <v>26</v>
      </c>
      <c r="K1054" s="7" t="s">
        <v>203</v>
      </c>
      <c r="L1054" s="25">
        <f t="shared" si="64"/>
        <v>1172931000</v>
      </c>
      <c r="M1054" s="26">
        <f t="shared" si="65"/>
        <v>0</v>
      </c>
      <c r="N1054" s="26">
        <f t="shared" si="66"/>
        <v>1172931000</v>
      </c>
      <c r="O1054" s="20">
        <f t="shared" si="67"/>
        <v>2013</v>
      </c>
    </row>
    <row r="1055" spans="1:15" ht="18" x14ac:dyDescent="0.3">
      <c r="A1055" s="7">
        <v>1081</v>
      </c>
      <c r="B1055" s="7" t="s">
        <v>379</v>
      </c>
      <c r="C1055" s="7" t="s">
        <v>6</v>
      </c>
      <c r="D1055" s="8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s="7" t="s">
        <v>26</v>
      </c>
      <c r="K1055" s="7" t="s">
        <v>203</v>
      </c>
      <c r="L1055" s="25">
        <f t="shared" si="64"/>
        <v>1339810000</v>
      </c>
      <c r="M1055" s="26">
        <f t="shared" si="65"/>
        <v>0</v>
      </c>
      <c r="N1055" s="26">
        <f t="shared" si="66"/>
        <v>1339810000</v>
      </c>
      <c r="O1055" s="20">
        <f t="shared" si="67"/>
        <v>2014</v>
      </c>
    </row>
    <row r="1056" spans="1:15" ht="18" x14ac:dyDescent="0.3">
      <c r="A1056" s="7">
        <v>1082</v>
      </c>
      <c r="B1056" s="7" t="s">
        <v>379</v>
      </c>
      <c r="C1056" s="7" t="s">
        <v>7</v>
      </c>
      <c r="D1056" s="8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s="7" t="s">
        <v>26</v>
      </c>
      <c r="K1056" s="7" t="s">
        <v>203</v>
      </c>
      <c r="L1056" s="25">
        <f t="shared" si="64"/>
        <v>1632301000</v>
      </c>
      <c r="M1056" s="26">
        <f t="shared" si="65"/>
        <v>0</v>
      </c>
      <c r="N1056" s="26">
        <f t="shared" si="66"/>
        <v>1632301000</v>
      </c>
      <c r="O1056" s="20">
        <f t="shared" si="67"/>
        <v>2015</v>
      </c>
    </row>
    <row r="1057" spans="1:15" ht="18" x14ac:dyDescent="0.3">
      <c r="A1057" s="7">
        <v>1083</v>
      </c>
      <c r="B1057" s="7" t="s">
        <v>380</v>
      </c>
      <c r="C1057" s="7" t="s">
        <v>2</v>
      </c>
      <c r="D1057" s="8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s="7" t="s">
        <v>26</v>
      </c>
      <c r="K1057" s="7" t="s">
        <v>381</v>
      </c>
      <c r="L1057" s="25">
        <f t="shared" si="64"/>
        <v>9563000000</v>
      </c>
      <c r="M1057" s="26">
        <f t="shared" si="65"/>
        <v>2249000000</v>
      </c>
      <c r="N1057" s="26">
        <f t="shared" si="66"/>
        <v>7314000000</v>
      </c>
      <c r="O1057" s="20">
        <f t="shared" si="67"/>
        <v>2012</v>
      </c>
    </row>
    <row r="1058" spans="1:15" ht="18" x14ac:dyDescent="0.3">
      <c r="A1058" s="7">
        <v>1084</v>
      </c>
      <c r="B1058" s="7" t="s">
        <v>380</v>
      </c>
      <c r="C1058" s="7" t="s">
        <v>5</v>
      </c>
      <c r="D1058" s="8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s="7" t="s">
        <v>26</v>
      </c>
      <c r="K1058" s="7" t="s">
        <v>381</v>
      </c>
      <c r="L1058" s="25">
        <f t="shared" si="64"/>
        <v>10457000000</v>
      </c>
      <c r="M1058" s="26">
        <f t="shared" si="65"/>
        <v>2362000000</v>
      </c>
      <c r="N1058" s="26">
        <f t="shared" si="66"/>
        <v>8095000000</v>
      </c>
      <c r="O1058" s="20">
        <f t="shared" si="67"/>
        <v>2013</v>
      </c>
    </row>
    <row r="1059" spans="1:15" ht="18" x14ac:dyDescent="0.3">
      <c r="A1059" s="7">
        <v>1085</v>
      </c>
      <c r="B1059" s="7" t="s">
        <v>380</v>
      </c>
      <c r="C1059" s="7" t="s">
        <v>6</v>
      </c>
      <c r="D1059" s="8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s="7" t="s">
        <v>26</v>
      </c>
      <c r="K1059" s="7" t="s">
        <v>381</v>
      </c>
      <c r="L1059" s="25">
        <f t="shared" si="64"/>
        <v>10160000000</v>
      </c>
      <c r="M1059" s="26">
        <f t="shared" si="65"/>
        <v>2541000000</v>
      </c>
      <c r="N1059" s="26">
        <f t="shared" si="66"/>
        <v>7619000000</v>
      </c>
      <c r="O1059" s="20">
        <f t="shared" si="67"/>
        <v>2014</v>
      </c>
    </row>
    <row r="1060" spans="1:15" ht="18" x14ac:dyDescent="0.3">
      <c r="A1060" s="7">
        <v>1086</v>
      </c>
      <c r="B1060" s="7" t="s">
        <v>380</v>
      </c>
      <c r="C1060" s="7" t="s">
        <v>7</v>
      </c>
      <c r="D1060" s="8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s="7" t="s">
        <v>26</v>
      </c>
      <c r="K1060" s="7" t="s">
        <v>381</v>
      </c>
      <c r="L1060" s="25">
        <f t="shared" si="64"/>
        <v>11114000000</v>
      </c>
      <c r="M1060" s="26">
        <f t="shared" si="65"/>
        <v>2749000000</v>
      </c>
      <c r="N1060" s="26">
        <f t="shared" si="66"/>
        <v>8365000000</v>
      </c>
      <c r="O1060" s="20">
        <f t="shared" si="67"/>
        <v>2015</v>
      </c>
    </row>
    <row r="1061" spans="1:15" ht="18" x14ac:dyDescent="0.3">
      <c r="A1061" s="7">
        <v>1087</v>
      </c>
      <c r="B1061" s="7" t="s">
        <v>382</v>
      </c>
      <c r="C1061" s="7" t="s">
        <v>2</v>
      </c>
      <c r="D1061" s="8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s="7" t="s">
        <v>48</v>
      </c>
      <c r="K1061" s="7" t="s">
        <v>127</v>
      </c>
      <c r="L1061" s="25">
        <f t="shared" si="64"/>
        <v>7653000000</v>
      </c>
      <c r="M1061" s="26">
        <f t="shared" si="65"/>
        <v>4083000000</v>
      </c>
      <c r="N1061" s="26">
        <f t="shared" si="66"/>
        <v>3570000000</v>
      </c>
      <c r="O1061" s="20">
        <f t="shared" si="67"/>
        <v>2013</v>
      </c>
    </row>
    <row r="1062" spans="1:15" ht="18" x14ac:dyDescent="0.3">
      <c r="A1062" s="7">
        <v>1088</v>
      </c>
      <c r="B1062" s="7" t="s">
        <v>382</v>
      </c>
      <c r="C1062" s="7" t="s">
        <v>5</v>
      </c>
      <c r="D1062" s="8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s="7" t="s">
        <v>48</v>
      </c>
      <c r="K1062" s="7" t="s">
        <v>127</v>
      </c>
      <c r="L1062" s="25">
        <f t="shared" si="64"/>
        <v>8574000000</v>
      </c>
      <c r="M1062" s="26">
        <f t="shared" si="65"/>
        <v>4499000000</v>
      </c>
      <c r="N1062" s="26">
        <f t="shared" si="66"/>
        <v>4075000000</v>
      </c>
      <c r="O1062" s="20">
        <f t="shared" si="67"/>
        <v>2014</v>
      </c>
    </row>
    <row r="1063" spans="1:15" ht="18" x14ac:dyDescent="0.3">
      <c r="A1063" s="7">
        <v>1089</v>
      </c>
      <c r="B1063" s="7" t="s">
        <v>382</v>
      </c>
      <c r="C1063" s="7" t="s">
        <v>6</v>
      </c>
      <c r="D1063" s="8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s="7" t="s">
        <v>48</v>
      </c>
      <c r="K1063" s="7" t="s">
        <v>127</v>
      </c>
      <c r="L1063" s="25">
        <f t="shared" si="64"/>
        <v>8182000000</v>
      </c>
      <c r="M1063" s="26">
        <f t="shared" si="65"/>
        <v>4266000000</v>
      </c>
      <c r="N1063" s="26">
        <f t="shared" si="66"/>
        <v>3916000000</v>
      </c>
      <c r="O1063" s="20">
        <f t="shared" si="67"/>
        <v>2015</v>
      </c>
    </row>
    <row r="1064" spans="1:15" ht="18" x14ac:dyDescent="0.3">
      <c r="A1064" s="7">
        <v>1090</v>
      </c>
      <c r="B1064" s="7" t="s">
        <v>382</v>
      </c>
      <c r="C1064" s="7" t="s">
        <v>7</v>
      </c>
      <c r="D1064" s="8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s="7" t="s">
        <v>48</v>
      </c>
      <c r="K1064" s="7" t="s">
        <v>127</v>
      </c>
      <c r="L1064" s="25">
        <f t="shared" si="64"/>
        <v>7017000000</v>
      </c>
      <c r="M1064" s="26">
        <f t="shared" si="65"/>
        <v>4345000000</v>
      </c>
      <c r="N1064" s="26">
        <f t="shared" si="66"/>
        <v>2672000000</v>
      </c>
      <c r="O1064" s="20">
        <f t="shared" si="67"/>
        <v>2016</v>
      </c>
    </row>
    <row r="1065" spans="1:15" ht="18" x14ac:dyDescent="0.3">
      <c r="A1065" s="7">
        <v>1091</v>
      </c>
      <c r="B1065" s="7" t="s">
        <v>383</v>
      </c>
      <c r="C1065" s="7" t="s">
        <v>2</v>
      </c>
      <c r="D1065" s="8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s="7" t="s">
        <v>48</v>
      </c>
      <c r="K1065" s="7" t="s">
        <v>127</v>
      </c>
      <c r="L1065" s="25">
        <f t="shared" si="64"/>
        <v>2760200000</v>
      </c>
      <c r="M1065" s="26">
        <f t="shared" si="65"/>
        <v>550600000</v>
      </c>
      <c r="N1065" s="26">
        <f t="shared" si="66"/>
        <v>2209600000</v>
      </c>
      <c r="O1065" s="20">
        <f t="shared" si="67"/>
        <v>2013</v>
      </c>
    </row>
    <row r="1066" spans="1:15" ht="18" x14ac:dyDescent="0.3">
      <c r="A1066" s="7">
        <v>1092</v>
      </c>
      <c r="B1066" s="7" t="s">
        <v>383</v>
      </c>
      <c r="C1066" s="7" t="s">
        <v>5</v>
      </c>
      <c r="D1066" s="8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s="7" t="s">
        <v>48</v>
      </c>
      <c r="K1066" s="7" t="s">
        <v>127</v>
      </c>
      <c r="L1066" s="25">
        <f t="shared" si="64"/>
        <v>1926600000</v>
      </c>
      <c r="M1066" s="26">
        <f t="shared" si="65"/>
        <v>505800000</v>
      </c>
      <c r="N1066" s="26">
        <f t="shared" si="66"/>
        <v>1420800000</v>
      </c>
      <c r="O1066" s="20">
        <f t="shared" si="67"/>
        <v>2014</v>
      </c>
    </row>
    <row r="1067" spans="1:15" ht="18" x14ac:dyDescent="0.3">
      <c r="A1067" s="7">
        <v>1093</v>
      </c>
      <c r="B1067" s="7" t="s">
        <v>383</v>
      </c>
      <c r="C1067" s="7" t="s">
        <v>6</v>
      </c>
      <c r="D1067" s="8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s="7" t="s">
        <v>48</v>
      </c>
      <c r="K1067" s="7" t="s">
        <v>127</v>
      </c>
      <c r="L1067" s="25">
        <f t="shared" si="64"/>
        <v>1717900000</v>
      </c>
      <c r="M1067" s="26">
        <f t="shared" si="65"/>
        <v>439100000</v>
      </c>
      <c r="N1067" s="26">
        <f t="shared" si="66"/>
        <v>1278800000</v>
      </c>
      <c r="O1067" s="20">
        <f t="shared" si="67"/>
        <v>2015</v>
      </c>
    </row>
    <row r="1068" spans="1:15" ht="18" x14ac:dyDescent="0.3">
      <c r="A1068" s="7">
        <v>1094</v>
      </c>
      <c r="B1068" s="7" t="s">
        <v>383</v>
      </c>
      <c r="C1068" s="7" t="s">
        <v>7</v>
      </c>
      <c r="D1068" s="8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s="7" t="s">
        <v>48</v>
      </c>
      <c r="K1068" s="7" t="s">
        <v>127</v>
      </c>
      <c r="L1068" s="25">
        <f t="shared" si="64"/>
        <v>810000000</v>
      </c>
      <c r="M1068" s="26">
        <f t="shared" si="65"/>
        <v>491000000</v>
      </c>
      <c r="N1068" s="26">
        <f t="shared" si="66"/>
        <v>319000000</v>
      </c>
      <c r="O1068" s="20">
        <f t="shared" si="67"/>
        <v>2016</v>
      </c>
    </row>
    <row r="1069" spans="1:15" ht="18" x14ac:dyDescent="0.3">
      <c r="A1069" s="7">
        <v>1095</v>
      </c>
      <c r="B1069" s="7" t="s">
        <v>384</v>
      </c>
      <c r="C1069" s="7" t="s">
        <v>2</v>
      </c>
      <c r="D1069" s="8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s="7" t="s">
        <v>72</v>
      </c>
      <c r="K1069" s="7" t="s">
        <v>330</v>
      </c>
      <c r="L1069" s="25">
        <f t="shared" si="64"/>
        <v>13295000000</v>
      </c>
      <c r="M1069" s="26">
        <f t="shared" si="65"/>
        <v>8197000000</v>
      </c>
      <c r="N1069" s="26">
        <f t="shared" si="66"/>
        <v>5098000000</v>
      </c>
      <c r="O1069" s="20">
        <f t="shared" si="67"/>
        <v>2012</v>
      </c>
    </row>
    <row r="1070" spans="1:15" ht="18" x14ac:dyDescent="0.3">
      <c r="A1070" s="7">
        <v>1096</v>
      </c>
      <c r="B1070" s="7" t="s">
        <v>384</v>
      </c>
      <c r="C1070" s="7" t="s">
        <v>5</v>
      </c>
      <c r="D1070" s="8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s="7" t="s">
        <v>72</v>
      </c>
      <c r="K1070" s="7" t="s">
        <v>330</v>
      </c>
      <c r="L1070" s="25">
        <f t="shared" si="64"/>
        <v>12402000000</v>
      </c>
      <c r="M1070" s="26">
        <f t="shared" si="65"/>
        <v>9071000000</v>
      </c>
      <c r="N1070" s="26">
        <f t="shared" si="66"/>
        <v>3331000000</v>
      </c>
      <c r="O1070" s="20">
        <f t="shared" si="67"/>
        <v>2013</v>
      </c>
    </row>
    <row r="1071" spans="1:15" ht="18" x14ac:dyDescent="0.3">
      <c r="A1071" s="7">
        <v>1097</v>
      </c>
      <c r="B1071" s="7" t="s">
        <v>384</v>
      </c>
      <c r="C1071" s="7" t="s">
        <v>6</v>
      </c>
      <c r="D1071" s="8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s="7" t="s">
        <v>72</v>
      </c>
      <c r="K1071" s="7" t="s">
        <v>330</v>
      </c>
      <c r="L1071" s="25">
        <f t="shared" si="64"/>
        <v>13542000000</v>
      </c>
      <c r="M1071" s="26">
        <f t="shared" si="65"/>
        <v>9776000000</v>
      </c>
      <c r="N1071" s="26">
        <f t="shared" si="66"/>
        <v>3766000000</v>
      </c>
      <c r="O1071" s="20">
        <f t="shared" si="67"/>
        <v>2014</v>
      </c>
    </row>
    <row r="1072" spans="1:15" ht="18" x14ac:dyDescent="0.3">
      <c r="A1072" s="7">
        <v>1098</v>
      </c>
      <c r="B1072" s="7" t="s">
        <v>384</v>
      </c>
      <c r="C1072" s="7" t="s">
        <v>7</v>
      </c>
      <c r="D1072" s="8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s="7" t="s">
        <v>72</v>
      </c>
      <c r="K1072" s="7" t="s">
        <v>330</v>
      </c>
      <c r="L1072" s="25">
        <f t="shared" si="64"/>
        <v>16160000000</v>
      </c>
      <c r="M1072" s="26">
        <f t="shared" si="65"/>
        <v>11675000000</v>
      </c>
      <c r="N1072" s="26">
        <f t="shared" si="66"/>
        <v>4485000000</v>
      </c>
      <c r="O1072" s="20">
        <f t="shared" si="67"/>
        <v>2015</v>
      </c>
    </row>
    <row r="1073" spans="1:15" ht="18" x14ac:dyDescent="0.3">
      <c r="A1073" s="7">
        <v>1099</v>
      </c>
      <c r="B1073" s="7" t="s">
        <v>385</v>
      </c>
      <c r="C1073" s="7" t="s">
        <v>2</v>
      </c>
      <c r="D1073" s="8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s="7" t="s">
        <v>15</v>
      </c>
      <c r="K1073" s="7" t="s">
        <v>16</v>
      </c>
      <c r="L1073" s="25">
        <f t="shared" si="64"/>
        <v>30821000000</v>
      </c>
      <c r="M1073" s="26">
        <f t="shared" si="65"/>
        <v>20944000000</v>
      </c>
      <c r="N1073" s="26">
        <f t="shared" si="66"/>
        <v>9877000000</v>
      </c>
      <c r="O1073" s="20">
        <f t="shared" si="67"/>
        <v>2012</v>
      </c>
    </row>
    <row r="1074" spans="1:15" ht="18" x14ac:dyDescent="0.3">
      <c r="A1074" s="7">
        <v>1100</v>
      </c>
      <c r="B1074" s="7" t="s">
        <v>385</v>
      </c>
      <c r="C1074" s="7" t="s">
        <v>5</v>
      </c>
      <c r="D1074" s="8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s="7" t="s">
        <v>15</v>
      </c>
      <c r="K1074" s="7" t="s">
        <v>16</v>
      </c>
      <c r="L1074" s="25">
        <f t="shared" si="64"/>
        <v>27079000000</v>
      </c>
      <c r="M1074" s="26">
        <f t="shared" si="65"/>
        <v>19414000000</v>
      </c>
      <c r="N1074" s="26">
        <f t="shared" si="66"/>
        <v>7665000000</v>
      </c>
      <c r="O1074" s="20">
        <f t="shared" si="67"/>
        <v>2013</v>
      </c>
    </row>
    <row r="1075" spans="1:15" ht="18" x14ac:dyDescent="0.3">
      <c r="A1075" s="7">
        <v>1101</v>
      </c>
      <c r="B1075" s="7" t="s">
        <v>385</v>
      </c>
      <c r="C1075" s="7" t="s">
        <v>6</v>
      </c>
      <c r="D1075" s="8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s="7" t="s">
        <v>15</v>
      </c>
      <c r="K1075" s="7" t="s">
        <v>16</v>
      </c>
      <c r="L1075" s="25">
        <f t="shared" si="64"/>
        <v>25469000000</v>
      </c>
      <c r="M1075" s="26">
        <f t="shared" si="65"/>
        <v>18786000000</v>
      </c>
      <c r="N1075" s="26">
        <f t="shared" si="66"/>
        <v>6683000000</v>
      </c>
      <c r="O1075" s="20">
        <f t="shared" si="67"/>
        <v>2014</v>
      </c>
    </row>
    <row r="1076" spans="1:15" ht="18" x14ac:dyDescent="0.3">
      <c r="A1076" s="7">
        <v>1102</v>
      </c>
      <c r="B1076" s="7" t="s">
        <v>385</v>
      </c>
      <c r="C1076" s="7" t="s">
        <v>7</v>
      </c>
      <c r="D1076" s="8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s="7" t="s">
        <v>15</v>
      </c>
      <c r="K1076" s="7" t="s">
        <v>16</v>
      </c>
      <c r="L1076" s="25">
        <f t="shared" si="64"/>
        <v>24564000000</v>
      </c>
      <c r="M1076" s="26">
        <f t="shared" si="65"/>
        <v>17017000000</v>
      </c>
      <c r="N1076" s="26">
        <f t="shared" si="66"/>
        <v>7547000000</v>
      </c>
      <c r="O1076" s="20">
        <f t="shared" si="67"/>
        <v>2015</v>
      </c>
    </row>
    <row r="1077" spans="1:15" ht="18" x14ac:dyDescent="0.3">
      <c r="A1077" s="7">
        <v>1103</v>
      </c>
      <c r="B1077" s="7" t="s">
        <v>386</v>
      </c>
      <c r="C1077" s="7" t="s">
        <v>2</v>
      </c>
      <c r="D1077" s="8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s="7" t="s">
        <v>72</v>
      </c>
      <c r="K1077" s="7" t="s">
        <v>73</v>
      </c>
      <c r="L1077" s="25">
        <f t="shared" si="64"/>
        <v>9887000000</v>
      </c>
      <c r="M1077" s="26">
        <f t="shared" si="65"/>
        <v>6025000000</v>
      </c>
      <c r="N1077" s="26">
        <f t="shared" si="66"/>
        <v>3862000000</v>
      </c>
      <c r="O1077" s="20">
        <f t="shared" si="67"/>
        <v>2012</v>
      </c>
    </row>
    <row r="1078" spans="1:15" ht="18" x14ac:dyDescent="0.3">
      <c r="A1078" s="7">
        <v>1104</v>
      </c>
      <c r="B1078" s="7" t="s">
        <v>386</v>
      </c>
      <c r="C1078" s="7" t="s">
        <v>5</v>
      </c>
      <c r="D1078" s="8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s="7" t="s">
        <v>72</v>
      </c>
      <c r="K1078" s="7" t="s">
        <v>73</v>
      </c>
      <c r="L1078" s="25">
        <f t="shared" si="64"/>
        <v>9169000000</v>
      </c>
      <c r="M1078" s="26">
        <f t="shared" si="65"/>
        <v>5969000000</v>
      </c>
      <c r="N1078" s="26">
        <f t="shared" si="66"/>
        <v>3200000000</v>
      </c>
      <c r="O1078" s="20">
        <f t="shared" si="67"/>
        <v>2013</v>
      </c>
    </row>
    <row r="1079" spans="1:15" ht="18" x14ac:dyDescent="0.3">
      <c r="A1079" s="7">
        <v>1105</v>
      </c>
      <c r="B1079" s="7" t="s">
        <v>386</v>
      </c>
      <c r="C1079" s="7" t="s">
        <v>6</v>
      </c>
      <c r="D1079" s="8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s="7" t="s">
        <v>72</v>
      </c>
      <c r="K1079" s="7" t="s">
        <v>73</v>
      </c>
      <c r="L1079" s="25">
        <f t="shared" si="64"/>
        <v>8600000000</v>
      </c>
      <c r="M1079" s="26">
        <f t="shared" si="65"/>
        <v>6488000000</v>
      </c>
      <c r="N1079" s="26">
        <f t="shared" si="66"/>
        <v>2112000000</v>
      </c>
      <c r="O1079" s="20">
        <f t="shared" si="67"/>
        <v>2014</v>
      </c>
    </row>
    <row r="1080" spans="1:15" ht="18" x14ac:dyDescent="0.3">
      <c r="A1080" s="7">
        <v>1106</v>
      </c>
      <c r="B1080" s="7" t="s">
        <v>386</v>
      </c>
      <c r="C1080" s="7" t="s">
        <v>7</v>
      </c>
      <c r="D1080" s="8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s="7" t="s">
        <v>72</v>
      </c>
      <c r="K1080" s="7" t="s">
        <v>73</v>
      </c>
      <c r="L1080" s="25">
        <f t="shared" si="64"/>
        <v>3828000000</v>
      </c>
      <c r="M1080" s="26">
        <f t="shared" si="65"/>
        <v>4788000000</v>
      </c>
      <c r="N1080" s="26">
        <f t="shared" si="66"/>
        <v>-960000000</v>
      </c>
      <c r="O1080" s="20">
        <f t="shared" si="67"/>
        <v>2015</v>
      </c>
    </row>
    <row r="1081" spans="1:15" ht="18" x14ac:dyDescent="0.3">
      <c r="A1081" s="7">
        <v>1107</v>
      </c>
      <c r="B1081" s="7" t="s">
        <v>387</v>
      </c>
      <c r="C1081" s="7" t="s">
        <v>2</v>
      </c>
      <c r="D1081" s="8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s="7" t="s">
        <v>12</v>
      </c>
      <c r="K1081" s="7" t="s">
        <v>388</v>
      </c>
      <c r="L1081" s="25">
        <f t="shared" si="64"/>
        <v>57464000000</v>
      </c>
      <c r="M1081" s="26">
        <f t="shared" si="65"/>
        <v>30700000000</v>
      </c>
      <c r="N1081" s="26">
        <f t="shared" si="66"/>
        <v>26764000000</v>
      </c>
      <c r="O1081" s="20">
        <f t="shared" si="67"/>
        <v>2013</v>
      </c>
    </row>
    <row r="1082" spans="1:15" ht="18" x14ac:dyDescent="0.3">
      <c r="A1082" s="7">
        <v>1108</v>
      </c>
      <c r="B1082" s="7" t="s">
        <v>387</v>
      </c>
      <c r="C1082" s="7" t="s">
        <v>5</v>
      </c>
      <c r="D1082" s="8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s="7" t="s">
        <v>12</v>
      </c>
      <c r="K1082" s="7" t="s">
        <v>388</v>
      </c>
      <c r="L1082" s="25">
        <f t="shared" si="64"/>
        <v>59755000000</v>
      </c>
      <c r="M1082" s="26">
        <f t="shared" si="65"/>
        <v>31869000000</v>
      </c>
      <c r="N1082" s="26">
        <f t="shared" si="66"/>
        <v>27886000000</v>
      </c>
      <c r="O1082" s="20">
        <f t="shared" si="67"/>
        <v>2014</v>
      </c>
    </row>
    <row r="1083" spans="1:15" ht="18" x14ac:dyDescent="0.3">
      <c r="A1083" s="7">
        <v>1109</v>
      </c>
      <c r="B1083" s="7" t="s">
        <v>387</v>
      </c>
      <c r="C1083" s="7" t="s">
        <v>6</v>
      </c>
      <c r="D1083" s="8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s="7" t="s">
        <v>12</v>
      </c>
      <c r="K1083" s="7" t="s">
        <v>388</v>
      </c>
      <c r="L1083" s="25">
        <f t="shared" si="64"/>
        <v>60542000000</v>
      </c>
      <c r="M1083" s="26">
        <f t="shared" si="65"/>
        <v>32370000000</v>
      </c>
      <c r="N1083" s="26">
        <f t="shared" si="66"/>
        <v>28172000000</v>
      </c>
      <c r="O1083" s="20">
        <f t="shared" si="67"/>
        <v>2015</v>
      </c>
    </row>
    <row r="1084" spans="1:15" ht="18" x14ac:dyDescent="0.3">
      <c r="A1084" s="7">
        <v>1110</v>
      </c>
      <c r="B1084" s="7" t="s">
        <v>387</v>
      </c>
      <c r="C1084" s="7" t="s">
        <v>7</v>
      </c>
      <c r="D1084" s="8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s="7" t="s">
        <v>12</v>
      </c>
      <c r="K1084" s="7" t="s">
        <v>388</v>
      </c>
      <c r="L1084" s="25">
        <f t="shared" si="64"/>
        <v>52540000000</v>
      </c>
      <c r="M1084" s="26">
        <f t="shared" si="65"/>
        <v>31248000000</v>
      </c>
      <c r="N1084" s="26">
        <f t="shared" si="66"/>
        <v>21292000000</v>
      </c>
      <c r="O1084" s="20">
        <f t="shared" si="67"/>
        <v>2016</v>
      </c>
    </row>
    <row r="1085" spans="1:15" ht="18" x14ac:dyDescent="0.3">
      <c r="A1085" s="7">
        <v>1111</v>
      </c>
      <c r="B1085" s="7" t="s">
        <v>389</v>
      </c>
      <c r="C1085" s="7" t="s">
        <v>2</v>
      </c>
      <c r="D1085" s="8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s="7" t="s">
        <v>37</v>
      </c>
      <c r="K1085" s="7" t="s">
        <v>94</v>
      </c>
      <c r="L1085" s="25">
        <f t="shared" si="64"/>
        <v>4492369000</v>
      </c>
      <c r="M1085" s="26">
        <f t="shared" si="65"/>
        <v>2713260000</v>
      </c>
      <c r="N1085" s="26">
        <f t="shared" si="66"/>
        <v>1779109000</v>
      </c>
      <c r="O1085" s="20">
        <f t="shared" si="67"/>
        <v>2012</v>
      </c>
    </row>
    <row r="1086" spans="1:15" ht="18" x14ac:dyDescent="0.3">
      <c r="A1086" s="7">
        <v>1112</v>
      </c>
      <c r="B1086" s="7" t="s">
        <v>389</v>
      </c>
      <c r="C1086" s="7" t="s">
        <v>5</v>
      </c>
      <c r="D1086" s="8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s="7" t="s">
        <v>37</v>
      </c>
      <c r="K1086" s="7" t="s">
        <v>94</v>
      </c>
      <c r="L1086" s="25">
        <f t="shared" si="64"/>
        <v>4738847000</v>
      </c>
      <c r="M1086" s="26">
        <f t="shared" si="65"/>
        <v>2772866000</v>
      </c>
      <c r="N1086" s="26">
        <f t="shared" si="66"/>
        <v>1965981000</v>
      </c>
      <c r="O1086" s="20">
        <f t="shared" si="67"/>
        <v>2013</v>
      </c>
    </row>
    <row r="1087" spans="1:15" ht="18" x14ac:dyDescent="0.3">
      <c r="A1087" s="7">
        <v>1113</v>
      </c>
      <c r="B1087" s="7" t="s">
        <v>389</v>
      </c>
      <c r="C1087" s="7" t="s">
        <v>6</v>
      </c>
      <c r="D1087" s="8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s="7" t="s">
        <v>37</v>
      </c>
      <c r="K1087" s="7" t="s">
        <v>94</v>
      </c>
      <c r="L1087" s="25">
        <f t="shared" si="64"/>
        <v>4673067000</v>
      </c>
      <c r="M1087" s="26">
        <f t="shared" si="65"/>
        <v>2813474000</v>
      </c>
      <c r="N1087" s="26">
        <f t="shared" si="66"/>
        <v>1859593000</v>
      </c>
      <c r="O1087" s="20">
        <f t="shared" si="67"/>
        <v>2014</v>
      </c>
    </row>
    <row r="1088" spans="1:15" ht="18" x14ac:dyDescent="0.3">
      <c r="A1088" s="7">
        <v>1114</v>
      </c>
      <c r="B1088" s="7" t="s">
        <v>389</v>
      </c>
      <c r="C1088" s="7" t="s">
        <v>7</v>
      </c>
      <c r="D1088" s="8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s="7" t="s">
        <v>37</v>
      </c>
      <c r="K1088" s="7" t="s">
        <v>94</v>
      </c>
      <c r="L1088" s="25">
        <f t="shared" si="64"/>
        <v>4922067000</v>
      </c>
      <c r="M1088" s="26">
        <f t="shared" si="65"/>
        <v>2992932000</v>
      </c>
      <c r="N1088" s="26">
        <f t="shared" si="66"/>
        <v>1929135000</v>
      </c>
      <c r="O1088" s="20">
        <f t="shared" si="67"/>
        <v>2015</v>
      </c>
    </row>
    <row r="1089" spans="1:15" ht="18" x14ac:dyDescent="0.3">
      <c r="A1089" s="7">
        <v>1115</v>
      </c>
      <c r="B1089" s="7" t="s">
        <v>390</v>
      </c>
      <c r="C1089" s="7" t="s">
        <v>2</v>
      </c>
      <c r="D1089" s="8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7" t="s">
        <v>15</v>
      </c>
      <c r="K1089" s="7" t="s">
        <v>307</v>
      </c>
      <c r="L1089" s="25">
        <f t="shared" si="64"/>
        <v>1281931000</v>
      </c>
      <c r="M1089" s="26">
        <f t="shared" si="65"/>
        <v>833578000</v>
      </c>
      <c r="N1089" s="26">
        <f t="shared" si="66"/>
        <v>448353000</v>
      </c>
      <c r="O1089" s="20">
        <f t="shared" si="67"/>
        <v>2013</v>
      </c>
    </row>
    <row r="1090" spans="1:15" ht="18" x14ac:dyDescent="0.3">
      <c r="A1090" s="7">
        <v>1116</v>
      </c>
      <c r="B1090" s="7" t="s">
        <v>390</v>
      </c>
      <c r="C1090" s="7" t="s">
        <v>5</v>
      </c>
      <c r="D1090" s="8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7" t="s">
        <v>15</v>
      </c>
      <c r="K1090" s="7" t="s">
        <v>307</v>
      </c>
      <c r="L1090" s="25">
        <f t="shared" ref="L1090:L1153" si="68">E1090-F1090</f>
        <v>1358750000</v>
      </c>
      <c r="M1090" s="26">
        <f t="shared" ref="M1090:M1153" si="69">G1090+H1090+I1090</f>
        <v>881064000</v>
      </c>
      <c r="N1090" s="26">
        <f t="shared" ref="N1090:N1153" si="70">L1090-M1090</f>
        <v>477686000</v>
      </c>
      <c r="O1090" s="20">
        <f t="shared" si="67"/>
        <v>2014</v>
      </c>
    </row>
    <row r="1091" spans="1:15" ht="18" x14ac:dyDescent="0.3">
      <c r="A1091" s="7">
        <v>1117</v>
      </c>
      <c r="B1091" s="7" t="s">
        <v>390</v>
      </c>
      <c r="C1091" s="7" t="s">
        <v>6</v>
      </c>
      <c r="D1091" s="8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7" t="s">
        <v>15</v>
      </c>
      <c r="K1091" s="7" t="s">
        <v>307</v>
      </c>
      <c r="L1091" s="25">
        <f t="shared" si="68"/>
        <v>1351993000</v>
      </c>
      <c r="M1091" s="26">
        <f t="shared" si="69"/>
        <v>850837000</v>
      </c>
      <c r="N1091" s="26">
        <f t="shared" si="70"/>
        <v>501156000</v>
      </c>
      <c r="O1091" s="20">
        <f t="shared" ref="O1091:O1154" si="71">YEAR(D1091)</f>
        <v>2015</v>
      </c>
    </row>
    <row r="1092" spans="1:15" ht="18" x14ac:dyDescent="0.3">
      <c r="A1092" s="7">
        <v>1118</v>
      </c>
      <c r="B1092" s="7" t="s">
        <v>390</v>
      </c>
      <c r="C1092" s="7" t="s">
        <v>7</v>
      </c>
      <c r="D1092" s="8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7" t="s">
        <v>15</v>
      </c>
      <c r="K1092" s="7" t="s">
        <v>307</v>
      </c>
      <c r="L1092" s="25">
        <f t="shared" si="68"/>
        <v>1435587000</v>
      </c>
      <c r="M1092" s="26">
        <f t="shared" si="69"/>
        <v>888642000</v>
      </c>
      <c r="N1092" s="26">
        <f t="shared" si="70"/>
        <v>546945000</v>
      </c>
      <c r="O1092" s="20">
        <f t="shared" si="71"/>
        <v>2016</v>
      </c>
    </row>
    <row r="1093" spans="1:15" ht="18" x14ac:dyDescent="0.3">
      <c r="A1093" s="7">
        <v>1119</v>
      </c>
      <c r="B1093" s="7" t="s">
        <v>391</v>
      </c>
      <c r="C1093" s="7" t="s">
        <v>2</v>
      </c>
      <c r="D1093" s="8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s="7" t="s">
        <v>12</v>
      </c>
      <c r="K1093" s="7" t="s">
        <v>24</v>
      </c>
      <c r="L1093" s="25">
        <f t="shared" si="68"/>
        <v>1847000000</v>
      </c>
      <c r="M1093" s="26">
        <f t="shared" si="69"/>
        <v>1485000000</v>
      </c>
      <c r="N1093" s="26">
        <f t="shared" si="70"/>
        <v>362000000</v>
      </c>
      <c r="O1093" s="20">
        <f t="shared" si="71"/>
        <v>2013</v>
      </c>
    </row>
    <row r="1094" spans="1:15" ht="18" x14ac:dyDescent="0.3">
      <c r="A1094" s="7">
        <v>1120</v>
      </c>
      <c r="B1094" s="7" t="s">
        <v>391</v>
      </c>
      <c r="C1094" s="7" t="s">
        <v>5</v>
      </c>
      <c r="D1094" s="8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s="7" t="s">
        <v>12</v>
      </c>
      <c r="K1094" s="7" t="s">
        <v>24</v>
      </c>
      <c r="L1094" s="25">
        <f t="shared" si="68"/>
        <v>5437000000</v>
      </c>
      <c r="M1094" s="26">
        <f t="shared" si="69"/>
        <v>2310000000</v>
      </c>
      <c r="N1094" s="26">
        <f t="shared" si="70"/>
        <v>3127000000</v>
      </c>
      <c r="O1094" s="20">
        <f t="shared" si="71"/>
        <v>2014</v>
      </c>
    </row>
    <row r="1095" spans="1:15" ht="18" x14ac:dyDescent="0.3">
      <c r="A1095" s="7">
        <v>1121</v>
      </c>
      <c r="B1095" s="7" t="s">
        <v>391</v>
      </c>
      <c r="C1095" s="7" t="s">
        <v>6</v>
      </c>
      <c r="D1095" s="8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s="7" t="s">
        <v>12</v>
      </c>
      <c r="K1095" s="7" t="s">
        <v>24</v>
      </c>
      <c r="L1095" s="25">
        <f t="shared" si="68"/>
        <v>5215000000</v>
      </c>
      <c r="M1095" s="26">
        <f t="shared" si="69"/>
        <v>2214000000</v>
      </c>
      <c r="N1095" s="26">
        <f t="shared" si="70"/>
        <v>3001000000</v>
      </c>
      <c r="O1095" s="20">
        <f t="shared" si="71"/>
        <v>2015</v>
      </c>
    </row>
    <row r="1096" spans="1:15" ht="18" x14ac:dyDescent="0.3">
      <c r="A1096" s="7">
        <v>1122</v>
      </c>
      <c r="B1096" s="7" t="s">
        <v>391</v>
      </c>
      <c r="C1096" s="7" t="s">
        <v>7</v>
      </c>
      <c r="D1096" s="8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s="7" t="s">
        <v>12</v>
      </c>
      <c r="K1096" s="7" t="s">
        <v>24</v>
      </c>
      <c r="L1096" s="25">
        <f t="shared" si="68"/>
        <v>2505000000</v>
      </c>
      <c r="M1096" s="26">
        <f t="shared" si="69"/>
        <v>2270000000</v>
      </c>
      <c r="N1096" s="26">
        <f t="shared" si="70"/>
        <v>235000000</v>
      </c>
      <c r="O1096" s="20">
        <f t="shared" si="71"/>
        <v>2016</v>
      </c>
    </row>
    <row r="1097" spans="1:15" ht="18" x14ac:dyDescent="0.3">
      <c r="A1097" s="7">
        <v>1123</v>
      </c>
      <c r="B1097" s="7" t="s">
        <v>392</v>
      </c>
      <c r="C1097" s="7" t="s">
        <v>2</v>
      </c>
      <c r="D1097" s="8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s="7" t="s">
        <v>72</v>
      </c>
      <c r="K1097" s="7" t="s">
        <v>133</v>
      </c>
      <c r="L1097" s="25">
        <f t="shared" si="68"/>
        <v>3529427000</v>
      </c>
      <c r="M1097" s="26">
        <f t="shared" si="69"/>
        <v>1576600000</v>
      </c>
      <c r="N1097" s="26">
        <f t="shared" si="70"/>
        <v>1952827000</v>
      </c>
      <c r="O1097" s="20">
        <f t="shared" si="71"/>
        <v>2012</v>
      </c>
    </row>
    <row r="1098" spans="1:15" ht="18" x14ac:dyDescent="0.3">
      <c r="A1098" s="7">
        <v>1124</v>
      </c>
      <c r="B1098" s="7" t="s">
        <v>392</v>
      </c>
      <c r="C1098" s="7" t="s">
        <v>5</v>
      </c>
      <c r="D1098" s="8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s="7" t="s">
        <v>72</v>
      </c>
      <c r="K1098" s="7" t="s">
        <v>133</v>
      </c>
      <c r="L1098" s="25">
        <f t="shared" si="68"/>
        <v>4059874000</v>
      </c>
      <c r="M1098" s="26">
        <f t="shared" si="69"/>
        <v>2068888000</v>
      </c>
      <c r="N1098" s="26">
        <f t="shared" si="70"/>
        <v>1990986000</v>
      </c>
      <c r="O1098" s="20">
        <f t="shared" si="71"/>
        <v>2013</v>
      </c>
    </row>
    <row r="1099" spans="1:15" ht="18" x14ac:dyDescent="0.3">
      <c r="A1099" s="7">
        <v>1125</v>
      </c>
      <c r="B1099" s="7" t="s">
        <v>392</v>
      </c>
      <c r="C1099" s="7" t="s">
        <v>6</v>
      </c>
      <c r="D1099" s="8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s="7" t="s">
        <v>72</v>
      </c>
      <c r="K1099" s="7" t="s">
        <v>133</v>
      </c>
      <c r="L1099" s="25">
        <f t="shared" si="68"/>
        <v>4199045000</v>
      </c>
      <c r="M1099" s="26">
        <f t="shared" si="69"/>
        <v>2428244000</v>
      </c>
      <c r="N1099" s="26">
        <f t="shared" si="70"/>
        <v>1770801000</v>
      </c>
      <c r="O1099" s="20">
        <f t="shared" si="71"/>
        <v>2014</v>
      </c>
    </row>
    <row r="1100" spans="1:15" ht="18" x14ac:dyDescent="0.3">
      <c r="A1100" s="7">
        <v>1126</v>
      </c>
      <c r="B1100" s="7" t="s">
        <v>392</v>
      </c>
      <c r="C1100" s="7" t="s">
        <v>7</v>
      </c>
      <c r="D1100" s="8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s="7" t="s">
        <v>72</v>
      </c>
      <c r="K1100" s="7" t="s">
        <v>133</v>
      </c>
      <c r="L1100" s="25">
        <f t="shared" si="68"/>
        <v>1954810000</v>
      </c>
      <c r="M1100" s="26">
        <f t="shared" si="69"/>
        <v>2040946000</v>
      </c>
      <c r="N1100" s="26">
        <f t="shared" si="70"/>
        <v>-86136000</v>
      </c>
      <c r="O1100" s="20">
        <f t="shared" si="71"/>
        <v>2015</v>
      </c>
    </row>
    <row r="1101" spans="1:15" ht="18" x14ac:dyDescent="0.3">
      <c r="A1101" s="7">
        <v>1127</v>
      </c>
      <c r="B1101" s="7" t="s">
        <v>393</v>
      </c>
      <c r="C1101" s="7" t="s">
        <v>2</v>
      </c>
      <c r="D1101" s="8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s="7" t="s">
        <v>15</v>
      </c>
      <c r="K1101" s="7" t="s">
        <v>16</v>
      </c>
      <c r="L1101" s="25">
        <f t="shared" si="68"/>
        <v>3528000000</v>
      </c>
      <c r="M1101" s="26">
        <f t="shared" si="69"/>
        <v>2127500000</v>
      </c>
      <c r="N1101" s="26">
        <f t="shared" si="70"/>
        <v>1400500000</v>
      </c>
      <c r="O1101" s="20">
        <f t="shared" si="71"/>
        <v>2014</v>
      </c>
    </row>
    <row r="1102" spans="1:15" ht="18" x14ac:dyDescent="0.3">
      <c r="A1102" s="7">
        <v>1128</v>
      </c>
      <c r="B1102" s="7" t="s">
        <v>393</v>
      </c>
      <c r="C1102" s="7" t="s">
        <v>5</v>
      </c>
      <c r="D1102" s="8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s="7" t="s">
        <v>15</v>
      </c>
      <c r="K1102" s="7" t="s">
        <v>16</v>
      </c>
      <c r="L1102" s="25">
        <f t="shared" si="68"/>
        <v>4216100000</v>
      </c>
      <c r="M1102" s="26">
        <f t="shared" si="69"/>
        <v>2852600000</v>
      </c>
      <c r="N1102" s="26">
        <f t="shared" si="70"/>
        <v>1363500000</v>
      </c>
      <c r="O1102" s="20">
        <f t="shared" si="71"/>
        <v>2015</v>
      </c>
    </row>
    <row r="1103" spans="1:15" ht="18" x14ac:dyDescent="0.3">
      <c r="A1103" s="7">
        <v>1132</v>
      </c>
      <c r="B1103" s="7" t="s">
        <v>394</v>
      </c>
      <c r="C1103" s="7" t="s">
        <v>2</v>
      </c>
      <c r="D1103" s="8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s="7" t="s">
        <v>72</v>
      </c>
      <c r="K1103" s="7" t="s">
        <v>73</v>
      </c>
      <c r="L1103" s="25">
        <f t="shared" si="68"/>
        <v>4171000000</v>
      </c>
      <c r="M1103" s="26">
        <f t="shared" si="69"/>
        <v>2014000000</v>
      </c>
      <c r="N1103" s="26">
        <f t="shared" si="70"/>
        <v>2157000000</v>
      </c>
      <c r="O1103" s="20">
        <f t="shared" si="71"/>
        <v>2013</v>
      </c>
    </row>
    <row r="1104" spans="1:15" ht="18" x14ac:dyDescent="0.3">
      <c r="A1104" s="7">
        <v>1133</v>
      </c>
      <c r="B1104" s="7" t="s">
        <v>394</v>
      </c>
      <c r="C1104" s="7" t="s">
        <v>5</v>
      </c>
      <c r="D1104" s="8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s="7" t="s">
        <v>72</v>
      </c>
      <c r="K1104" s="7" t="s">
        <v>73</v>
      </c>
      <c r="L1104" s="25">
        <f t="shared" si="68"/>
        <v>4170000000</v>
      </c>
      <c r="M1104" s="26">
        <f t="shared" si="69"/>
        <v>2254000000</v>
      </c>
      <c r="N1104" s="26">
        <f t="shared" si="70"/>
        <v>1916000000</v>
      </c>
      <c r="O1104" s="20">
        <f t="shared" si="71"/>
        <v>2014</v>
      </c>
    </row>
    <row r="1105" spans="1:15" ht="18" x14ac:dyDescent="0.3">
      <c r="A1105" s="7">
        <v>1134</v>
      </c>
      <c r="B1105" s="7" t="s">
        <v>394</v>
      </c>
      <c r="C1105" s="7" t="s">
        <v>6</v>
      </c>
      <c r="D1105" s="8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s="7" t="s">
        <v>72</v>
      </c>
      <c r="K1105" s="7" t="s">
        <v>73</v>
      </c>
      <c r="L1105" s="25">
        <f t="shared" si="68"/>
        <v>2204000000</v>
      </c>
      <c r="M1105" s="26">
        <f t="shared" si="69"/>
        <v>2876000000</v>
      </c>
      <c r="N1105" s="26">
        <f t="shared" si="70"/>
        <v>-672000000</v>
      </c>
      <c r="O1105" s="20">
        <f t="shared" si="71"/>
        <v>2015</v>
      </c>
    </row>
    <row r="1106" spans="1:15" ht="18" x14ac:dyDescent="0.3">
      <c r="A1106" s="7">
        <v>1135</v>
      </c>
      <c r="B1106" s="7" t="s">
        <v>394</v>
      </c>
      <c r="C1106" s="7" t="s">
        <v>7</v>
      </c>
      <c r="D1106" s="8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s="7" t="s">
        <v>72</v>
      </c>
      <c r="K1106" s="7" t="s">
        <v>73</v>
      </c>
      <c r="L1106" s="25">
        <f t="shared" si="68"/>
        <v>2408000000</v>
      </c>
      <c r="M1106" s="26">
        <f t="shared" si="69"/>
        <v>2687000000</v>
      </c>
      <c r="N1106" s="26">
        <f t="shared" si="70"/>
        <v>-279000000</v>
      </c>
      <c r="O1106" s="20">
        <f t="shared" si="71"/>
        <v>2016</v>
      </c>
    </row>
    <row r="1107" spans="1:15" ht="18" x14ac:dyDescent="0.3">
      <c r="A1107" s="7">
        <v>1136</v>
      </c>
      <c r="B1107" s="7" t="s">
        <v>395</v>
      </c>
      <c r="C1107" s="7" t="s">
        <v>2</v>
      </c>
      <c r="D1107" s="8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s="7" t="s">
        <v>37</v>
      </c>
      <c r="K1107" s="7" t="s">
        <v>367</v>
      </c>
      <c r="L1107" s="25">
        <f t="shared" si="68"/>
        <v>1577000000</v>
      </c>
      <c r="M1107" s="26">
        <f t="shared" si="69"/>
        <v>936000000</v>
      </c>
      <c r="N1107" s="26">
        <f t="shared" si="70"/>
        <v>641000000</v>
      </c>
      <c r="O1107" s="20">
        <f t="shared" si="71"/>
        <v>2012</v>
      </c>
    </row>
    <row r="1108" spans="1:15" ht="18" x14ac:dyDescent="0.3">
      <c r="A1108" s="7">
        <v>1137</v>
      </c>
      <c r="B1108" s="7" t="s">
        <v>395</v>
      </c>
      <c r="C1108" s="7" t="s">
        <v>5</v>
      </c>
      <c r="D1108" s="8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s="7" t="s">
        <v>37</v>
      </c>
      <c r="K1108" s="7" t="s">
        <v>367</v>
      </c>
      <c r="L1108" s="25">
        <f t="shared" si="68"/>
        <v>1784000000</v>
      </c>
      <c r="M1108" s="26">
        <f t="shared" si="69"/>
        <v>1176000000</v>
      </c>
      <c r="N1108" s="26">
        <f t="shared" si="70"/>
        <v>608000000</v>
      </c>
      <c r="O1108" s="20">
        <f t="shared" si="71"/>
        <v>2013</v>
      </c>
    </row>
    <row r="1109" spans="1:15" ht="18" x14ac:dyDescent="0.3">
      <c r="A1109" s="7">
        <v>1138</v>
      </c>
      <c r="B1109" s="7" t="s">
        <v>395</v>
      </c>
      <c r="C1109" s="7" t="s">
        <v>6</v>
      </c>
      <c r="D1109" s="8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s="7" t="s">
        <v>37</v>
      </c>
      <c r="K1109" s="7" t="s">
        <v>367</v>
      </c>
      <c r="L1109" s="25">
        <f t="shared" si="68"/>
        <v>1950000000</v>
      </c>
      <c r="M1109" s="26">
        <f t="shared" si="69"/>
        <v>1232000000</v>
      </c>
      <c r="N1109" s="26">
        <f t="shared" si="70"/>
        <v>718000000</v>
      </c>
      <c r="O1109" s="20">
        <f t="shared" si="71"/>
        <v>2014</v>
      </c>
    </row>
    <row r="1110" spans="1:15" ht="18" x14ac:dyDescent="0.3">
      <c r="A1110" s="7">
        <v>1139</v>
      </c>
      <c r="B1110" s="7" t="s">
        <v>395</v>
      </c>
      <c r="C1110" s="7" t="s">
        <v>7</v>
      </c>
      <c r="D1110" s="8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s="7" t="s">
        <v>37</v>
      </c>
      <c r="K1110" s="7" t="s">
        <v>367</v>
      </c>
      <c r="L1110" s="25">
        <f t="shared" si="68"/>
        <v>1979000000</v>
      </c>
      <c r="M1110" s="26">
        <f t="shared" si="69"/>
        <v>1188000000</v>
      </c>
      <c r="N1110" s="26">
        <f t="shared" si="70"/>
        <v>791000000</v>
      </c>
      <c r="O1110" s="20">
        <f t="shared" si="71"/>
        <v>2015</v>
      </c>
    </row>
    <row r="1111" spans="1:15" ht="18" x14ac:dyDescent="0.3">
      <c r="A1111" s="7">
        <v>1140</v>
      </c>
      <c r="B1111" s="7" t="s">
        <v>396</v>
      </c>
      <c r="C1111" s="7" t="s">
        <v>2</v>
      </c>
      <c r="D1111" s="8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s="7" t="s">
        <v>32</v>
      </c>
      <c r="K1111" s="7" t="s">
        <v>33</v>
      </c>
      <c r="L1111" s="25">
        <f t="shared" si="68"/>
        <v>5980000000</v>
      </c>
      <c r="M1111" s="26">
        <f t="shared" si="69"/>
        <v>2704000000</v>
      </c>
      <c r="N1111" s="26">
        <f t="shared" si="70"/>
        <v>3276000000</v>
      </c>
      <c r="O1111" s="20">
        <f t="shared" si="71"/>
        <v>2012</v>
      </c>
    </row>
    <row r="1112" spans="1:15" ht="18" x14ac:dyDescent="0.3">
      <c r="A1112" s="7">
        <v>1141</v>
      </c>
      <c r="B1112" s="7" t="s">
        <v>396</v>
      </c>
      <c r="C1112" s="7" t="s">
        <v>5</v>
      </c>
      <c r="D1112" s="8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s="7" t="s">
        <v>32</v>
      </c>
      <c r="K1112" s="7" t="s">
        <v>33</v>
      </c>
      <c r="L1112" s="25">
        <f t="shared" si="68"/>
        <v>6984000000</v>
      </c>
      <c r="M1112" s="26">
        <f t="shared" si="69"/>
        <v>3443000000</v>
      </c>
      <c r="N1112" s="26">
        <f t="shared" si="70"/>
        <v>3541000000</v>
      </c>
      <c r="O1112" s="20">
        <f t="shared" si="71"/>
        <v>2013</v>
      </c>
    </row>
    <row r="1113" spans="1:15" ht="18" x14ac:dyDescent="0.3">
      <c r="A1113" s="7">
        <v>1142</v>
      </c>
      <c r="B1113" s="7" t="s">
        <v>396</v>
      </c>
      <c r="C1113" s="7" t="s">
        <v>6</v>
      </c>
      <c r="D1113" s="8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s="7" t="s">
        <v>32</v>
      </c>
      <c r="K1113" s="7" t="s">
        <v>33</v>
      </c>
      <c r="L1113" s="25">
        <f t="shared" si="68"/>
        <v>8270000000</v>
      </c>
      <c r="M1113" s="26">
        <f t="shared" si="69"/>
        <v>3875000000</v>
      </c>
      <c r="N1113" s="26">
        <f t="shared" si="70"/>
        <v>4395000000</v>
      </c>
      <c r="O1113" s="20">
        <f t="shared" si="71"/>
        <v>2014</v>
      </c>
    </row>
    <row r="1114" spans="1:15" ht="18" x14ac:dyDescent="0.3">
      <c r="A1114" s="7">
        <v>1143</v>
      </c>
      <c r="B1114" s="7" t="s">
        <v>396</v>
      </c>
      <c r="C1114" s="7" t="s">
        <v>7</v>
      </c>
      <c r="D1114" s="8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s="7" t="s">
        <v>32</v>
      </c>
      <c r="K1114" s="7" t="s">
        <v>33</v>
      </c>
      <c r="L1114" s="25">
        <f t="shared" si="68"/>
        <v>8890000000</v>
      </c>
      <c r="M1114" s="26">
        <f t="shared" si="69"/>
        <v>4230000000</v>
      </c>
      <c r="N1114" s="26">
        <f t="shared" si="70"/>
        <v>4660000000</v>
      </c>
      <c r="O1114" s="20">
        <f t="shared" si="71"/>
        <v>2015</v>
      </c>
    </row>
    <row r="1115" spans="1:15" ht="18" x14ac:dyDescent="0.3">
      <c r="A1115" s="7">
        <v>1144</v>
      </c>
      <c r="B1115" s="7" t="s">
        <v>397</v>
      </c>
      <c r="C1115" s="7" t="s">
        <v>2</v>
      </c>
      <c r="D1115" s="8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7" t="s">
        <v>48</v>
      </c>
      <c r="K1115" s="7" t="s">
        <v>398</v>
      </c>
      <c r="L1115" s="25">
        <f t="shared" si="68"/>
        <v>5630000000</v>
      </c>
      <c r="M1115" s="26">
        <f t="shared" si="69"/>
        <v>2493000000</v>
      </c>
      <c r="N1115" s="26">
        <f t="shared" si="70"/>
        <v>3137000000</v>
      </c>
      <c r="O1115" s="20">
        <f t="shared" si="71"/>
        <v>2012</v>
      </c>
    </row>
    <row r="1116" spans="1:15" ht="18" x14ac:dyDescent="0.3">
      <c r="A1116" s="7">
        <v>1145</v>
      </c>
      <c r="B1116" s="7" t="s">
        <v>397</v>
      </c>
      <c r="C1116" s="7" t="s">
        <v>5</v>
      </c>
      <c r="D1116" s="8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7" t="s">
        <v>48</v>
      </c>
      <c r="K1116" s="7" t="s">
        <v>398</v>
      </c>
      <c r="L1116" s="25">
        <f t="shared" si="68"/>
        <v>3115000000</v>
      </c>
      <c r="M1116" s="26">
        <f t="shared" si="69"/>
        <v>2415000000</v>
      </c>
      <c r="N1116" s="26">
        <f t="shared" si="70"/>
        <v>700000000</v>
      </c>
      <c r="O1116" s="20">
        <f t="shared" si="71"/>
        <v>2013</v>
      </c>
    </row>
    <row r="1117" spans="1:15" ht="18" x14ac:dyDescent="0.3">
      <c r="A1117" s="7">
        <v>1146</v>
      </c>
      <c r="B1117" s="7" t="s">
        <v>397</v>
      </c>
      <c r="C1117" s="7" t="s">
        <v>6</v>
      </c>
      <c r="D1117" s="8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7" t="s">
        <v>48</v>
      </c>
      <c r="K1117" s="7" t="s">
        <v>398</v>
      </c>
      <c r="L1117" s="25">
        <f t="shared" si="68"/>
        <v>2835000000</v>
      </c>
      <c r="M1117" s="26">
        <f t="shared" si="69"/>
        <v>2099000000</v>
      </c>
      <c r="N1117" s="26">
        <f t="shared" si="70"/>
        <v>736000000</v>
      </c>
      <c r="O1117" s="20">
        <f t="shared" si="71"/>
        <v>2014</v>
      </c>
    </row>
    <row r="1118" spans="1:15" ht="18" x14ac:dyDescent="0.3">
      <c r="A1118" s="7">
        <v>1147</v>
      </c>
      <c r="B1118" s="7" t="s">
        <v>397</v>
      </c>
      <c r="C1118" s="7" t="s">
        <v>7</v>
      </c>
      <c r="D1118" s="8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7" t="s">
        <v>48</v>
      </c>
      <c r="K1118" s="7" t="s">
        <v>398</v>
      </c>
      <c r="L1118" s="25">
        <f t="shared" si="68"/>
        <v>3417000000</v>
      </c>
      <c r="M1118" s="26">
        <f t="shared" si="69"/>
        <v>2198000000</v>
      </c>
      <c r="N1118" s="26">
        <f t="shared" si="70"/>
        <v>1219000000</v>
      </c>
      <c r="O1118" s="20">
        <f t="shared" si="71"/>
        <v>2015</v>
      </c>
    </row>
    <row r="1119" spans="1:15" ht="18" x14ac:dyDescent="0.3">
      <c r="A1119" s="7">
        <v>1148</v>
      </c>
      <c r="B1119" s="7" t="s">
        <v>399</v>
      </c>
      <c r="C1119" s="7" t="s">
        <v>2</v>
      </c>
      <c r="D1119" s="8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s="7" t="s">
        <v>12</v>
      </c>
      <c r="K1119" s="7" t="s">
        <v>46</v>
      </c>
      <c r="L1119" s="25">
        <f t="shared" si="68"/>
        <v>1257359000</v>
      </c>
      <c r="M1119" s="26">
        <f t="shared" si="69"/>
        <v>1029012000</v>
      </c>
      <c r="N1119" s="26">
        <f t="shared" si="70"/>
        <v>228347000</v>
      </c>
      <c r="O1119" s="20">
        <f t="shared" si="71"/>
        <v>2013</v>
      </c>
    </row>
    <row r="1120" spans="1:15" ht="18" x14ac:dyDescent="0.3">
      <c r="A1120" s="7">
        <v>1149</v>
      </c>
      <c r="B1120" s="7" t="s">
        <v>399</v>
      </c>
      <c r="C1120" s="7" t="s">
        <v>5</v>
      </c>
      <c r="D1120" s="8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s="7" t="s">
        <v>12</v>
      </c>
      <c r="K1120" s="7" t="s">
        <v>46</v>
      </c>
      <c r="L1120" s="25">
        <f t="shared" si="68"/>
        <v>1751896000</v>
      </c>
      <c r="M1120" s="26">
        <f t="shared" si="69"/>
        <v>1349248000</v>
      </c>
      <c r="N1120" s="26">
        <f t="shared" si="70"/>
        <v>402648000</v>
      </c>
      <c r="O1120" s="20">
        <f t="shared" si="71"/>
        <v>2014</v>
      </c>
    </row>
    <row r="1121" spans="1:15" ht="18" x14ac:dyDescent="0.3">
      <c r="A1121" s="7">
        <v>1150</v>
      </c>
      <c r="B1121" s="7" t="s">
        <v>399</v>
      </c>
      <c r="C1121" s="7" t="s">
        <v>6</v>
      </c>
      <c r="D1121" s="8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s="7" t="s">
        <v>12</v>
      </c>
      <c r="K1121" s="7" t="s">
        <v>46</v>
      </c>
      <c r="L1121" s="25">
        <f t="shared" si="68"/>
        <v>2188035000</v>
      </c>
      <c r="M1121" s="26">
        <f t="shared" si="69"/>
        <v>1882209000</v>
      </c>
      <c r="N1121" s="26">
        <f t="shared" si="70"/>
        <v>305826000</v>
      </c>
      <c r="O1121" s="20">
        <f t="shared" si="71"/>
        <v>2015</v>
      </c>
    </row>
    <row r="1122" spans="1:15" ht="18" x14ac:dyDescent="0.3">
      <c r="A1122" s="7">
        <v>1151</v>
      </c>
      <c r="B1122" s="7" t="s">
        <v>399</v>
      </c>
      <c r="C1122" s="7" t="s">
        <v>7</v>
      </c>
      <c r="D1122" s="8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s="7" t="s">
        <v>12</v>
      </c>
      <c r="K1122" s="7" t="s">
        <v>46</v>
      </c>
      <c r="L1122" s="25">
        <f t="shared" si="68"/>
        <v>2800768000</v>
      </c>
      <c r="M1122" s="26">
        <f t="shared" si="69"/>
        <v>2420975000</v>
      </c>
      <c r="N1122" s="26">
        <f t="shared" si="70"/>
        <v>379793000</v>
      </c>
      <c r="O1122" s="20">
        <f t="shared" si="71"/>
        <v>2016</v>
      </c>
    </row>
    <row r="1123" spans="1:15" ht="18" x14ac:dyDescent="0.3">
      <c r="A1123" s="7">
        <v>1152</v>
      </c>
      <c r="B1123" s="7" t="s">
        <v>400</v>
      </c>
      <c r="C1123" s="7" t="s">
        <v>2</v>
      </c>
      <c r="D1123" s="8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s="7" t="s">
        <v>72</v>
      </c>
      <c r="K1123" s="7" t="s">
        <v>73</v>
      </c>
      <c r="L1123" s="25">
        <f t="shared" si="68"/>
        <v>1149000000</v>
      </c>
      <c r="M1123" s="26">
        <f t="shared" si="69"/>
        <v>1015000000</v>
      </c>
      <c r="N1123" s="26">
        <f t="shared" si="70"/>
        <v>134000000</v>
      </c>
      <c r="O1123" s="20">
        <f t="shared" si="71"/>
        <v>2012</v>
      </c>
    </row>
    <row r="1124" spans="1:15" ht="18" x14ac:dyDescent="0.3">
      <c r="A1124" s="7">
        <v>1153</v>
      </c>
      <c r="B1124" s="7" t="s">
        <v>400</v>
      </c>
      <c r="C1124" s="7" t="s">
        <v>5</v>
      </c>
      <c r="D1124" s="8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s="7" t="s">
        <v>72</v>
      </c>
      <c r="K1124" s="7" t="s">
        <v>73</v>
      </c>
      <c r="L1124" s="25">
        <f t="shared" si="68"/>
        <v>1446000000</v>
      </c>
      <c r="M1124" s="26">
        <f t="shared" si="69"/>
        <v>996000000</v>
      </c>
      <c r="N1124" s="26">
        <f t="shared" si="70"/>
        <v>450000000</v>
      </c>
      <c r="O1124" s="20">
        <f t="shared" si="71"/>
        <v>2013</v>
      </c>
    </row>
    <row r="1125" spans="1:15" ht="18" x14ac:dyDescent="0.3">
      <c r="A1125" s="7">
        <v>1154</v>
      </c>
      <c r="B1125" s="7" t="s">
        <v>400</v>
      </c>
      <c r="C1125" s="7" t="s">
        <v>6</v>
      </c>
      <c r="D1125" s="8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s="7" t="s">
        <v>72</v>
      </c>
      <c r="K1125" s="7" t="s">
        <v>73</v>
      </c>
      <c r="L1125" s="25">
        <f t="shared" si="68"/>
        <v>1803000000</v>
      </c>
      <c r="M1125" s="26">
        <f t="shared" si="69"/>
        <v>1228000000</v>
      </c>
      <c r="N1125" s="26">
        <f t="shared" si="70"/>
        <v>575000000</v>
      </c>
      <c r="O1125" s="20">
        <f t="shared" si="71"/>
        <v>2014</v>
      </c>
    </row>
    <row r="1126" spans="1:15" ht="18" x14ac:dyDescent="0.3">
      <c r="A1126" s="7">
        <v>1155</v>
      </c>
      <c r="B1126" s="7" t="s">
        <v>400</v>
      </c>
      <c r="C1126" s="7" t="s">
        <v>7</v>
      </c>
      <c r="D1126" s="8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s="7" t="s">
        <v>72</v>
      </c>
      <c r="K1126" s="7" t="s">
        <v>73</v>
      </c>
      <c r="L1126" s="25">
        <f t="shared" si="68"/>
        <v>1060000000</v>
      </c>
      <c r="M1126" s="26">
        <f t="shared" si="69"/>
        <v>6121000000</v>
      </c>
      <c r="N1126" s="26">
        <f t="shared" si="70"/>
        <v>-5061000000</v>
      </c>
      <c r="O1126" s="20">
        <f t="shared" si="71"/>
        <v>2015</v>
      </c>
    </row>
    <row r="1127" spans="1:15" ht="18" x14ac:dyDescent="0.3">
      <c r="A1127" s="7">
        <v>1156</v>
      </c>
      <c r="B1127" s="7" t="s">
        <v>401</v>
      </c>
      <c r="C1127" s="7" t="s">
        <v>2</v>
      </c>
      <c r="D1127" s="8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s="7" t="s">
        <v>9</v>
      </c>
      <c r="K1127" s="7" t="s">
        <v>278</v>
      </c>
      <c r="L1127" s="25">
        <f t="shared" si="68"/>
        <v>11034000000</v>
      </c>
      <c r="M1127" s="26">
        <f t="shared" si="69"/>
        <v>7796000000</v>
      </c>
      <c r="N1127" s="26">
        <f t="shared" si="70"/>
        <v>3238000000</v>
      </c>
      <c r="O1127" s="20">
        <f t="shared" si="71"/>
        <v>2013</v>
      </c>
    </row>
    <row r="1128" spans="1:15" ht="18" x14ac:dyDescent="0.3">
      <c r="A1128" s="7">
        <v>1157</v>
      </c>
      <c r="B1128" s="7" t="s">
        <v>401</v>
      </c>
      <c r="C1128" s="7" t="s">
        <v>5</v>
      </c>
      <c r="D1128" s="8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s="7" t="s">
        <v>9</v>
      </c>
      <c r="K1128" s="7" t="s">
        <v>278</v>
      </c>
      <c r="L1128" s="25">
        <f t="shared" si="68"/>
        <v>12446000000</v>
      </c>
      <c r="M1128" s="26">
        <f t="shared" si="69"/>
        <v>8766000000</v>
      </c>
      <c r="N1128" s="26">
        <f t="shared" si="70"/>
        <v>3680000000</v>
      </c>
      <c r="O1128" s="20">
        <f t="shared" si="71"/>
        <v>2014</v>
      </c>
    </row>
    <row r="1129" spans="1:15" ht="18" x14ac:dyDescent="0.3">
      <c r="A1129" s="7">
        <v>1158</v>
      </c>
      <c r="B1129" s="7" t="s">
        <v>401</v>
      </c>
      <c r="C1129" s="7" t="s">
        <v>6</v>
      </c>
      <c r="D1129" s="8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s="7" t="s">
        <v>9</v>
      </c>
      <c r="K1129" s="7" t="s">
        <v>278</v>
      </c>
      <c r="L1129" s="25">
        <f t="shared" si="68"/>
        <v>14067000000</v>
      </c>
      <c r="M1129" s="26">
        <f t="shared" si="69"/>
        <v>9892000000</v>
      </c>
      <c r="N1129" s="26">
        <f t="shared" si="70"/>
        <v>4175000000</v>
      </c>
      <c r="O1129" s="20">
        <f t="shared" si="71"/>
        <v>2015</v>
      </c>
    </row>
    <row r="1130" spans="1:15" ht="18" x14ac:dyDescent="0.3">
      <c r="A1130" s="7">
        <v>1159</v>
      </c>
      <c r="B1130" s="7" t="s">
        <v>401</v>
      </c>
      <c r="C1130" s="7" t="s">
        <v>7</v>
      </c>
      <c r="D1130" s="8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s="7" t="s">
        <v>9</v>
      </c>
      <c r="K1130" s="7" t="s">
        <v>278</v>
      </c>
      <c r="L1130" s="25">
        <f t="shared" si="68"/>
        <v>14971000000</v>
      </c>
      <c r="M1130" s="26">
        <f t="shared" si="69"/>
        <v>10469000000</v>
      </c>
      <c r="N1130" s="26">
        <f t="shared" si="70"/>
        <v>4502000000</v>
      </c>
      <c r="O1130" s="20">
        <f t="shared" si="71"/>
        <v>2016</v>
      </c>
    </row>
    <row r="1131" spans="1:15" ht="18" x14ac:dyDescent="0.3">
      <c r="A1131" s="7">
        <v>1160</v>
      </c>
      <c r="B1131" s="7" t="s">
        <v>402</v>
      </c>
      <c r="C1131" s="7" t="s">
        <v>2</v>
      </c>
      <c r="D1131" s="8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s="7" t="s">
        <v>3</v>
      </c>
      <c r="K1131" s="7" t="s">
        <v>200</v>
      </c>
      <c r="L1131" s="25">
        <f t="shared" si="68"/>
        <v>3305000000</v>
      </c>
      <c r="M1131" s="26">
        <f t="shared" si="69"/>
        <v>2325000000</v>
      </c>
      <c r="N1131" s="26">
        <f t="shared" si="70"/>
        <v>980000000</v>
      </c>
      <c r="O1131" s="20">
        <f t="shared" si="71"/>
        <v>2013</v>
      </c>
    </row>
    <row r="1132" spans="1:15" ht="18" x14ac:dyDescent="0.3">
      <c r="A1132" s="7">
        <v>1161</v>
      </c>
      <c r="B1132" s="7" t="s">
        <v>402</v>
      </c>
      <c r="C1132" s="7" t="s">
        <v>5</v>
      </c>
      <c r="D1132" s="8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s="7" t="s">
        <v>3</v>
      </c>
      <c r="K1132" s="7" t="s">
        <v>200</v>
      </c>
      <c r="L1132" s="25">
        <f t="shared" si="68"/>
        <v>3668000000</v>
      </c>
      <c r="M1132" s="26">
        <f t="shared" si="69"/>
        <v>2490000000</v>
      </c>
      <c r="N1132" s="26">
        <f t="shared" si="70"/>
        <v>1178000000</v>
      </c>
      <c r="O1132" s="20">
        <f t="shared" si="71"/>
        <v>2014</v>
      </c>
    </row>
    <row r="1133" spans="1:15" ht="18" x14ac:dyDescent="0.3">
      <c r="A1133" s="7">
        <v>1162</v>
      </c>
      <c r="B1133" s="7" t="s">
        <v>402</v>
      </c>
      <c r="C1133" s="7" t="s">
        <v>6</v>
      </c>
      <c r="D1133" s="8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s="7" t="s">
        <v>3</v>
      </c>
      <c r="K1133" s="7" t="s">
        <v>200</v>
      </c>
      <c r="L1133" s="25">
        <f t="shared" si="68"/>
        <v>3633000000</v>
      </c>
      <c r="M1133" s="26">
        <f t="shared" si="69"/>
        <v>2489000000</v>
      </c>
      <c r="N1133" s="26">
        <f t="shared" si="70"/>
        <v>1144000000</v>
      </c>
      <c r="O1133" s="20">
        <f t="shared" si="71"/>
        <v>2015</v>
      </c>
    </row>
    <row r="1134" spans="1:15" ht="18" x14ac:dyDescent="0.3">
      <c r="A1134" s="7">
        <v>1163</v>
      </c>
      <c r="B1134" s="7" t="s">
        <v>402</v>
      </c>
      <c r="C1134" s="7" t="s">
        <v>7</v>
      </c>
      <c r="D1134" s="8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s="7" t="s">
        <v>3</v>
      </c>
      <c r="K1134" s="7" t="s">
        <v>200</v>
      </c>
      <c r="L1134" s="25">
        <f t="shared" si="68"/>
        <v>3702000000</v>
      </c>
      <c r="M1134" s="26">
        <f t="shared" si="69"/>
        <v>2454000000</v>
      </c>
      <c r="N1134" s="26">
        <f t="shared" si="70"/>
        <v>1248000000</v>
      </c>
      <c r="O1134" s="20">
        <f t="shared" si="71"/>
        <v>2016</v>
      </c>
    </row>
    <row r="1135" spans="1:15" ht="18" x14ac:dyDescent="0.3">
      <c r="A1135" s="7">
        <v>1164</v>
      </c>
      <c r="B1135" s="7" t="s">
        <v>403</v>
      </c>
      <c r="C1135" s="7" t="s">
        <v>2</v>
      </c>
      <c r="D1135" s="8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s="7" t="s">
        <v>72</v>
      </c>
      <c r="K1135" s="7" t="s">
        <v>103</v>
      </c>
      <c r="L1135" s="25">
        <f t="shared" si="68"/>
        <v>5043000000</v>
      </c>
      <c r="M1135" s="26">
        <f t="shared" si="69"/>
        <v>1654000000</v>
      </c>
      <c r="N1135" s="26">
        <f t="shared" si="70"/>
        <v>3389000000</v>
      </c>
      <c r="O1135" s="20">
        <f t="shared" si="71"/>
        <v>2012</v>
      </c>
    </row>
    <row r="1136" spans="1:15" ht="18" x14ac:dyDescent="0.3">
      <c r="A1136" s="7">
        <v>1165</v>
      </c>
      <c r="B1136" s="7" t="s">
        <v>403</v>
      </c>
      <c r="C1136" s="7" t="s">
        <v>5</v>
      </c>
      <c r="D1136" s="8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s="7" t="s">
        <v>72</v>
      </c>
      <c r="K1136" s="7" t="s">
        <v>103</v>
      </c>
      <c r="L1136" s="25">
        <f t="shared" si="68"/>
        <v>5104000000</v>
      </c>
      <c r="M1136" s="26">
        <f t="shared" si="69"/>
        <v>1905000000</v>
      </c>
      <c r="N1136" s="26">
        <f t="shared" si="70"/>
        <v>3199000000</v>
      </c>
      <c r="O1136" s="20">
        <f t="shared" si="71"/>
        <v>2013</v>
      </c>
    </row>
    <row r="1137" spans="1:15" ht="18" x14ac:dyDescent="0.3">
      <c r="A1137" s="7">
        <v>1166</v>
      </c>
      <c r="B1137" s="7" t="s">
        <v>403</v>
      </c>
      <c r="C1137" s="7" t="s">
        <v>6</v>
      </c>
      <c r="D1137" s="8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s="7" t="s">
        <v>72</v>
      </c>
      <c r="K1137" s="7" t="s">
        <v>103</v>
      </c>
      <c r="L1137" s="25">
        <f t="shared" si="68"/>
        <v>5809000000</v>
      </c>
      <c r="M1137" s="26">
        <f t="shared" si="69"/>
        <v>2092000000</v>
      </c>
      <c r="N1137" s="26">
        <f t="shared" si="70"/>
        <v>3717000000</v>
      </c>
      <c r="O1137" s="20">
        <f t="shared" si="71"/>
        <v>2014</v>
      </c>
    </row>
    <row r="1138" spans="1:15" ht="18" x14ac:dyDescent="0.3">
      <c r="A1138" s="7">
        <v>1167</v>
      </c>
      <c r="B1138" s="7" t="s">
        <v>403</v>
      </c>
      <c r="C1138" s="7" t="s">
        <v>7</v>
      </c>
      <c r="D1138" s="8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s="7" t="s">
        <v>72</v>
      </c>
      <c r="K1138" s="7" t="s">
        <v>103</v>
      </c>
      <c r="L1138" s="25">
        <f t="shared" si="68"/>
        <v>3063000000</v>
      </c>
      <c r="M1138" s="26">
        <f t="shared" si="69"/>
        <v>1764000000</v>
      </c>
      <c r="N1138" s="26">
        <f t="shared" si="70"/>
        <v>1299000000</v>
      </c>
      <c r="O1138" s="20">
        <f t="shared" si="71"/>
        <v>2015</v>
      </c>
    </row>
    <row r="1139" spans="1:15" ht="18" x14ac:dyDescent="0.3">
      <c r="A1139" s="7">
        <v>1168</v>
      </c>
      <c r="B1139" s="7" t="s">
        <v>404</v>
      </c>
      <c r="C1139" s="7" t="s">
        <v>2</v>
      </c>
      <c r="D1139" s="8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s="7" t="s">
        <v>3</v>
      </c>
      <c r="K1139" s="7" t="s">
        <v>167</v>
      </c>
      <c r="L1139" s="25">
        <f t="shared" si="68"/>
        <v>7175000000</v>
      </c>
      <c r="M1139" s="26">
        <f t="shared" si="69"/>
        <v>3918000000</v>
      </c>
      <c r="N1139" s="26">
        <f t="shared" si="70"/>
        <v>3257000000</v>
      </c>
      <c r="O1139" s="20">
        <f t="shared" si="71"/>
        <v>2013</v>
      </c>
    </row>
    <row r="1140" spans="1:15" ht="18" x14ac:dyDescent="0.3">
      <c r="A1140" s="7">
        <v>1169</v>
      </c>
      <c r="B1140" s="7" t="s">
        <v>404</v>
      </c>
      <c r="C1140" s="7" t="s">
        <v>5</v>
      </c>
      <c r="D1140" s="8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s="7" t="s">
        <v>3</v>
      </c>
      <c r="K1140" s="7" t="s">
        <v>167</v>
      </c>
      <c r="L1140" s="25">
        <f t="shared" si="68"/>
        <v>7423000000</v>
      </c>
      <c r="M1140" s="26">
        <f t="shared" si="69"/>
        <v>3848000000</v>
      </c>
      <c r="N1140" s="26">
        <f t="shared" si="70"/>
        <v>3575000000</v>
      </c>
      <c r="O1140" s="20">
        <f t="shared" si="71"/>
        <v>2014</v>
      </c>
    </row>
    <row r="1141" spans="1:15" ht="18" x14ac:dyDescent="0.3">
      <c r="A1141" s="7">
        <v>1170</v>
      </c>
      <c r="B1141" s="7" t="s">
        <v>404</v>
      </c>
      <c r="C1141" s="7" t="s">
        <v>6</v>
      </c>
      <c r="D1141" s="8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s="7" t="s">
        <v>3</v>
      </c>
      <c r="K1141" s="7" t="s">
        <v>167</v>
      </c>
      <c r="L1141" s="25">
        <f t="shared" si="68"/>
        <v>6849000000</v>
      </c>
      <c r="M1141" s="26">
        <f t="shared" si="69"/>
        <v>3965000000</v>
      </c>
      <c r="N1141" s="26">
        <f t="shared" si="70"/>
        <v>2884000000</v>
      </c>
      <c r="O1141" s="20">
        <f t="shared" si="71"/>
        <v>2015</v>
      </c>
    </row>
    <row r="1142" spans="1:15" ht="18" x14ac:dyDescent="0.3">
      <c r="A1142" s="7">
        <v>1171</v>
      </c>
      <c r="B1142" s="7" t="s">
        <v>404</v>
      </c>
      <c r="C1142" s="7" t="s">
        <v>7</v>
      </c>
      <c r="D1142" s="8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s="7" t="s">
        <v>3</v>
      </c>
      <c r="K1142" s="7" t="s">
        <v>167</v>
      </c>
      <c r="L1142" s="25">
        <f t="shared" si="68"/>
        <v>6843000000</v>
      </c>
      <c r="M1142" s="26">
        <f t="shared" si="69"/>
        <v>3769000000</v>
      </c>
      <c r="N1142" s="26">
        <f t="shared" si="70"/>
        <v>3074000000</v>
      </c>
      <c r="O1142" s="20">
        <f t="shared" si="71"/>
        <v>2016</v>
      </c>
    </row>
    <row r="1143" spans="1:15" ht="18" x14ac:dyDescent="0.3">
      <c r="A1143" s="7">
        <v>1172</v>
      </c>
      <c r="B1143" s="7" t="s">
        <v>405</v>
      </c>
      <c r="C1143" s="7" t="s">
        <v>2</v>
      </c>
      <c r="D1143" s="8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s="7" t="s">
        <v>12</v>
      </c>
      <c r="K1143" s="7" t="s">
        <v>46</v>
      </c>
      <c r="L1143" s="25">
        <f t="shared" si="68"/>
        <v>3761100000</v>
      </c>
      <c r="M1143" s="26">
        <f t="shared" si="69"/>
        <v>3151600000</v>
      </c>
      <c r="N1143" s="26">
        <f t="shared" si="70"/>
        <v>609500000</v>
      </c>
      <c r="O1143" s="20">
        <f t="shared" si="71"/>
        <v>2013</v>
      </c>
    </row>
    <row r="1144" spans="1:15" ht="18" x14ac:dyDescent="0.3">
      <c r="A1144" s="7">
        <v>1173</v>
      </c>
      <c r="B1144" s="7" t="s">
        <v>405</v>
      </c>
      <c r="C1144" s="7" t="s">
        <v>5</v>
      </c>
      <c r="D1144" s="8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s="7" t="s">
        <v>12</v>
      </c>
      <c r="K1144" s="7" t="s">
        <v>46</v>
      </c>
      <c r="L1144" s="25">
        <f t="shared" si="68"/>
        <v>3919000000</v>
      </c>
      <c r="M1144" s="26">
        <f t="shared" si="69"/>
        <v>3097000000</v>
      </c>
      <c r="N1144" s="26">
        <f t="shared" si="70"/>
        <v>822000000</v>
      </c>
      <c r="O1144" s="20">
        <f t="shared" si="71"/>
        <v>2014</v>
      </c>
    </row>
    <row r="1145" spans="1:15" ht="18" x14ac:dyDescent="0.3">
      <c r="A1145" s="7">
        <v>1174</v>
      </c>
      <c r="B1145" s="7" t="s">
        <v>405</v>
      </c>
      <c r="C1145" s="7" t="s">
        <v>6</v>
      </c>
      <c r="D1145" s="8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s="7" t="s">
        <v>12</v>
      </c>
      <c r="K1145" s="7" t="s">
        <v>46</v>
      </c>
      <c r="L1145" s="25">
        <f t="shared" si="68"/>
        <v>3833000000</v>
      </c>
      <c r="M1145" s="26">
        <f t="shared" si="69"/>
        <v>3117000000</v>
      </c>
      <c r="N1145" s="26">
        <f t="shared" si="70"/>
        <v>716000000</v>
      </c>
      <c r="O1145" s="20">
        <f t="shared" si="71"/>
        <v>2015</v>
      </c>
    </row>
    <row r="1146" spans="1:15" ht="18" x14ac:dyDescent="0.3">
      <c r="A1146" s="7">
        <v>1175</v>
      </c>
      <c r="B1146" s="7" t="s">
        <v>405</v>
      </c>
      <c r="C1146" s="7" t="s">
        <v>7</v>
      </c>
      <c r="D1146" s="8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s="7" t="s">
        <v>12</v>
      </c>
      <c r="K1146" s="7" t="s">
        <v>46</v>
      </c>
      <c r="L1146" s="25">
        <f t="shared" si="68"/>
        <v>3373000000</v>
      </c>
      <c r="M1146" s="26">
        <f t="shared" si="69"/>
        <v>2960000000</v>
      </c>
      <c r="N1146" s="26">
        <f t="shared" si="70"/>
        <v>413000000</v>
      </c>
      <c r="O1146" s="20">
        <f t="shared" si="71"/>
        <v>2016</v>
      </c>
    </row>
    <row r="1147" spans="1:15" ht="18" x14ac:dyDescent="0.3">
      <c r="A1147" s="7">
        <v>1180</v>
      </c>
      <c r="B1147" s="7" t="s">
        <v>406</v>
      </c>
      <c r="C1147" s="7" t="s">
        <v>2</v>
      </c>
      <c r="D1147" s="8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s="7" t="s">
        <v>48</v>
      </c>
      <c r="K1147" s="7" t="s">
        <v>407</v>
      </c>
      <c r="L1147" s="25">
        <f t="shared" si="68"/>
        <v>1513538000</v>
      </c>
      <c r="M1147" s="26">
        <f t="shared" si="69"/>
        <v>454900000</v>
      </c>
      <c r="N1147" s="26">
        <f t="shared" si="70"/>
        <v>1058638000</v>
      </c>
      <c r="O1147" s="20">
        <f t="shared" si="71"/>
        <v>2012</v>
      </c>
    </row>
    <row r="1148" spans="1:15" ht="18" x14ac:dyDescent="0.3">
      <c r="A1148" s="7">
        <v>1181</v>
      </c>
      <c r="B1148" s="7" t="s">
        <v>406</v>
      </c>
      <c r="C1148" s="7" t="s">
        <v>5</v>
      </c>
      <c r="D1148" s="8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s="7" t="s">
        <v>48</v>
      </c>
      <c r="K1148" s="7" t="s">
        <v>407</v>
      </c>
      <c r="L1148" s="25">
        <f t="shared" si="68"/>
        <v>1410625000</v>
      </c>
      <c r="M1148" s="26">
        <f t="shared" si="69"/>
        <v>467904000</v>
      </c>
      <c r="N1148" s="26">
        <f t="shared" si="70"/>
        <v>942721000</v>
      </c>
      <c r="O1148" s="20">
        <f t="shared" si="71"/>
        <v>2013</v>
      </c>
    </row>
    <row r="1149" spans="1:15" ht="18" x14ac:dyDescent="0.3">
      <c r="A1149" s="7">
        <v>1182</v>
      </c>
      <c r="B1149" s="7" t="s">
        <v>406</v>
      </c>
      <c r="C1149" s="7" t="s">
        <v>6</v>
      </c>
      <c r="D1149" s="8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s="7" t="s">
        <v>48</v>
      </c>
      <c r="K1149" s="7" t="s">
        <v>407</v>
      </c>
      <c r="L1149" s="25">
        <f t="shared" si="68"/>
        <v>1906526000</v>
      </c>
      <c r="M1149" s="26">
        <f t="shared" si="69"/>
        <v>520805000</v>
      </c>
      <c r="N1149" s="26">
        <f t="shared" si="70"/>
        <v>1385721000</v>
      </c>
      <c r="O1149" s="20">
        <f t="shared" si="71"/>
        <v>2014</v>
      </c>
    </row>
    <row r="1150" spans="1:15" ht="18" x14ac:dyDescent="0.3">
      <c r="A1150" s="7">
        <v>1183</v>
      </c>
      <c r="B1150" s="7" t="s">
        <v>406</v>
      </c>
      <c r="C1150" s="7" t="s">
        <v>7</v>
      </c>
      <c r="D1150" s="8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s="7" t="s">
        <v>48</v>
      </c>
      <c r="K1150" s="7" t="s">
        <v>407</v>
      </c>
      <c r="L1150" s="25">
        <f t="shared" si="68"/>
        <v>1581262000</v>
      </c>
      <c r="M1150" s="26">
        <f t="shared" si="69"/>
        <v>458989000</v>
      </c>
      <c r="N1150" s="26">
        <f t="shared" si="70"/>
        <v>1122273000</v>
      </c>
      <c r="O1150" s="20">
        <f t="shared" si="71"/>
        <v>2015</v>
      </c>
    </row>
    <row r="1151" spans="1:15" ht="18" x14ac:dyDescent="0.3">
      <c r="A1151" s="7">
        <v>1184</v>
      </c>
      <c r="B1151" s="7" t="s">
        <v>408</v>
      </c>
      <c r="C1151" s="7" t="s">
        <v>2</v>
      </c>
      <c r="D1151" s="8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s="7" t="s">
        <v>12</v>
      </c>
      <c r="K1151" s="7" t="s">
        <v>24</v>
      </c>
      <c r="L1151" s="25">
        <f t="shared" si="68"/>
        <v>2226343000</v>
      </c>
      <c r="M1151" s="26">
        <f t="shared" si="69"/>
        <v>1578104000</v>
      </c>
      <c r="N1151" s="26">
        <f t="shared" si="70"/>
        <v>648239000</v>
      </c>
      <c r="O1151" s="20">
        <f t="shared" si="71"/>
        <v>2013</v>
      </c>
    </row>
    <row r="1152" spans="1:15" ht="18" x14ac:dyDescent="0.3">
      <c r="A1152" s="7">
        <v>1185</v>
      </c>
      <c r="B1152" s="7" t="s">
        <v>408</v>
      </c>
      <c r="C1152" s="7" t="s">
        <v>5</v>
      </c>
      <c r="D1152" s="8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s="7" t="s">
        <v>12</v>
      </c>
      <c r="K1152" s="7" t="s">
        <v>24</v>
      </c>
      <c r="L1152" s="25">
        <f t="shared" si="68"/>
        <v>2268000000</v>
      </c>
      <c r="M1152" s="26">
        <f t="shared" si="69"/>
        <v>1772000000</v>
      </c>
      <c r="N1152" s="26">
        <f t="shared" si="70"/>
        <v>496000000</v>
      </c>
      <c r="O1152" s="20">
        <f t="shared" si="71"/>
        <v>2014</v>
      </c>
    </row>
    <row r="1153" spans="1:15" ht="18" x14ac:dyDescent="0.3">
      <c r="A1153" s="7">
        <v>1186</v>
      </c>
      <c r="B1153" s="7" t="s">
        <v>408</v>
      </c>
      <c r="C1153" s="7" t="s">
        <v>6</v>
      </c>
      <c r="D1153" s="8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s="7" t="s">
        <v>12</v>
      </c>
      <c r="K1153" s="7" t="s">
        <v>24</v>
      </c>
      <c r="L1153" s="25">
        <f t="shared" si="68"/>
        <v>2599000000</v>
      </c>
      <c r="M1153" s="26">
        <f t="shared" si="69"/>
        <v>1840000000</v>
      </c>
      <c r="N1153" s="26">
        <f t="shared" si="70"/>
        <v>759000000</v>
      </c>
      <c r="O1153" s="20">
        <f t="shared" si="71"/>
        <v>2015</v>
      </c>
    </row>
    <row r="1154" spans="1:15" ht="18" x14ac:dyDescent="0.3">
      <c r="A1154" s="7">
        <v>1187</v>
      </c>
      <c r="B1154" s="7" t="s">
        <v>408</v>
      </c>
      <c r="C1154" s="7" t="s">
        <v>7</v>
      </c>
      <c r="D1154" s="8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s="7" t="s">
        <v>12</v>
      </c>
      <c r="K1154" s="7" t="s">
        <v>24</v>
      </c>
      <c r="L1154" s="25">
        <f t="shared" ref="L1154:L1217" si="72">E1154-F1154</f>
        <v>2811000000</v>
      </c>
      <c r="M1154" s="26">
        <f t="shared" ref="M1154:M1217" si="73">G1154+H1154+I1154</f>
        <v>1933000000</v>
      </c>
      <c r="N1154" s="26">
        <f t="shared" ref="N1154:N1217" si="74">L1154-M1154</f>
        <v>878000000</v>
      </c>
      <c r="O1154" s="20">
        <f t="shared" si="71"/>
        <v>2016</v>
      </c>
    </row>
    <row r="1155" spans="1:15" ht="18" x14ac:dyDescent="0.3">
      <c r="A1155" s="7">
        <v>1188</v>
      </c>
      <c r="B1155" s="7" t="s">
        <v>409</v>
      </c>
      <c r="C1155" s="7" t="s">
        <v>2</v>
      </c>
      <c r="D1155" s="8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s="7" t="s">
        <v>9</v>
      </c>
      <c r="K1155" s="7" t="s">
        <v>410</v>
      </c>
      <c r="L1155" s="25">
        <f t="shared" si="72"/>
        <v>2094100000</v>
      </c>
      <c r="M1155" s="26">
        <f t="shared" si="73"/>
        <v>1403500000</v>
      </c>
      <c r="N1155" s="26">
        <f t="shared" si="74"/>
        <v>690600000</v>
      </c>
      <c r="O1155" s="20">
        <f t="shared" ref="O1155:O1218" si="75">YEAR(D1155)</f>
        <v>2012</v>
      </c>
    </row>
    <row r="1156" spans="1:15" ht="18" x14ac:dyDescent="0.3">
      <c r="A1156" s="7">
        <v>1189</v>
      </c>
      <c r="B1156" s="7" t="s">
        <v>409</v>
      </c>
      <c r="C1156" s="7" t="s">
        <v>5</v>
      </c>
      <c r="D1156" s="8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s="7" t="s">
        <v>9</v>
      </c>
      <c r="K1156" s="7" t="s">
        <v>410</v>
      </c>
      <c r="L1156" s="25">
        <f t="shared" si="72"/>
        <v>2124900000</v>
      </c>
      <c r="M1156" s="26">
        <f t="shared" si="73"/>
        <v>1399500000</v>
      </c>
      <c r="N1156" s="26">
        <f t="shared" si="74"/>
        <v>725400000</v>
      </c>
      <c r="O1156" s="20">
        <f t="shared" si="75"/>
        <v>2013</v>
      </c>
    </row>
    <row r="1157" spans="1:15" ht="18" x14ac:dyDescent="0.3">
      <c r="A1157" s="7">
        <v>1190</v>
      </c>
      <c r="B1157" s="7" t="s">
        <v>409</v>
      </c>
      <c r="C1157" s="7" t="s">
        <v>6</v>
      </c>
      <c r="D1157" s="8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s="7" t="s">
        <v>9</v>
      </c>
      <c r="K1157" s="7" t="s">
        <v>410</v>
      </c>
      <c r="L1157" s="25">
        <f t="shared" si="72"/>
        <v>2203400000</v>
      </c>
      <c r="M1157" s="26">
        <f t="shared" si="73"/>
        <v>1545900000</v>
      </c>
      <c r="N1157" s="26">
        <f t="shared" si="74"/>
        <v>657500000</v>
      </c>
      <c r="O1157" s="20">
        <f t="shared" si="75"/>
        <v>2014</v>
      </c>
    </row>
    <row r="1158" spans="1:15" ht="18" x14ac:dyDescent="0.3">
      <c r="A1158" s="7">
        <v>1191</v>
      </c>
      <c r="B1158" s="7" t="s">
        <v>409</v>
      </c>
      <c r="C1158" s="7" t="s">
        <v>7</v>
      </c>
      <c r="D1158" s="8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s="7" t="s">
        <v>9</v>
      </c>
      <c r="K1158" s="7" t="s">
        <v>410</v>
      </c>
      <c r="L1158" s="25">
        <f t="shared" si="72"/>
        <v>2304600000</v>
      </c>
      <c r="M1158" s="26">
        <f t="shared" si="73"/>
        <v>1626000000</v>
      </c>
      <c r="N1158" s="26">
        <f t="shared" si="74"/>
        <v>678600000</v>
      </c>
      <c r="O1158" s="20">
        <f t="shared" si="75"/>
        <v>2015</v>
      </c>
    </row>
    <row r="1159" spans="1:15" ht="18" x14ac:dyDescent="0.3">
      <c r="A1159" s="7">
        <v>1200</v>
      </c>
      <c r="B1159" s="7" t="s">
        <v>411</v>
      </c>
      <c r="C1159" s="7" t="s">
        <v>2</v>
      </c>
      <c r="D1159" s="8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s="7" t="s">
        <v>42</v>
      </c>
      <c r="K1159" s="7" t="s">
        <v>254</v>
      </c>
      <c r="L1159" s="25">
        <f t="shared" si="72"/>
        <v>463275000</v>
      </c>
      <c r="M1159" s="26">
        <f t="shared" si="73"/>
        <v>185638000</v>
      </c>
      <c r="N1159" s="26">
        <f t="shared" si="74"/>
        <v>277637000</v>
      </c>
      <c r="O1159" s="20">
        <f t="shared" si="75"/>
        <v>2012</v>
      </c>
    </row>
    <row r="1160" spans="1:15" ht="18" x14ac:dyDescent="0.3">
      <c r="A1160" s="7">
        <v>1201</v>
      </c>
      <c r="B1160" s="7" t="s">
        <v>411</v>
      </c>
      <c r="C1160" s="7" t="s">
        <v>5</v>
      </c>
      <c r="D1160" s="8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s="7" t="s">
        <v>42</v>
      </c>
      <c r="K1160" s="7" t="s">
        <v>254</v>
      </c>
      <c r="L1160" s="25">
        <f t="shared" si="72"/>
        <v>741358000</v>
      </c>
      <c r="M1160" s="26">
        <f t="shared" si="73"/>
        <v>363650000</v>
      </c>
      <c r="N1160" s="26">
        <f t="shared" si="74"/>
        <v>377708000</v>
      </c>
      <c r="O1160" s="20">
        <f t="shared" si="75"/>
        <v>2013</v>
      </c>
    </row>
    <row r="1161" spans="1:15" ht="18" x14ac:dyDescent="0.3">
      <c r="A1161" s="7">
        <v>1202</v>
      </c>
      <c r="B1161" s="7" t="s">
        <v>411</v>
      </c>
      <c r="C1161" s="7" t="s">
        <v>6</v>
      </c>
      <c r="D1161" s="8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s="7" t="s">
        <v>42</v>
      </c>
      <c r="K1161" s="7" t="s">
        <v>254</v>
      </c>
      <c r="L1161" s="25">
        <f t="shared" si="72"/>
        <v>879634000</v>
      </c>
      <c r="M1161" s="26">
        <f t="shared" si="73"/>
        <v>425746000</v>
      </c>
      <c r="N1161" s="26">
        <f t="shared" si="74"/>
        <v>453888000</v>
      </c>
      <c r="O1161" s="20">
        <f t="shared" si="75"/>
        <v>2014</v>
      </c>
    </row>
    <row r="1162" spans="1:15" ht="18" x14ac:dyDescent="0.3">
      <c r="A1162" s="7">
        <v>1203</v>
      </c>
      <c r="B1162" s="7" t="s">
        <v>411</v>
      </c>
      <c r="C1162" s="7" t="s">
        <v>7</v>
      </c>
      <c r="D1162" s="8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s="7" t="s">
        <v>42</v>
      </c>
      <c r="K1162" s="7" t="s">
        <v>254</v>
      </c>
      <c r="L1162" s="25">
        <f t="shared" si="72"/>
        <v>967933000</v>
      </c>
      <c r="M1162" s="26">
        <f t="shared" si="73"/>
        <v>458513000</v>
      </c>
      <c r="N1162" s="26">
        <f t="shared" si="74"/>
        <v>509420000</v>
      </c>
      <c r="O1162" s="20">
        <f t="shared" si="75"/>
        <v>2015</v>
      </c>
    </row>
    <row r="1163" spans="1:15" ht="18" x14ac:dyDescent="0.3">
      <c r="A1163" s="7">
        <v>1204</v>
      </c>
      <c r="B1163" s="7" t="s">
        <v>412</v>
      </c>
      <c r="C1163" s="7" t="s">
        <v>2</v>
      </c>
      <c r="D1163" s="8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s="7" t="s">
        <v>72</v>
      </c>
      <c r="K1163" s="7" t="s">
        <v>73</v>
      </c>
      <c r="L1163" s="25">
        <f t="shared" si="72"/>
        <v>1643802000</v>
      </c>
      <c r="M1163" s="26">
        <f t="shared" si="73"/>
        <v>697059000</v>
      </c>
      <c r="N1163" s="26">
        <f t="shared" si="74"/>
        <v>946743000</v>
      </c>
      <c r="O1163" s="20">
        <f t="shared" si="75"/>
        <v>2012</v>
      </c>
    </row>
    <row r="1164" spans="1:15" ht="18" x14ac:dyDescent="0.3">
      <c r="A1164" s="7">
        <v>1205</v>
      </c>
      <c r="B1164" s="7" t="s">
        <v>412</v>
      </c>
      <c r="C1164" s="7" t="s">
        <v>5</v>
      </c>
      <c r="D1164" s="8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s="7" t="s">
        <v>72</v>
      </c>
      <c r="K1164" s="7" t="s">
        <v>73</v>
      </c>
      <c r="L1164" s="25">
        <f t="shared" si="72"/>
        <v>1649666000</v>
      </c>
      <c r="M1164" s="26">
        <f t="shared" si="73"/>
        <v>780929000</v>
      </c>
      <c r="N1164" s="26">
        <f t="shared" si="74"/>
        <v>868737000</v>
      </c>
      <c r="O1164" s="20">
        <f t="shared" si="75"/>
        <v>2013</v>
      </c>
    </row>
    <row r="1165" spans="1:15" ht="18" x14ac:dyDescent="0.3">
      <c r="A1165" s="7">
        <v>1206</v>
      </c>
      <c r="B1165" s="7" t="s">
        <v>412</v>
      </c>
      <c r="C1165" s="7" t="s">
        <v>6</v>
      </c>
      <c r="D1165" s="8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s="7" t="s">
        <v>72</v>
      </c>
      <c r="K1165" s="7" t="s">
        <v>73</v>
      </c>
      <c r="L1165" s="25">
        <f t="shared" si="72"/>
        <v>2106543000</v>
      </c>
      <c r="M1165" s="26">
        <f t="shared" si="73"/>
        <v>969571000</v>
      </c>
      <c r="N1165" s="26">
        <f t="shared" si="74"/>
        <v>1136972000</v>
      </c>
      <c r="O1165" s="20">
        <f t="shared" si="75"/>
        <v>2014</v>
      </c>
    </row>
    <row r="1166" spans="1:15" ht="18" x14ac:dyDescent="0.3">
      <c r="A1166" s="7">
        <v>1207</v>
      </c>
      <c r="B1166" s="7" t="s">
        <v>412</v>
      </c>
      <c r="C1166" s="7" t="s">
        <v>7</v>
      </c>
      <c r="D1166" s="8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s="7" t="s">
        <v>72</v>
      </c>
      <c r="K1166" s="7" t="s">
        <v>73</v>
      </c>
      <c r="L1166" s="25">
        <f t="shared" si="72"/>
        <v>2122154000</v>
      </c>
      <c r="M1166" s="26">
        <f t="shared" si="73"/>
        <v>1047951000</v>
      </c>
      <c r="N1166" s="26">
        <f t="shared" si="74"/>
        <v>1074203000</v>
      </c>
      <c r="O1166" s="20">
        <f t="shared" si="75"/>
        <v>2015</v>
      </c>
    </row>
    <row r="1167" spans="1:15" ht="18" x14ac:dyDescent="0.3">
      <c r="A1167" s="7">
        <v>1209</v>
      </c>
      <c r="B1167" s="7" t="s">
        <v>413</v>
      </c>
      <c r="C1167" s="7" t="s">
        <v>2</v>
      </c>
      <c r="D1167" s="8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s="7" t="s">
        <v>9</v>
      </c>
      <c r="K1167" s="7" t="s">
        <v>312</v>
      </c>
      <c r="L1167" s="25">
        <f t="shared" si="72"/>
        <v>2715700000</v>
      </c>
      <c r="M1167" s="26">
        <f t="shared" si="73"/>
        <v>771600000</v>
      </c>
      <c r="N1167" s="26">
        <f t="shared" si="74"/>
        <v>1944100000</v>
      </c>
      <c r="O1167" s="20">
        <f t="shared" si="75"/>
        <v>2014</v>
      </c>
    </row>
    <row r="1168" spans="1:15" ht="18" x14ac:dyDescent="0.3">
      <c r="A1168" s="7">
        <v>1210</v>
      </c>
      <c r="B1168" s="7" t="s">
        <v>413</v>
      </c>
      <c r="C1168" s="7" t="s">
        <v>5</v>
      </c>
      <c r="D1168" s="8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s="7" t="s">
        <v>9</v>
      </c>
      <c r="K1168" s="7" t="s">
        <v>312</v>
      </c>
      <c r="L1168" s="25">
        <f t="shared" si="72"/>
        <v>2643000000</v>
      </c>
      <c r="M1168" s="26">
        <f t="shared" si="73"/>
        <v>722900000</v>
      </c>
      <c r="N1168" s="26">
        <f t="shared" si="74"/>
        <v>1920100000</v>
      </c>
      <c r="O1168" s="20">
        <f t="shared" si="75"/>
        <v>2015</v>
      </c>
    </row>
    <row r="1169" spans="1:15" ht="18" x14ac:dyDescent="0.3">
      <c r="A1169" s="7">
        <v>1211</v>
      </c>
      <c r="B1169" s="7" t="s">
        <v>413</v>
      </c>
      <c r="C1169" s="7" t="s">
        <v>6</v>
      </c>
      <c r="D1169" s="8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s="7" t="s">
        <v>9</v>
      </c>
      <c r="K1169" s="7" t="s">
        <v>312</v>
      </c>
      <c r="L1169" s="25">
        <f t="shared" si="72"/>
        <v>2745700000</v>
      </c>
      <c r="M1169" s="26">
        <f t="shared" si="73"/>
        <v>736800000</v>
      </c>
      <c r="N1169" s="26">
        <f t="shared" si="74"/>
        <v>2008900000</v>
      </c>
      <c r="O1169" s="20">
        <f t="shared" si="75"/>
        <v>2016</v>
      </c>
    </row>
    <row r="1170" spans="1:15" ht="18" x14ac:dyDescent="0.3">
      <c r="A1170" s="7">
        <v>1212</v>
      </c>
      <c r="B1170" s="7" t="s">
        <v>414</v>
      </c>
      <c r="C1170" s="7" t="s">
        <v>2</v>
      </c>
      <c r="D1170" s="8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s="7" t="s">
        <v>9</v>
      </c>
      <c r="K1170" s="7" t="s">
        <v>68</v>
      </c>
      <c r="L1170" s="25">
        <f t="shared" si="72"/>
        <v>3097418000</v>
      </c>
      <c r="M1170" s="26">
        <f t="shared" si="73"/>
        <v>2120025000</v>
      </c>
      <c r="N1170" s="26">
        <f t="shared" si="74"/>
        <v>977393000</v>
      </c>
      <c r="O1170" s="20">
        <f t="shared" si="75"/>
        <v>2012</v>
      </c>
    </row>
    <row r="1171" spans="1:15" ht="18" x14ac:dyDescent="0.3">
      <c r="A1171" s="7">
        <v>1213</v>
      </c>
      <c r="B1171" s="7" t="s">
        <v>414</v>
      </c>
      <c r="C1171" s="7" t="s">
        <v>5</v>
      </c>
      <c r="D1171" s="8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s="7" t="s">
        <v>9</v>
      </c>
      <c r="K1171" s="7" t="s">
        <v>68</v>
      </c>
      <c r="L1171" s="25">
        <f t="shared" si="72"/>
        <v>3369001000</v>
      </c>
      <c r="M1171" s="26">
        <f t="shared" si="73"/>
        <v>2265516000</v>
      </c>
      <c r="N1171" s="26">
        <f t="shared" si="74"/>
        <v>1103485000</v>
      </c>
      <c r="O1171" s="20">
        <f t="shared" si="75"/>
        <v>2013</v>
      </c>
    </row>
    <row r="1172" spans="1:15" ht="18" x14ac:dyDescent="0.3">
      <c r="A1172" s="7">
        <v>1214</v>
      </c>
      <c r="B1172" s="7" t="s">
        <v>414</v>
      </c>
      <c r="C1172" s="7" t="s">
        <v>6</v>
      </c>
      <c r="D1172" s="8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s="7" t="s">
        <v>9</v>
      </c>
      <c r="K1172" s="7" t="s">
        <v>68</v>
      </c>
      <c r="L1172" s="25">
        <f t="shared" si="72"/>
        <v>3708901000</v>
      </c>
      <c r="M1172" s="26">
        <f t="shared" si="73"/>
        <v>2438527000</v>
      </c>
      <c r="N1172" s="26">
        <f t="shared" si="74"/>
        <v>1270374000</v>
      </c>
      <c r="O1172" s="20">
        <f t="shared" si="75"/>
        <v>2014</v>
      </c>
    </row>
    <row r="1173" spans="1:15" ht="18" x14ac:dyDescent="0.3">
      <c r="A1173" s="7">
        <v>1215</v>
      </c>
      <c r="B1173" s="7" t="s">
        <v>414</v>
      </c>
      <c r="C1173" s="7" t="s">
        <v>7</v>
      </c>
      <c r="D1173" s="8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s="7" t="s">
        <v>9</v>
      </c>
      <c r="K1173" s="7" t="s">
        <v>68</v>
      </c>
      <c r="L1173" s="25">
        <f t="shared" si="72"/>
        <v>4162643000</v>
      </c>
      <c r="M1173" s="26">
        <f t="shared" si="73"/>
        <v>2648622000</v>
      </c>
      <c r="N1173" s="26">
        <f t="shared" si="74"/>
        <v>1514021000</v>
      </c>
      <c r="O1173" s="20">
        <f t="shared" si="75"/>
        <v>2015</v>
      </c>
    </row>
    <row r="1174" spans="1:15" ht="18" x14ac:dyDescent="0.3">
      <c r="A1174" s="7">
        <v>1216</v>
      </c>
      <c r="B1174" s="7" t="s">
        <v>415</v>
      </c>
      <c r="C1174" s="7" t="s">
        <v>2</v>
      </c>
      <c r="D1174" s="8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s="7" t="s">
        <v>72</v>
      </c>
      <c r="K1174" s="7" t="s">
        <v>73</v>
      </c>
      <c r="L1174" s="25">
        <f t="shared" si="72"/>
        <v>13570000000</v>
      </c>
      <c r="M1174" s="26">
        <f t="shared" si="73"/>
        <v>5464000000</v>
      </c>
      <c r="N1174" s="26">
        <f t="shared" si="74"/>
        <v>8106000000</v>
      </c>
      <c r="O1174" s="20">
        <f t="shared" si="75"/>
        <v>2012</v>
      </c>
    </row>
    <row r="1175" spans="1:15" ht="18" x14ac:dyDescent="0.3">
      <c r="A1175" s="7">
        <v>1217</v>
      </c>
      <c r="B1175" s="7" t="s">
        <v>415</v>
      </c>
      <c r="C1175" s="7" t="s">
        <v>5</v>
      </c>
      <c r="D1175" s="8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s="7" t="s">
        <v>72</v>
      </c>
      <c r="K1175" s="7" t="s">
        <v>73</v>
      </c>
      <c r="L1175" s="25">
        <f t="shared" si="72"/>
        <v>13673000000</v>
      </c>
      <c r="M1175" s="26">
        <f t="shared" si="73"/>
        <v>6311000000</v>
      </c>
      <c r="N1175" s="26">
        <f t="shared" si="74"/>
        <v>7362000000</v>
      </c>
      <c r="O1175" s="20">
        <f t="shared" si="75"/>
        <v>2013</v>
      </c>
    </row>
    <row r="1176" spans="1:15" ht="18" x14ac:dyDescent="0.3">
      <c r="A1176" s="7">
        <v>1218</v>
      </c>
      <c r="B1176" s="7" t="s">
        <v>415</v>
      </c>
      <c r="C1176" s="7" t="s">
        <v>6</v>
      </c>
      <c r="D1176" s="8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s="7" t="s">
        <v>72</v>
      </c>
      <c r="K1176" s="7" t="s">
        <v>73</v>
      </c>
      <c r="L1176" s="25">
        <f t="shared" si="72"/>
        <v>12509000000</v>
      </c>
      <c r="M1176" s="26">
        <f t="shared" si="73"/>
        <v>6314000000</v>
      </c>
      <c r="N1176" s="26">
        <f t="shared" si="74"/>
        <v>6195000000</v>
      </c>
      <c r="O1176" s="20">
        <f t="shared" si="75"/>
        <v>2014</v>
      </c>
    </row>
    <row r="1177" spans="1:15" ht="18" x14ac:dyDescent="0.3">
      <c r="A1177" s="7">
        <v>1219</v>
      </c>
      <c r="B1177" s="7" t="s">
        <v>415</v>
      </c>
      <c r="C1177" s="7" t="s">
        <v>7</v>
      </c>
      <c r="D1177" s="8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s="7" t="s">
        <v>72</v>
      </c>
      <c r="K1177" s="7" t="s">
        <v>73</v>
      </c>
      <c r="L1177" s="25">
        <f t="shared" si="72"/>
        <v>6676000000</v>
      </c>
      <c r="M1177" s="26">
        <f t="shared" si="73"/>
        <v>6157000000</v>
      </c>
      <c r="N1177" s="26">
        <f t="shared" si="74"/>
        <v>519000000</v>
      </c>
      <c r="O1177" s="20">
        <f t="shared" si="75"/>
        <v>2015</v>
      </c>
    </row>
    <row r="1178" spans="1:15" ht="18" x14ac:dyDescent="0.3">
      <c r="A1178" s="7">
        <v>1224</v>
      </c>
      <c r="B1178" s="7" t="s">
        <v>416</v>
      </c>
      <c r="C1178" s="7" t="s">
        <v>2</v>
      </c>
      <c r="D1178" s="8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s="7" t="s">
        <v>37</v>
      </c>
      <c r="K1178" s="7" t="s">
        <v>417</v>
      </c>
      <c r="L1178" s="25">
        <f t="shared" si="72"/>
        <v>1264500000</v>
      </c>
      <c r="M1178" s="26">
        <f t="shared" si="73"/>
        <v>879800000</v>
      </c>
      <c r="N1178" s="26">
        <f t="shared" si="74"/>
        <v>384700000</v>
      </c>
      <c r="O1178" s="20">
        <f t="shared" si="75"/>
        <v>2012</v>
      </c>
    </row>
    <row r="1179" spans="1:15" ht="18" x14ac:dyDescent="0.3">
      <c r="A1179" s="7">
        <v>1225</v>
      </c>
      <c r="B1179" s="7" t="s">
        <v>416</v>
      </c>
      <c r="C1179" s="7" t="s">
        <v>5</v>
      </c>
      <c r="D1179" s="8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s="7" t="s">
        <v>37</v>
      </c>
      <c r="K1179" s="7" t="s">
        <v>417</v>
      </c>
      <c r="L1179" s="25">
        <f t="shared" si="72"/>
        <v>1265000000</v>
      </c>
      <c r="M1179" s="26">
        <f t="shared" si="73"/>
        <v>882700000</v>
      </c>
      <c r="N1179" s="26">
        <f t="shared" si="74"/>
        <v>382300000</v>
      </c>
      <c r="O1179" s="20">
        <f t="shared" si="75"/>
        <v>2013</v>
      </c>
    </row>
    <row r="1180" spans="1:15" ht="18" x14ac:dyDescent="0.3">
      <c r="A1180" s="7">
        <v>1226</v>
      </c>
      <c r="B1180" s="7" t="s">
        <v>416</v>
      </c>
      <c r="C1180" s="7" t="s">
        <v>6</v>
      </c>
      <c r="D1180" s="8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s="7" t="s">
        <v>37</v>
      </c>
      <c r="K1180" s="7" t="s">
        <v>417</v>
      </c>
      <c r="L1180" s="25">
        <f t="shared" si="72"/>
        <v>1300500000</v>
      </c>
      <c r="M1180" s="26">
        <f t="shared" si="73"/>
        <v>882100000</v>
      </c>
      <c r="N1180" s="26">
        <f t="shared" si="74"/>
        <v>418400000</v>
      </c>
      <c r="O1180" s="20">
        <f t="shared" si="75"/>
        <v>2014</v>
      </c>
    </row>
    <row r="1181" spans="1:15" ht="18" x14ac:dyDescent="0.3">
      <c r="A1181" s="7">
        <v>1227</v>
      </c>
      <c r="B1181" s="7" t="s">
        <v>416</v>
      </c>
      <c r="C1181" s="7" t="s">
        <v>7</v>
      </c>
      <c r="D1181" s="8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s="7" t="s">
        <v>37</v>
      </c>
      <c r="K1181" s="7" t="s">
        <v>417</v>
      </c>
      <c r="L1181" s="25">
        <f t="shared" si="72"/>
        <v>1325800000</v>
      </c>
      <c r="M1181" s="26">
        <f t="shared" si="73"/>
        <v>894000000</v>
      </c>
      <c r="N1181" s="26">
        <f t="shared" si="74"/>
        <v>431800000</v>
      </c>
      <c r="O1181" s="20">
        <f t="shared" si="75"/>
        <v>2015</v>
      </c>
    </row>
    <row r="1182" spans="1:15" ht="18" x14ac:dyDescent="0.3">
      <c r="A1182" s="7">
        <v>1228</v>
      </c>
      <c r="B1182" s="7" t="s">
        <v>418</v>
      </c>
      <c r="C1182" s="7" t="s">
        <v>2</v>
      </c>
      <c r="D1182" s="8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s="7" t="s">
        <v>3</v>
      </c>
      <c r="K1182" s="7" t="s">
        <v>419</v>
      </c>
      <c r="L1182" s="25">
        <f t="shared" si="72"/>
        <v>2241315000</v>
      </c>
      <c r="M1182" s="26">
        <f t="shared" si="73"/>
        <v>1603985000</v>
      </c>
      <c r="N1182" s="26">
        <f t="shared" si="74"/>
        <v>637330000</v>
      </c>
      <c r="O1182" s="20">
        <f t="shared" si="75"/>
        <v>2012</v>
      </c>
    </row>
    <row r="1183" spans="1:15" ht="18" x14ac:dyDescent="0.3">
      <c r="A1183" s="7">
        <v>1229</v>
      </c>
      <c r="B1183" s="7" t="s">
        <v>418</v>
      </c>
      <c r="C1183" s="7" t="s">
        <v>5</v>
      </c>
      <c r="D1183" s="8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s="7" t="s">
        <v>3</v>
      </c>
      <c r="K1183" s="7" t="s">
        <v>419</v>
      </c>
      <c r="L1183" s="25">
        <f t="shared" si="72"/>
        <v>2140713000</v>
      </c>
      <c r="M1183" s="26">
        <f t="shared" si="73"/>
        <v>1530508000</v>
      </c>
      <c r="N1183" s="26">
        <f t="shared" si="74"/>
        <v>610205000</v>
      </c>
      <c r="O1183" s="20">
        <f t="shared" si="75"/>
        <v>2013</v>
      </c>
    </row>
    <row r="1184" spans="1:15" ht="18" x14ac:dyDescent="0.3">
      <c r="A1184" s="7">
        <v>1230</v>
      </c>
      <c r="B1184" s="7" t="s">
        <v>418</v>
      </c>
      <c r="C1184" s="7" t="s">
        <v>6</v>
      </c>
      <c r="D1184" s="8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s="7" t="s">
        <v>3</v>
      </c>
      <c r="K1184" s="7" t="s">
        <v>419</v>
      </c>
      <c r="L1184" s="25">
        <f t="shared" si="72"/>
        <v>2140713000</v>
      </c>
      <c r="M1184" s="26">
        <f t="shared" si="73"/>
        <v>1488331000</v>
      </c>
      <c r="N1184" s="26">
        <f t="shared" si="74"/>
        <v>652382000</v>
      </c>
      <c r="O1184" s="20">
        <f t="shared" si="75"/>
        <v>2014</v>
      </c>
    </row>
    <row r="1185" spans="1:15" ht="18" x14ac:dyDescent="0.3">
      <c r="A1185" s="7">
        <v>1231</v>
      </c>
      <c r="B1185" s="7" t="s">
        <v>418</v>
      </c>
      <c r="C1185" s="7" t="s">
        <v>7</v>
      </c>
      <c r="D1185" s="8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s="7" t="s">
        <v>3</v>
      </c>
      <c r="K1185" s="7" t="s">
        <v>419</v>
      </c>
      <c r="L1185" s="25">
        <f t="shared" si="72"/>
        <v>2019469000</v>
      </c>
      <c r="M1185" s="26">
        <f t="shared" si="73"/>
        <v>1390117000</v>
      </c>
      <c r="N1185" s="26">
        <f t="shared" si="74"/>
        <v>629352000</v>
      </c>
      <c r="O1185" s="20">
        <f t="shared" si="75"/>
        <v>2015</v>
      </c>
    </row>
    <row r="1186" spans="1:15" ht="18" x14ac:dyDescent="0.3">
      <c r="A1186" s="7">
        <v>1232</v>
      </c>
      <c r="B1186" s="7" t="s">
        <v>420</v>
      </c>
      <c r="C1186" s="7" t="s">
        <v>2</v>
      </c>
      <c r="D1186" s="8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7" t="s">
        <v>3</v>
      </c>
      <c r="K1186" s="7" t="s">
        <v>116</v>
      </c>
      <c r="L1186" s="25">
        <f t="shared" si="72"/>
        <v>2688500000</v>
      </c>
      <c r="M1186" s="26">
        <f t="shared" si="73"/>
        <v>1368300000</v>
      </c>
      <c r="N1186" s="26">
        <f t="shared" si="74"/>
        <v>1320200000</v>
      </c>
      <c r="O1186" s="20">
        <f t="shared" si="75"/>
        <v>2012</v>
      </c>
    </row>
    <row r="1187" spans="1:15" ht="18" x14ac:dyDescent="0.3">
      <c r="A1187" s="7">
        <v>1233</v>
      </c>
      <c r="B1187" s="7" t="s">
        <v>420</v>
      </c>
      <c r="C1187" s="7" t="s">
        <v>5</v>
      </c>
      <c r="D1187" s="8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7" t="s">
        <v>3</v>
      </c>
      <c r="K1187" s="7" t="s">
        <v>116</v>
      </c>
      <c r="L1187" s="25">
        <f t="shared" si="72"/>
        <v>2760300000</v>
      </c>
      <c r="M1187" s="26">
        <f t="shared" si="73"/>
        <v>1382600000</v>
      </c>
      <c r="N1187" s="26">
        <f t="shared" si="74"/>
        <v>1377700000</v>
      </c>
      <c r="O1187" s="20">
        <f t="shared" si="75"/>
        <v>2013</v>
      </c>
    </row>
    <row r="1188" spans="1:15" ht="18" x14ac:dyDescent="0.3">
      <c r="A1188" s="7">
        <v>1234</v>
      </c>
      <c r="B1188" s="7" t="s">
        <v>420</v>
      </c>
      <c r="C1188" s="7" t="s">
        <v>6</v>
      </c>
      <c r="D1188" s="8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7" t="s">
        <v>3</v>
      </c>
      <c r="K1188" s="7" t="s">
        <v>116</v>
      </c>
      <c r="L1188" s="25">
        <f t="shared" si="72"/>
        <v>3052800000</v>
      </c>
      <c r="M1188" s="26">
        <f t="shared" si="73"/>
        <v>1365500000</v>
      </c>
      <c r="N1188" s="26">
        <f t="shared" si="74"/>
        <v>1687300000</v>
      </c>
      <c r="O1188" s="20">
        <f t="shared" si="75"/>
        <v>2014</v>
      </c>
    </row>
    <row r="1189" spans="1:15" ht="18" x14ac:dyDescent="0.3">
      <c r="A1189" s="7">
        <v>1235</v>
      </c>
      <c r="B1189" s="7" t="s">
        <v>420</v>
      </c>
      <c r="C1189" s="7" t="s">
        <v>7</v>
      </c>
      <c r="D1189" s="8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7" t="s">
        <v>3</v>
      </c>
      <c r="K1189" s="7" t="s">
        <v>116</v>
      </c>
      <c r="L1189" s="25">
        <f t="shared" si="72"/>
        <v>3379200000</v>
      </c>
      <c r="M1189" s="26">
        <f t="shared" si="73"/>
        <v>1365000000</v>
      </c>
      <c r="N1189" s="26">
        <f t="shared" si="74"/>
        <v>2014200000</v>
      </c>
      <c r="O1189" s="20">
        <f t="shared" si="75"/>
        <v>2015</v>
      </c>
    </row>
    <row r="1190" spans="1:15" ht="18" x14ac:dyDescent="0.3">
      <c r="A1190" s="7">
        <v>1236</v>
      </c>
      <c r="B1190" s="7" t="s">
        <v>421</v>
      </c>
      <c r="C1190" s="7" t="s">
        <v>2</v>
      </c>
      <c r="D1190" s="8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s="7" t="s">
        <v>32</v>
      </c>
      <c r="K1190" s="7" t="s">
        <v>33</v>
      </c>
      <c r="L1190" s="25">
        <f t="shared" si="72"/>
        <v>3839000000</v>
      </c>
      <c r="M1190" s="26">
        <f t="shared" si="73"/>
        <v>2077000000</v>
      </c>
      <c r="N1190" s="26">
        <f t="shared" si="74"/>
        <v>1762000000</v>
      </c>
      <c r="O1190" s="20">
        <f t="shared" si="75"/>
        <v>2013</v>
      </c>
    </row>
    <row r="1191" spans="1:15" ht="18" x14ac:dyDescent="0.3">
      <c r="A1191" s="7">
        <v>1237</v>
      </c>
      <c r="B1191" s="7" t="s">
        <v>421</v>
      </c>
      <c r="C1191" s="7" t="s">
        <v>5</v>
      </c>
      <c r="D1191" s="8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s="7" t="s">
        <v>32</v>
      </c>
      <c r="K1191" s="7" t="s">
        <v>33</v>
      </c>
      <c r="L1191" s="25">
        <f t="shared" si="72"/>
        <v>4883000000</v>
      </c>
      <c r="M1191" s="26">
        <f t="shared" si="73"/>
        <v>2433000000</v>
      </c>
      <c r="N1191" s="26">
        <f t="shared" si="74"/>
        <v>2450000000</v>
      </c>
      <c r="O1191" s="20">
        <f t="shared" si="75"/>
        <v>2014</v>
      </c>
    </row>
    <row r="1192" spans="1:15" ht="18" x14ac:dyDescent="0.3">
      <c r="A1192" s="7">
        <v>1238</v>
      </c>
      <c r="B1192" s="7" t="s">
        <v>421</v>
      </c>
      <c r="C1192" s="7" t="s">
        <v>6</v>
      </c>
      <c r="D1192" s="8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s="7" t="s">
        <v>32</v>
      </c>
      <c r="K1192" s="7" t="s">
        <v>33</v>
      </c>
      <c r="L1192" s="25">
        <f t="shared" si="72"/>
        <v>4120000000</v>
      </c>
      <c r="M1192" s="26">
        <f t="shared" si="73"/>
        <v>2612000000</v>
      </c>
      <c r="N1192" s="26">
        <f t="shared" si="74"/>
        <v>1508000000</v>
      </c>
      <c r="O1192" s="20">
        <f t="shared" si="75"/>
        <v>2015</v>
      </c>
    </row>
    <row r="1193" spans="1:15" ht="18" x14ac:dyDescent="0.3">
      <c r="A1193" s="7">
        <v>1239</v>
      </c>
      <c r="B1193" s="7" t="s">
        <v>421</v>
      </c>
      <c r="C1193" s="7" t="s">
        <v>7</v>
      </c>
      <c r="D1193" s="8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s="7" t="s">
        <v>32</v>
      </c>
      <c r="K1193" s="7" t="s">
        <v>33</v>
      </c>
      <c r="L1193" s="25">
        <f t="shared" si="72"/>
        <v>4932000000</v>
      </c>
      <c r="M1193" s="26">
        <f t="shared" si="73"/>
        <v>2755000000</v>
      </c>
      <c r="N1193" s="26">
        <f t="shared" si="74"/>
        <v>2177000000</v>
      </c>
      <c r="O1193" s="20">
        <f t="shared" si="75"/>
        <v>2016</v>
      </c>
    </row>
    <row r="1194" spans="1:15" ht="18" x14ac:dyDescent="0.3">
      <c r="A1194" s="7">
        <v>1240</v>
      </c>
      <c r="B1194" s="7" t="s">
        <v>422</v>
      </c>
      <c r="C1194" s="7" t="s">
        <v>2</v>
      </c>
      <c r="D1194" s="8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s="7" t="s">
        <v>9</v>
      </c>
      <c r="K1194" s="7" t="s">
        <v>66</v>
      </c>
      <c r="L1194" s="25">
        <f t="shared" si="72"/>
        <v>4083681000</v>
      </c>
      <c r="M1194" s="26">
        <f t="shared" si="73"/>
        <v>2253888000</v>
      </c>
      <c r="N1194" s="26">
        <f t="shared" si="74"/>
        <v>1829793000</v>
      </c>
      <c r="O1194" s="20">
        <f t="shared" si="75"/>
        <v>2012</v>
      </c>
    </row>
    <row r="1195" spans="1:15" ht="18" x14ac:dyDescent="0.3">
      <c r="A1195" s="7">
        <v>1241</v>
      </c>
      <c r="B1195" s="7" t="s">
        <v>422</v>
      </c>
      <c r="C1195" s="7" t="s">
        <v>5</v>
      </c>
      <c r="D1195" s="8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s="7" t="s">
        <v>9</v>
      </c>
      <c r="K1195" s="7" t="s">
        <v>66</v>
      </c>
      <c r="L1195" s="25">
        <f t="shared" si="72"/>
        <v>5715886000</v>
      </c>
      <c r="M1195" s="26">
        <f t="shared" si="73"/>
        <v>3303472000</v>
      </c>
      <c r="N1195" s="26">
        <f t="shared" si="74"/>
        <v>2412414000</v>
      </c>
      <c r="O1195" s="20">
        <f t="shared" si="75"/>
        <v>2013</v>
      </c>
    </row>
    <row r="1196" spans="1:15" ht="18" x14ac:dyDescent="0.3">
      <c r="A1196" s="7">
        <v>1242</v>
      </c>
      <c r="B1196" s="7" t="s">
        <v>422</v>
      </c>
      <c r="C1196" s="7" t="s">
        <v>6</v>
      </c>
      <c r="D1196" s="8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s="7" t="s">
        <v>9</v>
      </c>
      <c r="K1196" s="7" t="s">
        <v>66</v>
      </c>
      <c r="L1196" s="25">
        <f t="shared" si="72"/>
        <v>7584130000</v>
      </c>
      <c r="M1196" s="26">
        <f t="shared" si="73"/>
        <v>4510818000</v>
      </c>
      <c r="N1196" s="26">
        <f t="shared" si="74"/>
        <v>3073312000</v>
      </c>
      <c r="O1196" s="20">
        <f t="shared" si="75"/>
        <v>2014</v>
      </c>
    </row>
    <row r="1197" spans="1:15" ht="18" x14ac:dyDescent="0.3">
      <c r="A1197" s="7">
        <v>1243</v>
      </c>
      <c r="B1197" s="7" t="s">
        <v>422</v>
      </c>
      <c r="C1197" s="7" t="s">
        <v>7</v>
      </c>
      <c r="D1197" s="8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s="7" t="s">
        <v>9</v>
      </c>
      <c r="K1197" s="7" t="s">
        <v>66</v>
      </c>
      <c r="L1197" s="25">
        <f t="shared" si="72"/>
        <v>8591807000</v>
      </c>
      <c r="M1197" s="26">
        <f t="shared" si="73"/>
        <v>5332900000</v>
      </c>
      <c r="N1197" s="26">
        <f t="shared" si="74"/>
        <v>3258907000</v>
      </c>
      <c r="O1197" s="20">
        <f t="shared" si="75"/>
        <v>2015</v>
      </c>
    </row>
    <row r="1198" spans="1:15" ht="18" x14ac:dyDescent="0.3">
      <c r="A1198" s="7">
        <v>1244</v>
      </c>
      <c r="B1198" s="7" t="s">
        <v>423</v>
      </c>
      <c r="C1198" s="7" t="s">
        <v>2</v>
      </c>
      <c r="D1198" s="8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s="7" t="s">
        <v>15</v>
      </c>
      <c r="K1198" s="7" t="s">
        <v>155</v>
      </c>
      <c r="L1198" s="25">
        <f t="shared" si="72"/>
        <v>1190769000</v>
      </c>
      <c r="M1198" s="26">
        <f t="shared" si="73"/>
        <v>0</v>
      </c>
      <c r="N1198" s="26">
        <f t="shared" si="74"/>
        <v>1190769000</v>
      </c>
      <c r="O1198" s="20">
        <f t="shared" si="75"/>
        <v>2013</v>
      </c>
    </row>
    <row r="1199" spans="1:15" ht="18" x14ac:dyDescent="0.3">
      <c r="A1199" s="7">
        <v>1245</v>
      </c>
      <c r="B1199" s="7" t="s">
        <v>423</v>
      </c>
      <c r="C1199" s="7" t="s">
        <v>5</v>
      </c>
      <c r="D1199" s="8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s="7" t="s">
        <v>15</v>
      </c>
      <c r="K1199" s="7" t="s">
        <v>155</v>
      </c>
      <c r="L1199" s="25">
        <f t="shared" si="72"/>
        <v>1018697000</v>
      </c>
      <c r="M1199" s="26">
        <f t="shared" si="73"/>
        <v>0</v>
      </c>
      <c r="N1199" s="26">
        <f t="shared" si="74"/>
        <v>1018697000</v>
      </c>
      <c r="O1199" s="20">
        <f t="shared" si="75"/>
        <v>2014</v>
      </c>
    </row>
    <row r="1200" spans="1:15" ht="18" x14ac:dyDescent="0.3">
      <c r="A1200" s="7">
        <v>1246</v>
      </c>
      <c r="B1200" s="7" t="s">
        <v>423</v>
      </c>
      <c r="C1200" s="7" t="s">
        <v>6</v>
      </c>
      <c r="D1200" s="8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s="7" t="s">
        <v>15</v>
      </c>
      <c r="K1200" s="7" t="s">
        <v>155</v>
      </c>
      <c r="L1200" s="25">
        <f t="shared" si="72"/>
        <v>1060549000</v>
      </c>
      <c r="M1200" s="26">
        <f t="shared" si="73"/>
        <v>0</v>
      </c>
      <c r="N1200" s="26">
        <f t="shared" si="74"/>
        <v>1060549000</v>
      </c>
      <c r="O1200" s="20">
        <f t="shared" si="75"/>
        <v>2015</v>
      </c>
    </row>
    <row r="1201" spans="1:15" ht="18" x14ac:dyDescent="0.3">
      <c r="A1201" s="7">
        <v>1247</v>
      </c>
      <c r="B1201" s="7" t="s">
        <v>423</v>
      </c>
      <c r="C1201" s="7" t="s">
        <v>7</v>
      </c>
      <c r="D1201" s="8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s="7" t="s">
        <v>15</v>
      </c>
      <c r="K1201" s="7" t="s">
        <v>155</v>
      </c>
      <c r="L1201" s="25">
        <f t="shared" si="72"/>
        <v>1322748000</v>
      </c>
      <c r="M1201" s="26">
        <f t="shared" si="73"/>
        <v>0</v>
      </c>
      <c r="N1201" s="26">
        <f t="shared" si="74"/>
        <v>1322748000</v>
      </c>
      <c r="O1201" s="20">
        <f t="shared" si="75"/>
        <v>2016</v>
      </c>
    </row>
    <row r="1202" spans="1:15" ht="18" x14ac:dyDescent="0.3">
      <c r="A1202" s="7">
        <v>1248</v>
      </c>
      <c r="B1202" s="7" t="s">
        <v>424</v>
      </c>
      <c r="C1202" s="7" t="s">
        <v>2</v>
      </c>
      <c r="D1202" s="8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s="7" t="s">
        <v>32</v>
      </c>
      <c r="K1202" s="7" t="s">
        <v>35</v>
      </c>
      <c r="L1202" s="25">
        <f t="shared" si="72"/>
        <v>3430000000</v>
      </c>
      <c r="M1202" s="26">
        <f t="shared" si="73"/>
        <v>1152000000</v>
      </c>
      <c r="N1202" s="26">
        <f t="shared" si="74"/>
        <v>2278000000</v>
      </c>
      <c r="O1202" s="20">
        <f t="shared" si="75"/>
        <v>2012</v>
      </c>
    </row>
    <row r="1203" spans="1:15" ht="18" x14ac:dyDescent="0.3">
      <c r="A1203" s="7">
        <v>1249</v>
      </c>
      <c r="B1203" s="7" t="s">
        <v>424</v>
      </c>
      <c r="C1203" s="7" t="s">
        <v>5</v>
      </c>
      <c r="D1203" s="8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s="7" t="s">
        <v>32</v>
      </c>
      <c r="K1203" s="7" t="s">
        <v>35</v>
      </c>
      <c r="L1203" s="25">
        <f t="shared" si="72"/>
        <v>3545000000</v>
      </c>
      <c r="M1203" s="26">
        <f t="shared" si="73"/>
        <v>1246000000</v>
      </c>
      <c r="N1203" s="26">
        <f t="shared" si="74"/>
        <v>2299000000</v>
      </c>
      <c r="O1203" s="20">
        <f t="shared" si="75"/>
        <v>2013</v>
      </c>
    </row>
    <row r="1204" spans="1:15" ht="18" x14ac:dyDescent="0.3">
      <c r="A1204" s="7">
        <v>1250</v>
      </c>
      <c r="B1204" s="7" t="s">
        <v>424</v>
      </c>
      <c r="C1204" s="7" t="s">
        <v>6</v>
      </c>
      <c r="D1204" s="8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s="7" t="s">
        <v>32</v>
      </c>
      <c r="K1204" s="7" t="s">
        <v>35</v>
      </c>
      <c r="L1204" s="25">
        <f t="shared" si="72"/>
        <v>3850000000</v>
      </c>
      <c r="M1204" s="26">
        <f t="shared" si="73"/>
        <v>1227000000</v>
      </c>
      <c r="N1204" s="26">
        <f t="shared" si="74"/>
        <v>2623000000</v>
      </c>
      <c r="O1204" s="20">
        <f t="shared" si="75"/>
        <v>2014</v>
      </c>
    </row>
    <row r="1205" spans="1:15" ht="18" x14ac:dyDescent="0.3">
      <c r="A1205" s="7">
        <v>1251</v>
      </c>
      <c r="B1205" s="7" t="s">
        <v>424</v>
      </c>
      <c r="C1205" s="7" t="s">
        <v>7</v>
      </c>
      <c r="D1205" s="8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s="7" t="s">
        <v>32</v>
      </c>
      <c r="K1205" s="7" t="s">
        <v>35</v>
      </c>
      <c r="L1205" s="25">
        <f t="shared" si="72"/>
        <v>4176000000</v>
      </c>
      <c r="M1205" s="26">
        <f t="shared" si="73"/>
        <v>1214000000</v>
      </c>
      <c r="N1205" s="26">
        <f t="shared" si="74"/>
        <v>2962000000</v>
      </c>
      <c r="O1205" s="20">
        <f t="shared" si="75"/>
        <v>2015</v>
      </c>
    </row>
    <row r="1206" spans="1:15" ht="18" x14ac:dyDescent="0.3">
      <c r="A1206" s="7">
        <v>1252</v>
      </c>
      <c r="B1206" s="7" t="s">
        <v>425</v>
      </c>
      <c r="C1206" s="7" t="s">
        <v>2</v>
      </c>
      <c r="D1206" s="8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s="7" t="s">
        <v>26</v>
      </c>
      <c r="K1206" s="7" t="s">
        <v>203</v>
      </c>
      <c r="L1206" s="25">
        <f t="shared" si="72"/>
        <v>35172000000</v>
      </c>
      <c r="M1206" s="26">
        <f t="shared" si="73"/>
        <v>25467000000</v>
      </c>
      <c r="N1206" s="26">
        <f t="shared" si="74"/>
        <v>9705000000</v>
      </c>
      <c r="O1206" s="20">
        <f t="shared" si="75"/>
        <v>2013</v>
      </c>
    </row>
    <row r="1207" spans="1:15" ht="18" x14ac:dyDescent="0.3">
      <c r="A1207" s="7">
        <v>1253</v>
      </c>
      <c r="B1207" s="7" t="s">
        <v>425</v>
      </c>
      <c r="C1207" s="7" t="s">
        <v>5</v>
      </c>
      <c r="D1207" s="8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s="7" t="s">
        <v>26</v>
      </c>
      <c r="K1207" s="7" t="s">
        <v>203</v>
      </c>
      <c r="L1207" s="25">
        <f t="shared" si="72"/>
        <v>35445000000</v>
      </c>
      <c r="M1207" s="26">
        <f t="shared" si="73"/>
        <v>25864000000</v>
      </c>
      <c r="N1207" s="26">
        <f t="shared" si="74"/>
        <v>9581000000</v>
      </c>
      <c r="O1207" s="20">
        <f t="shared" si="75"/>
        <v>2014</v>
      </c>
    </row>
    <row r="1208" spans="1:15" ht="18" x14ac:dyDescent="0.3">
      <c r="A1208" s="7">
        <v>1254</v>
      </c>
      <c r="B1208" s="7" t="s">
        <v>425</v>
      </c>
      <c r="C1208" s="7" t="s">
        <v>6</v>
      </c>
      <c r="D1208" s="8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s="7" t="s">
        <v>26</v>
      </c>
      <c r="K1208" s="7" t="s">
        <v>203</v>
      </c>
      <c r="L1208" s="25">
        <f t="shared" si="72"/>
        <v>34325000000</v>
      </c>
      <c r="M1208" s="26">
        <f t="shared" si="73"/>
        <v>24613000000</v>
      </c>
      <c r="N1208" s="26">
        <f t="shared" si="74"/>
        <v>9712000000</v>
      </c>
      <c r="O1208" s="20">
        <f t="shared" si="75"/>
        <v>2015</v>
      </c>
    </row>
    <row r="1209" spans="1:15" ht="18" x14ac:dyDescent="0.3">
      <c r="A1209" s="7">
        <v>1255</v>
      </c>
      <c r="B1209" s="7" t="s">
        <v>425</v>
      </c>
      <c r="C1209" s="7" t="s">
        <v>7</v>
      </c>
      <c r="D1209" s="8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s="7" t="s">
        <v>26</v>
      </c>
      <c r="K1209" s="7" t="s">
        <v>203</v>
      </c>
      <c r="L1209" s="25">
        <f t="shared" si="72"/>
        <v>34590000000</v>
      </c>
      <c r="M1209" s="26">
        <f t="shared" si="73"/>
        <v>24805000000</v>
      </c>
      <c r="N1209" s="26">
        <f t="shared" si="74"/>
        <v>9785000000</v>
      </c>
      <c r="O1209" s="20">
        <f t="shared" si="75"/>
        <v>2016</v>
      </c>
    </row>
    <row r="1210" spans="1:15" ht="18" x14ac:dyDescent="0.3">
      <c r="A1210" s="7">
        <v>1256</v>
      </c>
      <c r="B1210" s="7" t="s">
        <v>426</v>
      </c>
      <c r="C1210" s="7" t="s">
        <v>2</v>
      </c>
      <c r="D1210" s="8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7" t="s">
        <v>15</v>
      </c>
      <c r="K1210" s="7" t="s">
        <v>16</v>
      </c>
      <c r="L1210" s="25">
        <f t="shared" si="72"/>
        <v>44836000000</v>
      </c>
      <c r="M1210" s="26">
        <f t="shared" si="73"/>
        <v>27762000000</v>
      </c>
      <c r="N1210" s="26">
        <f t="shared" si="74"/>
        <v>17074000000</v>
      </c>
      <c r="O1210" s="20">
        <f t="shared" si="75"/>
        <v>2012</v>
      </c>
    </row>
    <row r="1211" spans="1:15" ht="18" x14ac:dyDescent="0.3">
      <c r="A1211" s="7">
        <v>1257</v>
      </c>
      <c r="B1211" s="7" t="s">
        <v>426</v>
      </c>
      <c r="C1211" s="7" t="s">
        <v>5</v>
      </c>
      <c r="D1211" s="8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7" t="s">
        <v>15</v>
      </c>
      <c r="K1211" s="7" t="s">
        <v>16</v>
      </c>
      <c r="L1211" s="25">
        <f t="shared" si="72"/>
        <v>41998000000</v>
      </c>
      <c r="M1211" s="26">
        <f t="shared" si="73"/>
        <v>25632000000</v>
      </c>
      <c r="N1211" s="26">
        <f t="shared" si="74"/>
        <v>16366000000</v>
      </c>
      <c r="O1211" s="20">
        <f t="shared" si="75"/>
        <v>2013</v>
      </c>
    </row>
    <row r="1212" spans="1:15" ht="18" x14ac:dyDescent="0.3">
      <c r="A1212" s="7">
        <v>1258</v>
      </c>
      <c r="B1212" s="7" t="s">
        <v>426</v>
      </c>
      <c r="C1212" s="7" t="s">
        <v>6</v>
      </c>
      <c r="D1212" s="8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7" t="s">
        <v>15</v>
      </c>
      <c r="K1212" s="7" t="s">
        <v>16</v>
      </c>
      <c r="L1212" s="25">
        <f t="shared" si="72"/>
        <v>40028000000</v>
      </c>
      <c r="M1212" s="26">
        <f t="shared" si="73"/>
        <v>26529000000</v>
      </c>
      <c r="N1212" s="26">
        <f t="shared" si="74"/>
        <v>13499000000</v>
      </c>
      <c r="O1212" s="20">
        <f t="shared" si="75"/>
        <v>2014</v>
      </c>
    </row>
    <row r="1213" spans="1:15" ht="18" x14ac:dyDescent="0.3">
      <c r="A1213" s="7">
        <v>1259</v>
      </c>
      <c r="B1213" s="7" t="s">
        <v>426</v>
      </c>
      <c r="C1213" s="7" t="s">
        <v>7</v>
      </c>
      <c r="D1213" s="8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7" t="s">
        <v>15</v>
      </c>
      <c r="K1213" s="7" t="s">
        <v>16</v>
      </c>
      <c r="L1213" s="25">
        <f t="shared" si="72"/>
        <v>39203000000</v>
      </c>
      <c r="M1213" s="26">
        <f t="shared" si="73"/>
        <v>26227000000</v>
      </c>
      <c r="N1213" s="26">
        <f t="shared" si="74"/>
        <v>12976000000</v>
      </c>
      <c r="O1213" s="20">
        <f t="shared" si="75"/>
        <v>2015</v>
      </c>
    </row>
    <row r="1214" spans="1:15" ht="18" x14ac:dyDescent="0.3">
      <c r="A1214" s="7">
        <v>1260</v>
      </c>
      <c r="B1214" s="7" t="s">
        <v>427</v>
      </c>
      <c r="C1214" s="7" t="s">
        <v>2</v>
      </c>
      <c r="D1214" s="8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s="7" t="s">
        <v>37</v>
      </c>
      <c r="K1214" s="7" t="s">
        <v>367</v>
      </c>
      <c r="L1214" s="25">
        <f t="shared" si="72"/>
        <v>4605900000</v>
      </c>
      <c r="M1214" s="26">
        <f t="shared" si="73"/>
        <v>3481900000</v>
      </c>
      <c r="N1214" s="26">
        <f t="shared" si="74"/>
        <v>1124000000</v>
      </c>
      <c r="O1214" s="20">
        <f t="shared" si="75"/>
        <v>2013</v>
      </c>
    </row>
    <row r="1215" spans="1:15" ht="18" x14ac:dyDescent="0.3">
      <c r="A1215" s="7">
        <v>1261</v>
      </c>
      <c r="B1215" s="7" t="s">
        <v>427</v>
      </c>
      <c r="C1215" s="7" t="s">
        <v>5</v>
      </c>
      <c r="D1215" s="8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s="7" t="s">
        <v>37</v>
      </c>
      <c r="K1215" s="7" t="s">
        <v>367</v>
      </c>
      <c r="L1215" s="25">
        <f t="shared" si="72"/>
        <v>5246600000</v>
      </c>
      <c r="M1215" s="26">
        <f t="shared" si="73"/>
        <v>3751700000</v>
      </c>
      <c r="N1215" s="26">
        <f t="shared" si="74"/>
        <v>1494900000</v>
      </c>
      <c r="O1215" s="20">
        <f t="shared" si="75"/>
        <v>2014</v>
      </c>
    </row>
    <row r="1216" spans="1:15" ht="18" x14ac:dyDescent="0.3">
      <c r="A1216" s="7">
        <v>1262</v>
      </c>
      <c r="B1216" s="7" t="s">
        <v>427</v>
      </c>
      <c r="C1216" s="7" t="s">
        <v>6</v>
      </c>
      <c r="D1216" s="8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s="7" t="s">
        <v>37</v>
      </c>
      <c r="K1216" s="7" t="s">
        <v>367</v>
      </c>
      <c r="L1216" s="25">
        <f t="shared" si="72"/>
        <v>5266700000</v>
      </c>
      <c r="M1216" s="26">
        <f t="shared" si="73"/>
        <v>3835900000</v>
      </c>
      <c r="N1216" s="26">
        <f t="shared" si="74"/>
        <v>1430800000</v>
      </c>
      <c r="O1216" s="20">
        <f t="shared" si="75"/>
        <v>2015</v>
      </c>
    </row>
    <row r="1217" spans="1:15" ht="18" x14ac:dyDescent="0.3">
      <c r="A1217" s="7">
        <v>1263</v>
      </c>
      <c r="B1217" s="7" t="s">
        <v>427</v>
      </c>
      <c r="C1217" s="7" t="s">
        <v>7</v>
      </c>
      <c r="D1217" s="8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s="7" t="s">
        <v>37</v>
      </c>
      <c r="K1217" s="7" t="s">
        <v>367</v>
      </c>
      <c r="L1217" s="25">
        <f t="shared" si="72"/>
        <v>5480900000</v>
      </c>
      <c r="M1217" s="26">
        <f t="shared" si="73"/>
        <v>3889200000</v>
      </c>
      <c r="N1217" s="26">
        <f t="shared" si="74"/>
        <v>1591700000</v>
      </c>
      <c r="O1217" s="20">
        <f t="shared" si="75"/>
        <v>2016</v>
      </c>
    </row>
    <row r="1218" spans="1:15" ht="18" x14ac:dyDescent="0.3">
      <c r="A1218" s="7">
        <v>1264</v>
      </c>
      <c r="B1218" s="7" t="s">
        <v>428</v>
      </c>
      <c r="C1218" s="7" t="s">
        <v>2</v>
      </c>
      <c r="D1218" s="8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s="7" t="s">
        <v>26</v>
      </c>
      <c r="K1218" s="7" t="s">
        <v>159</v>
      </c>
      <c r="L1218" s="25">
        <f t="shared" ref="L1218:L1281" si="76">E1218-F1218</f>
        <v>1949390000</v>
      </c>
      <c r="M1218" s="26">
        <f t="shared" ref="M1218:M1281" si="77">G1218+H1218+I1218</f>
        <v>1206340000</v>
      </c>
      <c r="N1218" s="26">
        <f t="shared" ref="N1218:N1281" si="78">L1218-M1218</f>
        <v>743050000</v>
      </c>
      <c r="O1218" s="20">
        <f t="shared" si="75"/>
        <v>2013</v>
      </c>
    </row>
    <row r="1219" spans="1:15" ht="18" x14ac:dyDescent="0.3">
      <c r="A1219" s="7">
        <v>1265</v>
      </c>
      <c r="B1219" s="7" t="s">
        <v>428</v>
      </c>
      <c r="C1219" s="7" t="s">
        <v>5</v>
      </c>
      <c r="D1219" s="8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s="7" t="s">
        <v>26</v>
      </c>
      <c r="K1219" s="7" t="s">
        <v>159</v>
      </c>
      <c r="L1219" s="25">
        <f t="shared" si="76"/>
        <v>2614539000</v>
      </c>
      <c r="M1219" s="26">
        <f t="shared" si="77"/>
        <v>1790620000</v>
      </c>
      <c r="N1219" s="26">
        <f t="shared" si="78"/>
        <v>823919000</v>
      </c>
      <c r="O1219" s="20">
        <f t="shared" ref="O1219:O1282" si="79">YEAR(D1219)</f>
        <v>2014</v>
      </c>
    </row>
    <row r="1220" spans="1:15" ht="18" x14ac:dyDescent="0.3">
      <c r="A1220" s="7">
        <v>1266</v>
      </c>
      <c r="B1220" s="7" t="s">
        <v>428</v>
      </c>
      <c r="C1220" s="7" t="s">
        <v>6</v>
      </c>
      <c r="D1220" s="8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s="7" t="s">
        <v>26</v>
      </c>
      <c r="K1220" s="7" t="s">
        <v>159</v>
      </c>
      <c r="L1220" s="25">
        <f t="shared" si="76"/>
        <v>3711019000</v>
      </c>
      <c r="M1220" s="26">
        <f t="shared" si="77"/>
        <v>2459103000</v>
      </c>
      <c r="N1220" s="26">
        <f t="shared" si="78"/>
        <v>1251916000</v>
      </c>
      <c r="O1220" s="20">
        <f t="shared" si="79"/>
        <v>2015</v>
      </c>
    </row>
    <row r="1221" spans="1:15" ht="18" x14ac:dyDescent="0.3">
      <c r="A1221" s="7">
        <v>1267</v>
      </c>
      <c r="B1221" s="7" t="s">
        <v>428</v>
      </c>
      <c r="C1221" s="7" t="s">
        <v>7</v>
      </c>
      <c r="D1221" s="8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s="7" t="s">
        <v>26</v>
      </c>
      <c r="K1221" s="7" t="s">
        <v>159</v>
      </c>
      <c r="L1221" s="25">
        <f t="shared" si="76"/>
        <v>4560733000</v>
      </c>
      <c r="M1221" s="26">
        <f t="shared" si="77"/>
        <v>3229992000</v>
      </c>
      <c r="N1221" s="26">
        <f t="shared" si="78"/>
        <v>1330741000</v>
      </c>
      <c r="O1221" s="20">
        <f t="shared" si="79"/>
        <v>2016</v>
      </c>
    </row>
    <row r="1222" spans="1:15" ht="18" x14ac:dyDescent="0.3">
      <c r="A1222" s="7">
        <v>1268</v>
      </c>
      <c r="B1222" s="7" t="s">
        <v>429</v>
      </c>
      <c r="C1222" s="7" t="s">
        <v>2</v>
      </c>
      <c r="D1222" s="8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s="7" t="s">
        <v>37</v>
      </c>
      <c r="K1222" s="7" t="s">
        <v>40</v>
      </c>
      <c r="L1222" s="25">
        <f t="shared" si="76"/>
        <v>1493000000</v>
      </c>
      <c r="M1222" s="26">
        <f t="shared" si="77"/>
        <v>51500000</v>
      </c>
      <c r="N1222" s="26">
        <f t="shared" si="78"/>
        <v>1441500000</v>
      </c>
      <c r="O1222" s="20">
        <f t="shared" si="79"/>
        <v>2012</v>
      </c>
    </row>
    <row r="1223" spans="1:15" ht="18" x14ac:dyDescent="0.3">
      <c r="A1223" s="7">
        <v>1269</v>
      </c>
      <c r="B1223" s="7" t="s">
        <v>429</v>
      </c>
      <c r="C1223" s="7" t="s">
        <v>5</v>
      </c>
      <c r="D1223" s="8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s="7" t="s">
        <v>37</v>
      </c>
      <c r="K1223" s="7" t="s">
        <v>40</v>
      </c>
      <c r="L1223" s="25">
        <f t="shared" si="76"/>
        <v>1895800000</v>
      </c>
      <c r="M1223" s="26">
        <f t="shared" si="77"/>
        <v>57600000</v>
      </c>
      <c r="N1223" s="26">
        <f t="shared" si="78"/>
        <v>1838200000</v>
      </c>
      <c r="O1223" s="20">
        <f t="shared" si="79"/>
        <v>2013</v>
      </c>
    </row>
    <row r="1224" spans="1:15" ht="18" x14ac:dyDescent="0.3">
      <c r="A1224" s="7">
        <v>1270</v>
      </c>
      <c r="B1224" s="7" t="s">
        <v>429</v>
      </c>
      <c r="C1224" s="7" t="s">
        <v>6</v>
      </c>
      <c r="D1224" s="8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s="7" t="s">
        <v>37</v>
      </c>
      <c r="K1224" s="7" t="s">
        <v>40</v>
      </c>
      <c r="L1224" s="25">
        <f t="shared" si="76"/>
        <v>2094100000</v>
      </c>
      <c r="M1224" s="26">
        <f t="shared" si="77"/>
        <v>69800000</v>
      </c>
      <c r="N1224" s="26">
        <f t="shared" si="78"/>
        <v>2024300000</v>
      </c>
      <c r="O1224" s="20">
        <f t="shared" si="79"/>
        <v>2014</v>
      </c>
    </row>
    <row r="1225" spans="1:15" ht="18" x14ac:dyDescent="0.3">
      <c r="A1225" s="7">
        <v>1271</v>
      </c>
      <c r="B1225" s="7" t="s">
        <v>429</v>
      </c>
      <c r="C1225" s="7" t="s">
        <v>7</v>
      </c>
      <c r="D1225" s="8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s="7" t="s">
        <v>37</v>
      </c>
      <c r="K1225" s="7" t="s">
        <v>40</v>
      </c>
      <c r="L1225" s="25">
        <f t="shared" si="76"/>
        <v>2147900000</v>
      </c>
      <c r="M1225" s="26">
        <f t="shared" si="77"/>
        <v>100300000</v>
      </c>
      <c r="N1225" s="26">
        <f t="shared" si="78"/>
        <v>2047600000</v>
      </c>
      <c r="O1225" s="20">
        <f t="shared" si="79"/>
        <v>2015</v>
      </c>
    </row>
    <row r="1226" spans="1:15" ht="18" x14ac:dyDescent="0.3">
      <c r="A1226" s="7">
        <v>1272</v>
      </c>
      <c r="B1226" s="7" t="s">
        <v>430</v>
      </c>
      <c r="C1226" s="7" t="s">
        <v>2</v>
      </c>
      <c r="D1226" s="8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s="7" t="s">
        <v>3</v>
      </c>
      <c r="K1226" s="7" t="s">
        <v>153</v>
      </c>
      <c r="L1226" s="25">
        <f t="shared" si="76"/>
        <v>2929029000</v>
      </c>
      <c r="M1226" s="26">
        <f t="shared" si="77"/>
        <v>1554973000</v>
      </c>
      <c r="N1226" s="26">
        <f t="shared" si="78"/>
        <v>1374056000</v>
      </c>
      <c r="O1226" s="20">
        <f t="shared" si="79"/>
        <v>2013</v>
      </c>
    </row>
    <row r="1227" spans="1:15" ht="18" x14ac:dyDescent="0.3">
      <c r="A1227" s="7">
        <v>1273</v>
      </c>
      <c r="B1227" s="7" t="s">
        <v>430</v>
      </c>
      <c r="C1227" s="7" t="s">
        <v>5</v>
      </c>
      <c r="D1227" s="8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s="7" t="s">
        <v>3</v>
      </c>
      <c r="K1227" s="7" t="s">
        <v>153</v>
      </c>
      <c r="L1227" s="25">
        <f t="shared" si="76"/>
        <v>3027744000</v>
      </c>
      <c r="M1227" s="26">
        <f t="shared" si="77"/>
        <v>1633992000</v>
      </c>
      <c r="N1227" s="26">
        <f t="shared" si="78"/>
        <v>1393752000</v>
      </c>
      <c r="O1227" s="20">
        <f t="shared" si="79"/>
        <v>2014</v>
      </c>
    </row>
    <row r="1228" spans="1:15" ht="18" x14ac:dyDescent="0.3">
      <c r="A1228" s="7">
        <v>1274</v>
      </c>
      <c r="B1228" s="7" t="s">
        <v>430</v>
      </c>
      <c r="C1228" s="7" t="s">
        <v>6</v>
      </c>
      <c r="D1228" s="8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s="7" t="s">
        <v>3</v>
      </c>
      <c r="K1228" s="7" t="s">
        <v>153</v>
      </c>
      <c r="L1228" s="25">
        <f t="shared" si="76"/>
        <v>3056499000</v>
      </c>
      <c r="M1228" s="26">
        <f t="shared" si="77"/>
        <v>1544746000</v>
      </c>
      <c r="N1228" s="26">
        <f t="shared" si="78"/>
        <v>1511753000</v>
      </c>
      <c r="O1228" s="20">
        <f t="shared" si="79"/>
        <v>2015</v>
      </c>
    </row>
    <row r="1229" spans="1:15" ht="18" x14ac:dyDescent="0.3">
      <c r="A1229" s="7">
        <v>1275</v>
      </c>
      <c r="B1229" s="7" t="s">
        <v>430</v>
      </c>
      <c r="C1229" s="7" t="s">
        <v>7</v>
      </c>
      <c r="D1229" s="8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s="7" t="s">
        <v>3</v>
      </c>
      <c r="K1229" s="7" t="s">
        <v>153</v>
      </c>
      <c r="L1229" s="25">
        <f t="shared" si="76"/>
        <v>2537369000</v>
      </c>
      <c r="M1229" s="26">
        <f t="shared" si="77"/>
        <v>1359360000</v>
      </c>
      <c r="N1229" s="26">
        <f t="shared" si="78"/>
        <v>1178009000</v>
      </c>
      <c r="O1229" s="20">
        <f t="shared" si="79"/>
        <v>2016</v>
      </c>
    </row>
    <row r="1230" spans="1:15" ht="18" x14ac:dyDescent="0.3">
      <c r="A1230" s="7">
        <v>1276</v>
      </c>
      <c r="B1230" s="7" t="s">
        <v>431</v>
      </c>
      <c r="C1230" s="7" t="s">
        <v>2</v>
      </c>
      <c r="D1230" s="8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s="7" t="s">
        <v>9</v>
      </c>
      <c r="K1230" s="7" t="s">
        <v>190</v>
      </c>
      <c r="L1230" s="25">
        <f t="shared" si="76"/>
        <v>1172399000</v>
      </c>
      <c r="M1230" s="26">
        <f t="shared" si="77"/>
        <v>568500000</v>
      </c>
      <c r="N1230" s="26">
        <f t="shared" si="78"/>
        <v>603899000</v>
      </c>
      <c r="O1230" s="20">
        <f t="shared" si="79"/>
        <v>2013</v>
      </c>
    </row>
    <row r="1231" spans="1:15" ht="18" x14ac:dyDescent="0.3">
      <c r="A1231" s="7">
        <v>1277</v>
      </c>
      <c r="B1231" s="7" t="s">
        <v>431</v>
      </c>
      <c r="C1231" s="7" t="s">
        <v>5</v>
      </c>
      <c r="D1231" s="8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s="7" t="s">
        <v>9</v>
      </c>
      <c r="K1231" s="7" t="s">
        <v>190</v>
      </c>
      <c r="L1231" s="25">
        <f t="shared" si="76"/>
        <v>1577884000</v>
      </c>
      <c r="M1231" s="26">
        <f t="shared" si="77"/>
        <v>861390000</v>
      </c>
      <c r="N1231" s="26">
        <f t="shared" si="78"/>
        <v>716494000</v>
      </c>
      <c r="O1231" s="20">
        <f t="shared" si="79"/>
        <v>2014</v>
      </c>
    </row>
    <row r="1232" spans="1:15" ht="18" x14ac:dyDescent="0.3">
      <c r="A1232" s="7">
        <v>1278</v>
      </c>
      <c r="B1232" s="7" t="s">
        <v>431</v>
      </c>
      <c r="C1232" s="7" t="s">
        <v>6</v>
      </c>
      <c r="D1232" s="8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s="7" t="s">
        <v>9</v>
      </c>
      <c r="K1232" s="7" t="s">
        <v>190</v>
      </c>
      <c r="L1232" s="25">
        <f t="shared" si="76"/>
        <v>1628114000</v>
      </c>
      <c r="M1232" s="26">
        <f t="shared" si="77"/>
        <v>794728000</v>
      </c>
      <c r="N1232" s="26">
        <f t="shared" si="78"/>
        <v>833386000</v>
      </c>
      <c r="O1232" s="20">
        <f t="shared" si="79"/>
        <v>2015</v>
      </c>
    </row>
    <row r="1233" spans="1:15" ht="18" x14ac:dyDescent="0.3">
      <c r="A1233" s="7">
        <v>1279</v>
      </c>
      <c r="B1233" s="7" t="s">
        <v>431</v>
      </c>
      <c r="C1233" s="7" t="s">
        <v>7</v>
      </c>
      <c r="D1233" s="8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s="7" t="s">
        <v>9</v>
      </c>
      <c r="K1233" s="7" t="s">
        <v>190</v>
      </c>
      <c r="L1233" s="25">
        <f t="shared" si="76"/>
        <v>1939814000</v>
      </c>
      <c r="M1233" s="26">
        <f t="shared" si="77"/>
        <v>957150000</v>
      </c>
      <c r="N1233" s="26">
        <f t="shared" si="78"/>
        <v>982664000</v>
      </c>
      <c r="O1233" s="20">
        <f t="shared" si="79"/>
        <v>2016</v>
      </c>
    </row>
    <row r="1234" spans="1:15" ht="18" x14ac:dyDescent="0.3">
      <c r="A1234" s="7">
        <v>1280</v>
      </c>
      <c r="B1234" s="7" t="s">
        <v>432</v>
      </c>
      <c r="C1234" s="7" t="s">
        <v>2</v>
      </c>
      <c r="D1234" s="8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s="7" t="s">
        <v>15</v>
      </c>
      <c r="K1234" s="7" t="s">
        <v>20</v>
      </c>
      <c r="L1234" s="25">
        <f t="shared" si="76"/>
        <v>961529000</v>
      </c>
      <c r="M1234" s="26">
        <f t="shared" si="77"/>
        <v>759205000</v>
      </c>
      <c r="N1234" s="26">
        <f t="shared" si="78"/>
        <v>202324000</v>
      </c>
      <c r="O1234" s="20">
        <f t="shared" si="79"/>
        <v>2012</v>
      </c>
    </row>
    <row r="1235" spans="1:15" ht="18" x14ac:dyDescent="0.3">
      <c r="A1235" s="7">
        <v>1281</v>
      </c>
      <c r="B1235" s="7" t="s">
        <v>432</v>
      </c>
      <c r="C1235" s="7" t="s">
        <v>5</v>
      </c>
      <c r="D1235" s="8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s="7" t="s">
        <v>15</v>
      </c>
      <c r="K1235" s="7" t="s">
        <v>20</v>
      </c>
      <c r="L1235" s="25">
        <f t="shared" si="76"/>
        <v>976142000</v>
      </c>
      <c r="M1235" s="26">
        <f t="shared" si="77"/>
        <v>714298000</v>
      </c>
      <c r="N1235" s="26">
        <f t="shared" si="78"/>
        <v>261844000</v>
      </c>
      <c r="O1235" s="20">
        <f t="shared" si="79"/>
        <v>2013</v>
      </c>
    </row>
    <row r="1236" spans="1:15" ht="18" x14ac:dyDescent="0.3">
      <c r="A1236" s="7">
        <v>1282</v>
      </c>
      <c r="B1236" s="7" t="s">
        <v>432</v>
      </c>
      <c r="C1236" s="7" t="s">
        <v>6</v>
      </c>
      <c r="D1236" s="8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s="7" t="s">
        <v>15</v>
      </c>
      <c r="K1236" s="7" t="s">
        <v>20</v>
      </c>
      <c r="L1236" s="25">
        <f t="shared" si="76"/>
        <v>1004608000</v>
      </c>
      <c r="M1236" s="26">
        <f t="shared" si="77"/>
        <v>780476000</v>
      </c>
      <c r="N1236" s="26">
        <f t="shared" si="78"/>
        <v>224132000</v>
      </c>
      <c r="O1236" s="20">
        <f t="shared" si="79"/>
        <v>2014</v>
      </c>
    </row>
    <row r="1237" spans="1:15" ht="18" x14ac:dyDescent="0.3">
      <c r="A1237" s="7">
        <v>1283</v>
      </c>
      <c r="B1237" s="7" t="s">
        <v>432</v>
      </c>
      <c r="C1237" s="7" t="s">
        <v>7</v>
      </c>
      <c r="D1237" s="8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s="7" t="s">
        <v>15</v>
      </c>
      <c r="K1237" s="7" t="s">
        <v>20</v>
      </c>
      <c r="L1237" s="25">
        <f t="shared" si="76"/>
        <v>1024500000</v>
      </c>
      <c r="M1237" s="26">
        <f t="shared" si="77"/>
        <v>724776000</v>
      </c>
      <c r="N1237" s="26">
        <f t="shared" si="78"/>
        <v>299724000</v>
      </c>
      <c r="O1237" s="20">
        <f t="shared" si="79"/>
        <v>2016</v>
      </c>
    </row>
    <row r="1238" spans="1:15" ht="18" x14ac:dyDescent="0.3">
      <c r="A1238" s="7">
        <v>1284</v>
      </c>
      <c r="B1238" s="7" t="s">
        <v>433</v>
      </c>
      <c r="C1238" s="7" t="s">
        <v>2</v>
      </c>
      <c r="D1238" s="8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s="7" t="s">
        <v>26</v>
      </c>
      <c r="K1238" s="7" t="s">
        <v>381</v>
      </c>
      <c r="L1238" s="25">
        <f t="shared" si="76"/>
        <v>20807000000</v>
      </c>
      <c r="M1238" s="26">
        <f t="shared" si="77"/>
        <v>6983000000</v>
      </c>
      <c r="N1238" s="26">
        <f t="shared" si="78"/>
        <v>13824000000</v>
      </c>
      <c r="O1238" s="20">
        <f t="shared" si="79"/>
        <v>2013</v>
      </c>
    </row>
    <row r="1239" spans="1:15" ht="18" x14ac:dyDescent="0.3">
      <c r="A1239" s="7">
        <v>1285</v>
      </c>
      <c r="B1239" s="7" t="s">
        <v>433</v>
      </c>
      <c r="C1239" s="7" t="s">
        <v>5</v>
      </c>
      <c r="D1239" s="8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s="7" t="s">
        <v>26</v>
      </c>
      <c r="K1239" s="7" t="s">
        <v>381</v>
      </c>
      <c r="L1239" s="25">
        <f t="shared" si="76"/>
        <v>19331000000</v>
      </c>
      <c r="M1239" s="26">
        <f t="shared" si="77"/>
        <v>7094000000</v>
      </c>
      <c r="N1239" s="26">
        <f t="shared" si="78"/>
        <v>12237000000</v>
      </c>
      <c r="O1239" s="20">
        <f t="shared" si="79"/>
        <v>2014</v>
      </c>
    </row>
    <row r="1240" spans="1:15" ht="18" x14ac:dyDescent="0.3">
      <c r="A1240" s="7">
        <v>1286</v>
      </c>
      <c r="B1240" s="7" t="s">
        <v>433</v>
      </c>
      <c r="C1240" s="7" t="s">
        <v>6</v>
      </c>
      <c r="D1240" s="8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s="7" t="s">
        <v>26</v>
      </c>
      <c r="K1240" s="7" t="s">
        <v>381</v>
      </c>
      <c r="L1240" s="25">
        <f t="shared" si="76"/>
        <v>17429000000</v>
      </c>
      <c r="M1240" s="26">
        <f t="shared" si="77"/>
        <v>6738000000</v>
      </c>
      <c r="N1240" s="26">
        <f t="shared" si="78"/>
        <v>10691000000</v>
      </c>
      <c r="O1240" s="20">
        <f t="shared" si="79"/>
        <v>2015</v>
      </c>
    </row>
    <row r="1241" spans="1:15" ht="18" x14ac:dyDescent="0.3">
      <c r="A1241" s="7">
        <v>1287</v>
      </c>
      <c r="B1241" s="7" t="s">
        <v>433</v>
      </c>
      <c r="C1241" s="7" t="s">
        <v>7</v>
      </c>
      <c r="D1241" s="8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s="7" t="s">
        <v>26</v>
      </c>
      <c r="K1241" s="7" t="s">
        <v>381</v>
      </c>
      <c r="L1241" s="25">
        <f t="shared" si="76"/>
        <v>17294000000</v>
      </c>
      <c r="M1241" s="26">
        <f t="shared" si="77"/>
        <v>6479000000</v>
      </c>
      <c r="N1241" s="26">
        <f t="shared" si="78"/>
        <v>10815000000</v>
      </c>
      <c r="O1241" s="20">
        <f t="shared" si="79"/>
        <v>2016</v>
      </c>
    </row>
    <row r="1242" spans="1:15" ht="18" x14ac:dyDescent="0.3">
      <c r="A1242" s="7">
        <v>1288</v>
      </c>
      <c r="B1242" s="7" t="s">
        <v>434</v>
      </c>
      <c r="C1242" s="7" t="s">
        <v>2</v>
      </c>
      <c r="D1242" s="8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s="7" t="s">
        <v>37</v>
      </c>
      <c r="K1242" s="7" t="s">
        <v>94</v>
      </c>
      <c r="L1242" s="25">
        <f t="shared" si="76"/>
        <v>16220000000</v>
      </c>
      <c r="M1242" s="26">
        <f t="shared" si="77"/>
        <v>11473000000</v>
      </c>
      <c r="N1242" s="26">
        <f t="shared" si="78"/>
        <v>4747000000</v>
      </c>
      <c r="O1242" s="20">
        <f t="shared" si="79"/>
        <v>2012</v>
      </c>
    </row>
    <row r="1243" spans="1:15" ht="18" x14ac:dyDescent="0.3">
      <c r="A1243" s="7">
        <v>1289</v>
      </c>
      <c r="B1243" s="7" t="s">
        <v>434</v>
      </c>
      <c r="C1243" s="7" t="s">
        <v>5</v>
      </c>
      <c r="D1243" s="8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s="7" t="s">
        <v>37</v>
      </c>
      <c r="K1243" s="7" t="s">
        <v>94</v>
      </c>
      <c r="L1243" s="25">
        <f t="shared" si="76"/>
        <v>16528000000</v>
      </c>
      <c r="M1243" s="26">
        <f t="shared" si="77"/>
        <v>10324000000</v>
      </c>
      <c r="N1243" s="26">
        <f t="shared" si="78"/>
        <v>6204000000</v>
      </c>
      <c r="O1243" s="20">
        <f t="shared" si="79"/>
        <v>2013</v>
      </c>
    </row>
    <row r="1244" spans="1:15" ht="18" x14ac:dyDescent="0.3">
      <c r="A1244" s="7">
        <v>1290</v>
      </c>
      <c r="B1244" s="7" t="s">
        <v>434</v>
      </c>
      <c r="C1244" s="7" t="s">
        <v>6</v>
      </c>
      <c r="D1244" s="8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s="7" t="s">
        <v>37</v>
      </c>
      <c r="K1244" s="7" t="s">
        <v>94</v>
      </c>
      <c r="L1244" s="25">
        <f t="shared" si="76"/>
        <v>15956000000</v>
      </c>
      <c r="M1244" s="26">
        <f t="shared" si="77"/>
        <v>9761000000</v>
      </c>
      <c r="N1244" s="26">
        <f t="shared" si="78"/>
        <v>6195000000</v>
      </c>
      <c r="O1244" s="20">
        <f t="shared" si="79"/>
        <v>2014</v>
      </c>
    </row>
    <row r="1245" spans="1:15" ht="18" x14ac:dyDescent="0.3">
      <c r="A1245" s="7">
        <v>1291</v>
      </c>
      <c r="B1245" s="7" t="s">
        <v>434</v>
      </c>
      <c r="C1245" s="7" t="s">
        <v>7</v>
      </c>
      <c r="D1245" s="8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s="7" t="s">
        <v>37</v>
      </c>
      <c r="K1245" s="7" t="s">
        <v>94</v>
      </c>
      <c r="L1245" s="25">
        <f t="shared" si="76"/>
        <v>15867000000</v>
      </c>
      <c r="M1245" s="26">
        <f t="shared" si="77"/>
        <v>9718000000</v>
      </c>
      <c r="N1245" s="26">
        <f t="shared" si="78"/>
        <v>6149000000</v>
      </c>
      <c r="O1245" s="20">
        <f t="shared" si="79"/>
        <v>2015</v>
      </c>
    </row>
    <row r="1246" spans="1:15" ht="18" x14ac:dyDescent="0.3">
      <c r="A1246" s="7">
        <v>1292</v>
      </c>
      <c r="B1246" s="7" t="s">
        <v>435</v>
      </c>
      <c r="C1246" s="7" t="s">
        <v>2</v>
      </c>
      <c r="D1246" s="8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s="7" t="s">
        <v>3</v>
      </c>
      <c r="K1246" s="7" t="s">
        <v>146</v>
      </c>
      <c r="L1246" s="25">
        <f t="shared" si="76"/>
        <v>1265900000</v>
      </c>
      <c r="M1246" s="26">
        <f t="shared" si="77"/>
        <v>1210000000</v>
      </c>
      <c r="N1246" s="26">
        <f t="shared" si="78"/>
        <v>55900000</v>
      </c>
      <c r="O1246" s="20">
        <f t="shared" si="79"/>
        <v>2012</v>
      </c>
    </row>
    <row r="1247" spans="1:15" ht="18" x14ac:dyDescent="0.3">
      <c r="A1247" s="7">
        <v>1293</v>
      </c>
      <c r="B1247" s="7" t="s">
        <v>435</v>
      </c>
      <c r="C1247" s="7" t="s">
        <v>5</v>
      </c>
      <c r="D1247" s="8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s="7" t="s">
        <v>3</v>
      </c>
      <c r="K1247" s="7" t="s">
        <v>146</v>
      </c>
      <c r="L1247" s="25">
        <f t="shared" si="76"/>
        <v>2370100000</v>
      </c>
      <c r="M1247" s="26">
        <f t="shared" si="77"/>
        <v>1616500000</v>
      </c>
      <c r="N1247" s="26">
        <f t="shared" si="78"/>
        <v>753600000</v>
      </c>
      <c r="O1247" s="20">
        <f t="shared" si="79"/>
        <v>2013</v>
      </c>
    </row>
    <row r="1248" spans="1:15" ht="18" x14ac:dyDescent="0.3">
      <c r="A1248" s="7">
        <v>1294</v>
      </c>
      <c r="B1248" s="7" t="s">
        <v>435</v>
      </c>
      <c r="C1248" s="7" t="s">
        <v>6</v>
      </c>
      <c r="D1248" s="8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s="7" t="s">
        <v>3</v>
      </c>
      <c r="K1248" s="7" t="s">
        <v>146</v>
      </c>
      <c r="L1248" s="25">
        <f t="shared" si="76"/>
        <v>2463000000</v>
      </c>
      <c r="M1248" s="26">
        <f t="shared" si="77"/>
        <v>1611100000</v>
      </c>
      <c r="N1248" s="26">
        <f t="shared" si="78"/>
        <v>851900000</v>
      </c>
      <c r="O1248" s="20">
        <f t="shared" si="79"/>
        <v>2014</v>
      </c>
    </row>
    <row r="1249" spans="1:15" ht="18" x14ac:dyDescent="0.3">
      <c r="A1249" s="7">
        <v>1295</v>
      </c>
      <c r="B1249" s="7" t="s">
        <v>435</v>
      </c>
      <c r="C1249" s="7" t="s">
        <v>7</v>
      </c>
      <c r="D1249" s="8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s="7" t="s">
        <v>3</v>
      </c>
      <c r="K1249" s="7" t="s">
        <v>146</v>
      </c>
      <c r="L1249" s="25">
        <f t="shared" si="76"/>
        <v>2185800000</v>
      </c>
      <c r="M1249" s="26">
        <f t="shared" si="77"/>
        <v>1453900000</v>
      </c>
      <c r="N1249" s="26">
        <f t="shared" si="78"/>
        <v>731900000</v>
      </c>
      <c r="O1249" s="20">
        <f t="shared" si="79"/>
        <v>2015</v>
      </c>
    </row>
    <row r="1250" spans="1:15" ht="18" x14ac:dyDescent="0.3">
      <c r="A1250" s="7">
        <v>1296</v>
      </c>
      <c r="B1250" s="7" t="s">
        <v>436</v>
      </c>
      <c r="C1250" s="7" t="s">
        <v>2</v>
      </c>
      <c r="D1250" s="8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s="7" t="s">
        <v>32</v>
      </c>
      <c r="K1250" s="7" t="s">
        <v>33</v>
      </c>
      <c r="L1250" s="25">
        <f t="shared" si="76"/>
        <v>1422245000</v>
      </c>
      <c r="M1250" s="26">
        <f t="shared" si="77"/>
        <v>570490000</v>
      </c>
      <c r="N1250" s="26">
        <f t="shared" si="78"/>
        <v>851755000</v>
      </c>
      <c r="O1250" s="20">
        <f t="shared" si="79"/>
        <v>2012</v>
      </c>
    </row>
    <row r="1251" spans="1:15" ht="18" x14ac:dyDescent="0.3">
      <c r="A1251" s="7">
        <v>1297</v>
      </c>
      <c r="B1251" s="7" t="s">
        <v>436</v>
      </c>
      <c r="C1251" s="7" t="s">
        <v>5</v>
      </c>
      <c r="D1251" s="8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s="7" t="s">
        <v>32</v>
      </c>
      <c r="K1251" s="7" t="s">
        <v>33</v>
      </c>
      <c r="L1251" s="25">
        <f t="shared" si="76"/>
        <v>1434192000</v>
      </c>
      <c r="M1251" s="26">
        <f t="shared" si="77"/>
        <v>587869000</v>
      </c>
      <c r="N1251" s="26">
        <f t="shared" si="78"/>
        <v>846323000</v>
      </c>
      <c r="O1251" s="20">
        <f t="shared" si="79"/>
        <v>2013</v>
      </c>
    </row>
    <row r="1252" spans="1:15" ht="18" x14ac:dyDescent="0.3">
      <c r="A1252" s="7">
        <v>1298</v>
      </c>
      <c r="B1252" s="7" t="s">
        <v>436</v>
      </c>
      <c r="C1252" s="7" t="s">
        <v>6</v>
      </c>
      <c r="D1252" s="8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s="7" t="s">
        <v>32</v>
      </c>
      <c r="K1252" s="7" t="s">
        <v>33</v>
      </c>
      <c r="L1252" s="25">
        <f t="shared" si="76"/>
        <v>1403778000</v>
      </c>
      <c r="M1252" s="26">
        <f t="shared" si="77"/>
        <v>592536000</v>
      </c>
      <c r="N1252" s="26">
        <f t="shared" si="78"/>
        <v>811242000</v>
      </c>
      <c r="O1252" s="20">
        <f t="shared" si="79"/>
        <v>2014</v>
      </c>
    </row>
    <row r="1253" spans="1:15" ht="18" x14ac:dyDescent="0.3">
      <c r="A1253" s="7">
        <v>1299</v>
      </c>
      <c r="B1253" s="7" t="s">
        <v>436</v>
      </c>
      <c r="C1253" s="7" t="s">
        <v>7</v>
      </c>
      <c r="D1253" s="8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s="7" t="s">
        <v>32</v>
      </c>
      <c r="K1253" s="7" t="s">
        <v>33</v>
      </c>
      <c r="L1253" s="25">
        <f t="shared" si="76"/>
        <v>1525768000</v>
      </c>
      <c r="M1253" s="26">
        <f t="shared" si="77"/>
        <v>671166000</v>
      </c>
      <c r="N1253" s="26">
        <f t="shared" si="78"/>
        <v>854602000</v>
      </c>
      <c r="O1253" s="20">
        <f t="shared" si="79"/>
        <v>2015</v>
      </c>
    </row>
    <row r="1254" spans="1:15" ht="18" x14ac:dyDescent="0.3">
      <c r="A1254" s="7">
        <v>1300</v>
      </c>
      <c r="B1254" s="7" t="s">
        <v>437</v>
      </c>
      <c r="C1254" s="7" t="s">
        <v>2</v>
      </c>
      <c r="D1254" s="8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7" t="s">
        <v>48</v>
      </c>
      <c r="K1254" s="7" t="s">
        <v>182</v>
      </c>
      <c r="L1254" s="25">
        <f t="shared" si="76"/>
        <v>5951000000</v>
      </c>
      <c r="M1254" s="26">
        <f t="shared" si="77"/>
        <v>4401000000</v>
      </c>
      <c r="N1254" s="26">
        <f t="shared" si="78"/>
        <v>1550000000</v>
      </c>
      <c r="O1254" s="20">
        <f t="shared" si="79"/>
        <v>2013</v>
      </c>
    </row>
    <row r="1255" spans="1:15" ht="18" x14ac:dyDescent="0.3">
      <c r="A1255" s="7">
        <v>1301</v>
      </c>
      <c r="B1255" s="7" t="s">
        <v>437</v>
      </c>
      <c r="C1255" s="7" t="s">
        <v>5</v>
      </c>
      <c r="D1255" s="8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7" t="s">
        <v>48</v>
      </c>
      <c r="K1255" s="7" t="s">
        <v>182</v>
      </c>
      <c r="L1255" s="25">
        <f t="shared" si="76"/>
        <v>6443000000</v>
      </c>
      <c r="M1255" s="26">
        <f t="shared" si="77"/>
        <v>4946000000</v>
      </c>
      <c r="N1255" s="26">
        <f t="shared" si="78"/>
        <v>1497000000</v>
      </c>
      <c r="O1255" s="20">
        <f t="shared" si="79"/>
        <v>2014</v>
      </c>
    </row>
    <row r="1256" spans="1:15" ht="18" x14ac:dyDescent="0.3">
      <c r="A1256" s="7">
        <v>1302</v>
      </c>
      <c r="B1256" s="7" t="s">
        <v>437</v>
      </c>
      <c r="C1256" s="7" t="s">
        <v>6</v>
      </c>
      <c r="D1256" s="8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7" t="s">
        <v>48</v>
      </c>
      <c r="K1256" s="7" t="s">
        <v>182</v>
      </c>
      <c r="L1256" s="25">
        <f t="shared" si="76"/>
        <v>6560000000</v>
      </c>
      <c r="M1256" s="26">
        <f t="shared" si="77"/>
        <v>4571000000</v>
      </c>
      <c r="N1256" s="26">
        <f t="shared" si="78"/>
        <v>1989000000</v>
      </c>
      <c r="O1256" s="20">
        <f t="shared" si="79"/>
        <v>2015</v>
      </c>
    </row>
    <row r="1257" spans="1:15" ht="18" x14ac:dyDescent="0.3">
      <c r="A1257" s="7">
        <v>1303</v>
      </c>
      <c r="B1257" s="7" t="s">
        <v>437</v>
      </c>
      <c r="C1257" s="7" t="s">
        <v>7</v>
      </c>
      <c r="D1257" s="8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7" t="s">
        <v>48</v>
      </c>
      <c r="K1257" s="7" t="s">
        <v>182</v>
      </c>
      <c r="L1257" s="25">
        <f t="shared" si="76"/>
        <v>6688000000</v>
      </c>
      <c r="M1257" s="26">
        <f t="shared" si="77"/>
        <v>5558000000</v>
      </c>
      <c r="N1257" s="26">
        <f t="shared" si="78"/>
        <v>1130000000</v>
      </c>
      <c r="O1257" s="20">
        <f t="shared" si="79"/>
        <v>2016</v>
      </c>
    </row>
    <row r="1258" spans="1:15" ht="18" x14ac:dyDescent="0.3">
      <c r="A1258" s="7">
        <v>1304</v>
      </c>
      <c r="B1258" s="7" t="s">
        <v>438</v>
      </c>
      <c r="C1258" s="7" t="s">
        <v>2</v>
      </c>
      <c r="D1258" s="8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s="7" t="s">
        <v>32</v>
      </c>
      <c r="K1258" s="7" t="s">
        <v>35</v>
      </c>
      <c r="L1258" s="25">
        <f t="shared" si="76"/>
        <v>7256000000</v>
      </c>
      <c r="M1258" s="26">
        <f t="shared" si="77"/>
        <v>4230000000</v>
      </c>
      <c r="N1258" s="26">
        <f t="shared" si="78"/>
        <v>3026000000</v>
      </c>
      <c r="O1258" s="20">
        <f t="shared" si="79"/>
        <v>2012</v>
      </c>
    </row>
    <row r="1259" spans="1:15" ht="18" x14ac:dyDescent="0.3">
      <c r="A1259" s="7">
        <v>1305</v>
      </c>
      <c r="B1259" s="7" t="s">
        <v>438</v>
      </c>
      <c r="C1259" s="7" t="s">
        <v>5</v>
      </c>
      <c r="D1259" s="8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s="7" t="s">
        <v>32</v>
      </c>
      <c r="K1259" s="7" t="s">
        <v>35</v>
      </c>
      <c r="L1259" s="25">
        <f t="shared" si="76"/>
        <v>5512000000</v>
      </c>
      <c r="M1259" s="26">
        <f t="shared" si="77"/>
        <v>2951000000</v>
      </c>
      <c r="N1259" s="26">
        <f t="shared" si="78"/>
        <v>2561000000</v>
      </c>
      <c r="O1259" s="20">
        <f t="shared" si="79"/>
        <v>2013</v>
      </c>
    </row>
    <row r="1260" spans="1:15" ht="18" x14ac:dyDescent="0.3">
      <c r="A1260" s="7">
        <v>1306</v>
      </c>
      <c r="B1260" s="7" t="s">
        <v>438</v>
      </c>
      <c r="C1260" s="7" t="s">
        <v>6</v>
      </c>
      <c r="D1260" s="8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s="7" t="s">
        <v>32</v>
      </c>
      <c r="K1260" s="7" t="s">
        <v>35</v>
      </c>
      <c r="L1260" s="25">
        <f t="shared" si="76"/>
        <v>5963000000</v>
      </c>
      <c r="M1260" s="26">
        <f t="shared" si="77"/>
        <v>3096000000</v>
      </c>
      <c r="N1260" s="26">
        <f t="shared" si="78"/>
        <v>2867000000</v>
      </c>
      <c r="O1260" s="20">
        <f t="shared" si="79"/>
        <v>2014</v>
      </c>
    </row>
    <row r="1261" spans="1:15" ht="18" x14ac:dyDescent="0.3">
      <c r="A1261" s="7">
        <v>1307</v>
      </c>
      <c r="B1261" s="7" t="s">
        <v>438</v>
      </c>
      <c r="C1261" s="7" t="s">
        <v>7</v>
      </c>
      <c r="D1261" s="8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s="7" t="s">
        <v>32</v>
      </c>
      <c r="K1261" s="7" t="s">
        <v>35</v>
      </c>
      <c r="L1261" s="25">
        <f t="shared" si="76"/>
        <v>5951000000</v>
      </c>
      <c r="M1261" s="26">
        <f t="shared" si="77"/>
        <v>3120000000</v>
      </c>
      <c r="N1261" s="26">
        <f t="shared" si="78"/>
        <v>2831000000</v>
      </c>
      <c r="O1261" s="20">
        <f t="shared" si="79"/>
        <v>2015</v>
      </c>
    </row>
    <row r="1262" spans="1:15" ht="18" x14ac:dyDescent="0.3">
      <c r="A1262" s="7">
        <v>1308</v>
      </c>
      <c r="B1262" s="7" t="s">
        <v>439</v>
      </c>
      <c r="C1262" s="7" t="s">
        <v>2</v>
      </c>
      <c r="D1262" s="8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s="7" t="s">
        <v>37</v>
      </c>
      <c r="K1262" s="7" t="s">
        <v>367</v>
      </c>
      <c r="L1262" s="25">
        <f t="shared" si="76"/>
        <v>18212000000</v>
      </c>
      <c r="M1262" s="26">
        <f t="shared" si="77"/>
        <v>17504000000</v>
      </c>
      <c r="N1262" s="26">
        <f t="shared" si="78"/>
        <v>708000000</v>
      </c>
      <c r="O1262" s="20">
        <f t="shared" si="79"/>
        <v>2012</v>
      </c>
    </row>
    <row r="1263" spans="1:15" ht="18" x14ac:dyDescent="0.3">
      <c r="A1263" s="7">
        <v>1309</v>
      </c>
      <c r="B1263" s="7" t="s">
        <v>439</v>
      </c>
      <c r="C1263" s="7" t="s">
        <v>5</v>
      </c>
      <c r="D1263" s="8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s="7" t="s">
        <v>37</v>
      </c>
      <c r="K1263" s="7" t="s">
        <v>367</v>
      </c>
      <c r="L1263" s="25">
        <f t="shared" si="76"/>
        <v>14488000000</v>
      </c>
      <c r="M1263" s="26">
        <f t="shared" si="77"/>
        <v>16172000000</v>
      </c>
      <c r="N1263" s="26">
        <f t="shared" si="78"/>
        <v>-1684000000</v>
      </c>
      <c r="O1263" s="20">
        <f t="shared" si="79"/>
        <v>2013</v>
      </c>
    </row>
    <row r="1264" spans="1:15" ht="18" x14ac:dyDescent="0.3">
      <c r="A1264" s="7">
        <v>1310</v>
      </c>
      <c r="B1264" s="7" t="s">
        <v>439</v>
      </c>
      <c r="C1264" s="7" t="s">
        <v>6</v>
      </c>
      <c r="D1264" s="8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s="7" t="s">
        <v>37</v>
      </c>
      <c r="K1264" s="7" t="s">
        <v>367</v>
      </c>
      <c r="L1264" s="25">
        <f t="shared" si="76"/>
        <v>20545000000</v>
      </c>
      <c r="M1264" s="26">
        <f t="shared" si="77"/>
        <v>18786000000</v>
      </c>
      <c r="N1264" s="26">
        <f t="shared" si="78"/>
        <v>1759000000</v>
      </c>
      <c r="O1264" s="20">
        <f t="shared" si="79"/>
        <v>2014</v>
      </c>
    </row>
    <row r="1265" spans="1:15" ht="18" x14ac:dyDescent="0.3">
      <c r="A1265" s="7">
        <v>1311</v>
      </c>
      <c r="B1265" s="7" t="s">
        <v>439</v>
      </c>
      <c r="C1265" s="7" t="s">
        <v>7</v>
      </c>
      <c r="D1265" s="8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s="7" t="s">
        <v>37</v>
      </c>
      <c r="K1265" s="7" t="s">
        <v>367</v>
      </c>
      <c r="L1265" s="25">
        <f t="shared" si="76"/>
        <v>24372000000</v>
      </c>
      <c r="M1265" s="26">
        <f t="shared" si="77"/>
        <v>16603000000</v>
      </c>
      <c r="N1265" s="26">
        <f t="shared" si="78"/>
        <v>7769000000</v>
      </c>
      <c r="O1265" s="20">
        <f t="shared" si="79"/>
        <v>2015</v>
      </c>
    </row>
    <row r="1266" spans="1:15" ht="18" x14ac:dyDescent="0.3">
      <c r="A1266" s="7">
        <v>1312</v>
      </c>
      <c r="B1266" s="7" t="s">
        <v>440</v>
      </c>
      <c r="C1266" s="7" t="s">
        <v>2</v>
      </c>
      <c r="D1266" s="8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s="7" t="s">
        <v>72</v>
      </c>
      <c r="K1266" s="7" t="s">
        <v>330</v>
      </c>
      <c r="L1266" s="25">
        <f t="shared" si="76"/>
        <v>20844000000</v>
      </c>
      <c r="M1266" s="26">
        <f t="shared" si="77"/>
        <v>16374000000</v>
      </c>
      <c r="N1266" s="26">
        <f t="shared" si="78"/>
        <v>4470000000</v>
      </c>
      <c r="O1266" s="20">
        <f t="shared" si="79"/>
        <v>2012</v>
      </c>
    </row>
    <row r="1267" spans="1:15" ht="18" x14ac:dyDescent="0.3">
      <c r="A1267" s="7">
        <v>1313</v>
      </c>
      <c r="B1267" s="7" t="s">
        <v>440</v>
      </c>
      <c r="C1267" s="7" t="s">
        <v>5</v>
      </c>
      <c r="D1267" s="8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s="7" t="s">
        <v>72</v>
      </c>
      <c r="K1267" s="7" t="s">
        <v>330</v>
      </c>
      <c r="L1267" s="25">
        <f t="shared" si="76"/>
        <v>19145000000</v>
      </c>
      <c r="M1267" s="26">
        <f t="shared" si="77"/>
        <v>16568000000</v>
      </c>
      <c r="N1267" s="26">
        <f t="shared" si="78"/>
        <v>2577000000</v>
      </c>
      <c r="O1267" s="20">
        <f t="shared" si="79"/>
        <v>2013</v>
      </c>
    </row>
    <row r="1268" spans="1:15" ht="18" x14ac:dyDescent="0.3">
      <c r="A1268" s="7">
        <v>1314</v>
      </c>
      <c r="B1268" s="7" t="s">
        <v>440</v>
      </c>
      <c r="C1268" s="7" t="s">
        <v>6</v>
      </c>
      <c r="D1268" s="8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s="7" t="s">
        <v>72</v>
      </c>
      <c r="K1268" s="7" t="s">
        <v>330</v>
      </c>
      <c r="L1268" s="25">
        <f t="shared" si="76"/>
        <v>21029000000</v>
      </c>
      <c r="M1268" s="26">
        <f t="shared" si="77"/>
        <v>17722000000</v>
      </c>
      <c r="N1268" s="26">
        <f t="shared" si="78"/>
        <v>3307000000</v>
      </c>
      <c r="O1268" s="20">
        <f t="shared" si="79"/>
        <v>2014</v>
      </c>
    </row>
    <row r="1269" spans="1:15" ht="18" x14ac:dyDescent="0.3">
      <c r="A1269" s="7">
        <v>1315</v>
      </c>
      <c r="B1269" s="7" t="s">
        <v>440</v>
      </c>
      <c r="C1269" s="7" t="s">
        <v>7</v>
      </c>
      <c r="D1269" s="8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s="7" t="s">
        <v>72</v>
      </c>
      <c r="K1269" s="7" t="s">
        <v>330</v>
      </c>
      <c r="L1269" s="25">
        <f t="shared" si="76"/>
        <v>21282000000</v>
      </c>
      <c r="M1269" s="26">
        <f t="shared" si="77"/>
        <v>16846000000</v>
      </c>
      <c r="N1269" s="26">
        <f t="shared" si="78"/>
        <v>4436000000</v>
      </c>
      <c r="O1269" s="20">
        <f t="shared" si="79"/>
        <v>2015</v>
      </c>
    </row>
    <row r="1270" spans="1:15" ht="18" x14ac:dyDescent="0.3">
      <c r="A1270" s="7">
        <v>1316</v>
      </c>
      <c r="B1270" s="7" t="s">
        <v>441</v>
      </c>
      <c r="C1270" s="7" t="s">
        <v>2</v>
      </c>
      <c r="D1270" s="8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s="7" t="s">
        <v>9</v>
      </c>
      <c r="K1270" s="7" t="s">
        <v>278</v>
      </c>
      <c r="L1270" s="25">
        <f t="shared" si="76"/>
        <v>3249200000</v>
      </c>
      <c r="M1270" s="26">
        <f t="shared" si="77"/>
        <v>2594300000</v>
      </c>
      <c r="N1270" s="26">
        <f t="shared" si="78"/>
        <v>654900000</v>
      </c>
      <c r="O1270" s="20">
        <f t="shared" si="79"/>
        <v>2013</v>
      </c>
    </row>
    <row r="1271" spans="1:15" ht="18" x14ac:dyDescent="0.3">
      <c r="A1271" s="7">
        <v>1317</v>
      </c>
      <c r="B1271" s="7" t="s">
        <v>441</v>
      </c>
      <c r="C1271" s="7" t="s">
        <v>5</v>
      </c>
      <c r="D1271" s="8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s="7" t="s">
        <v>9</v>
      </c>
      <c r="K1271" s="7" t="s">
        <v>278</v>
      </c>
      <c r="L1271" s="25">
        <f t="shared" si="76"/>
        <v>4219300000</v>
      </c>
      <c r="M1271" s="26">
        <f t="shared" si="77"/>
        <v>3673500000</v>
      </c>
      <c r="N1271" s="26">
        <f t="shared" si="78"/>
        <v>545800000</v>
      </c>
      <c r="O1271" s="20">
        <f t="shared" si="79"/>
        <v>2014</v>
      </c>
    </row>
    <row r="1272" spans="1:15" ht="18" x14ac:dyDescent="0.3">
      <c r="A1272" s="7">
        <v>1318</v>
      </c>
      <c r="B1272" s="7" t="s">
        <v>441</v>
      </c>
      <c r="C1272" s="7" t="s">
        <v>6</v>
      </c>
      <c r="D1272" s="8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s="7" t="s">
        <v>9</v>
      </c>
      <c r="K1272" s="7" t="s">
        <v>278</v>
      </c>
      <c r="L1272" s="25">
        <f t="shared" si="76"/>
        <v>4326700000</v>
      </c>
      <c r="M1272" s="26">
        <f t="shared" si="77"/>
        <v>3713600000</v>
      </c>
      <c r="N1272" s="26">
        <f t="shared" si="78"/>
        <v>613100000</v>
      </c>
      <c r="O1272" s="20">
        <f t="shared" si="79"/>
        <v>2015</v>
      </c>
    </row>
    <row r="1273" spans="1:15" ht="18" x14ac:dyDescent="0.3">
      <c r="A1273" s="7">
        <v>1319</v>
      </c>
      <c r="B1273" s="7" t="s">
        <v>441</v>
      </c>
      <c r="C1273" s="7" t="s">
        <v>7</v>
      </c>
      <c r="D1273" s="8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s="7" t="s">
        <v>9</v>
      </c>
      <c r="K1273" s="7" t="s">
        <v>278</v>
      </c>
      <c r="L1273" s="25">
        <f t="shared" si="76"/>
        <v>4161600000</v>
      </c>
      <c r="M1273" s="26">
        <f t="shared" si="77"/>
        <v>3417700000</v>
      </c>
      <c r="N1273" s="26">
        <f t="shared" si="78"/>
        <v>743900000</v>
      </c>
      <c r="O1273" s="20">
        <f t="shared" si="79"/>
        <v>2016</v>
      </c>
    </row>
    <row r="1274" spans="1:15" ht="18" x14ac:dyDescent="0.3">
      <c r="A1274" s="7">
        <v>1320</v>
      </c>
      <c r="B1274" s="7" t="s">
        <v>442</v>
      </c>
      <c r="C1274" s="7" t="s">
        <v>2</v>
      </c>
      <c r="D1274" s="8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s="7" t="s">
        <v>3</v>
      </c>
      <c r="K1274" s="7" t="s">
        <v>153</v>
      </c>
      <c r="L1274" s="25">
        <f t="shared" si="76"/>
        <v>937707000</v>
      </c>
      <c r="M1274" s="26">
        <f t="shared" si="77"/>
        <v>472585000</v>
      </c>
      <c r="N1274" s="26">
        <f t="shared" si="78"/>
        <v>465122000</v>
      </c>
      <c r="O1274" s="20">
        <f t="shared" si="79"/>
        <v>2012</v>
      </c>
    </row>
    <row r="1275" spans="1:15" ht="18" x14ac:dyDescent="0.3">
      <c r="A1275" s="7">
        <v>1321</v>
      </c>
      <c r="B1275" s="7" t="s">
        <v>442</v>
      </c>
      <c r="C1275" s="7" t="s">
        <v>5</v>
      </c>
      <c r="D1275" s="8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s="7" t="s">
        <v>3</v>
      </c>
      <c r="K1275" s="7" t="s">
        <v>153</v>
      </c>
      <c r="L1275" s="25">
        <f t="shared" si="76"/>
        <v>986933000</v>
      </c>
      <c r="M1275" s="26">
        <f t="shared" si="77"/>
        <v>510934000</v>
      </c>
      <c r="N1275" s="26">
        <f t="shared" si="78"/>
        <v>475999000</v>
      </c>
      <c r="O1275" s="20">
        <f t="shared" si="79"/>
        <v>2013</v>
      </c>
    </row>
    <row r="1276" spans="1:15" ht="18" x14ac:dyDescent="0.3">
      <c r="A1276" s="7">
        <v>1322</v>
      </c>
      <c r="B1276" s="7" t="s">
        <v>442</v>
      </c>
      <c r="C1276" s="7" t="s">
        <v>6</v>
      </c>
      <c r="D1276" s="8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s="7" t="s">
        <v>3</v>
      </c>
      <c r="K1276" s="7" t="s">
        <v>153</v>
      </c>
      <c r="L1276" s="25">
        <f t="shared" si="76"/>
        <v>1168794000</v>
      </c>
      <c r="M1276" s="26">
        <f t="shared" si="77"/>
        <v>739734000</v>
      </c>
      <c r="N1276" s="26">
        <f t="shared" si="78"/>
        <v>429060000</v>
      </c>
      <c r="O1276" s="20">
        <f t="shared" si="79"/>
        <v>2014</v>
      </c>
    </row>
    <row r="1277" spans="1:15" ht="18" x14ac:dyDescent="0.3">
      <c r="A1277" s="7">
        <v>1323</v>
      </c>
      <c r="B1277" s="7" t="s">
        <v>442</v>
      </c>
      <c r="C1277" s="7" t="s">
        <v>7</v>
      </c>
      <c r="D1277" s="8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s="7" t="s">
        <v>3</v>
      </c>
      <c r="K1277" s="7" t="s">
        <v>153</v>
      </c>
      <c r="L1277" s="25">
        <f t="shared" si="76"/>
        <v>923665000</v>
      </c>
      <c r="M1277" s="26">
        <f t="shared" si="77"/>
        <v>627711000</v>
      </c>
      <c r="N1277" s="26">
        <f t="shared" si="78"/>
        <v>295954000</v>
      </c>
      <c r="O1277" s="20">
        <f t="shared" si="79"/>
        <v>2015</v>
      </c>
    </row>
    <row r="1278" spans="1:15" ht="18" x14ac:dyDescent="0.3">
      <c r="A1278" s="7">
        <v>1324</v>
      </c>
      <c r="B1278" s="7" t="s">
        <v>443</v>
      </c>
      <c r="C1278" s="7" t="s">
        <v>2</v>
      </c>
      <c r="D1278" s="8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7" t="s">
        <v>48</v>
      </c>
      <c r="K1278" s="7" t="s">
        <v>76</v>
      </c>
      <c r="L1278" s="25">
        <f t="shared" si="76"/>
        <v>4828000000</v>
      </c>
      <c r="M1278" s="26">
        <f t="shared" si="77"/>
        <v>2326000000</v>
      </c>
      <c r="N1278" s="26">
        <f t="shared" si="78"/>
        <v>2502000000</v>
      </c>
      <c r="O1278" s="20">
        <f t="shared" si="79"/>
        <v>2012</v>
      </c>
    </row>
    <row r="1279" spans="1:15" ht="18" x14ac:dyDescent="0.3">
      <c r="A1279" s="7">
        <v>1325</v>
      </c>
      <c r="B1279" s="7" t="s">
        <v>443</v>
      </c>
      <c r="C1279" s="7" t="s">
        <v>5</v>
      </c>
      <c r="D1279" s="8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7" t="s">
        <v>48</v>
      </c>
      <c r="K1279" s="7" t="s">
        <v>76</v>
      </c>
      <c r="L1279" s="25">
        <f t="shared" si="76"/>
        <v>5181000000</v>
      </c>
      <c r="M1279" s="26">
        <f t="shared" si="77"/>
        <v>2556000000</v>
      </c>
      <c r="N1279" s="26">
        <f t="shared" si="78"/>
        <v>2625000000</v>
      </c>
      <c r="O1279" s="20">
        <f t="shared" si="79"/>
        <v>2013</v>
      </c>
    </row>
    <row r="1280" spans="1:15" ht="18" x14ac:dyDescent="0.3">
      <c r="A1280" s="7">
        <v>1326</v>
      </c>
      <c r="B1280" s="7" t="s">
        <v>443</v>
      </c>
      <c r="C1280" s="7" t="s">
        <v>6</v>
      </c>
      <c r="D1280" s="8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7" t="s">
        <v>48</v>
      </c>
      <c r="K1280" s="7" t="s">
        <v>76</v>
      </c>
      <c r="L1280" s="25">
        <f t="shared" si="76"/>
        <v>5311000000</v>
      </c>
      <c r="M1280" s="26">
        <f t="shared" si="77"/>
        <v>2703000000</v>
      </c>
      <c r="N1280" s="26">
        <f t="shared" si="78"/>
        <v>2608000000</v>
      </c>
      <c r="O1280" s="20">
        <f t="shared" si="79"/>
        <v>2014</v>
      </c>
    </row>
    <row r="1281" spans="1:15" ht="18" x14ac:dyDescent="0.3">
      <c r="A1281" s="7">
        <v>1327</v>
      </c>
      <c r="B1281" s="7" t="s">
        <v>443</v>
      </c>
      <c r="C1281" s="7" t="s">
        <v>7</v>
      </c>
      <c r="D1281" s="8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7" t="s">
        <v>48</v>
      </c>
      <c r="K1281" s="7" t="s">
        <v>76</v>
      </c>
      <c r="L1281" s="25">
        <f t="shared" si="76"/>
        <v>4816000000</v>
      </c>
      <c r="M1281" s="26">
        <f t="shared" si="77"/>
        <v>2495000000</v>
      </c>
      <c r="N1281" s="26">
        <f t="shared" si="78"/>
        <v>2321000000</v>
      </c>
      <c r="O1281" s="20">
        <f t="shared" si="79"/>
        <v>2015</v>
      </c>
    </row>
    <row r="1282" spans="1:15" ht="18" x14ac:dyDescent="0.3">
      <c r="A1282" s="7">
        <v>1331</v>
      </c>
      <c r="B1282" s="7" t="s">
        <v>444</v>
      </c>
      <c r="C1282" s="7" t="s">
        <v>2</v>
      </c>
      <c r="D1282" s="8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s="7" t="s">
        <v>12</v>
      </c>
      <c r="K1282" s="7" t="s">
        <v>24</v>
      </c>
      <c r="L1282" s="25">
        <f t="shared" ref="L1282:L1345" si="80">E1282-F1282</f>
        <v>15046000000</v>
      </c>
      <c r="M1282" s="26">
        <f t="shared" ref="M1282:M1345" si="81">G1282+H1282+I1282</f>
        <v>7816000000</v>
      </c>
      <c r="N1282" s="26">
        <f t="shared" ref="N1282:N1345" si="82">L1282-M1282</f>
        <v>7230000000</v>
      </c>
      <c r="O1282" s="20">
        <f t="shared" si="79"/>
        <v>2013</v>
      </c>
    </row>
    <row r="1283" spans="1:15" ht="18" x14ac:dyDescent="0.3">
      <c r="A1283" s="7">
        <v>1332</v>
      </c>
      <c r="B1283" s="7" t="s">
        <v>444</v>
      </c>
      <c r="C1283" s="7" t="s">
        <v>5</v>
      </c>
      <c r="D1283" s="8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s="7" t="s">
        <v>12</v>
      </c>
      <c r="K1283" s="7" t="s">
        <v>24</v>
      </c>
      <c r="L1283" s="25">
        <f t="shared" si="80"/>
        <v>15801000000</v>
      </c>
      <c r="M1283" s="26">
        <f t="shared" si="81"/>
        <v>8251000000</v>
      </c>
      <c r="N1283" s="26">
        <f t="shared" si="82"/>
        <v>7550000000</v>
      </c>
      <c r="O1283" s="20">
        <f t="shared" ref="O1283:O1346" si="83">YEAR(D1283)</f>
        <v>2014</v>
      </c>
    </row>
    <row r="1284" spans="1:15" ht="18" x14ac:dyDescent="0.3">
      <c r="A1284" s="7">
        <v>1333</v>
      </c>
      <c r="B1284" s="7" t="s">
        <v>444</v>
      </c>
      <c r="C1284" s="7" t="s">
        <v>6</v>
      </c>
      <c r="D1284" s="8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s="7" t="s">
        <v>12</v>
      </c>
      <c r="K1284" s="7" t="s">
        <v>24</v>
      </c>
      <c r="L1284" s="25">
        <f t="shared" si="80"/>
        <v>14903000000</v>
      </c>
      <c r="M1284" s="26">
        <f t="shared" si="81"/>
        <v>9127000000</v>
      </c>
      <c r="N1284" s="26">
        <f t="shared" si="82"/>
        <v>5776000000</v>
      </c>
      <c r="O1284" s="20">
        <f t="shared" si="83"/>
        <v>2015</v>
      </c>
    </row>
    <row r="1285" spans="1:15" ht="18" x14ac:dyDescent="0.3">
      <c r="A1285" s="7">
        <v>1334</v>
      </c>
      <c r="B1285" s="7" t="s">
        <v>444</v>
      </c>
      <c r="C1285" s="7" t="s">
        <v>7</v>
      </c>
      <c r="D1285" s="8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s="7" t="s">
        <v>12</v>
      </c>
      <c r="K1285" s="7" t="s">
        <v>24</v>
      </c>
      <c r="L1285" s="25">
        <f t="shared" si="80"/>
        <v>13805000000</v>
      </c>
      <c r="M1285" s="26">
        <f t="shared" si="81"/>
        <v>7310000000</v>
      </c>
      <c r="N1285" s="26">
        <f t="shared" si="82"/>
        <v>6495000000</v>
      </c>
      <c r="O1285" s="20">
        <f t="shared" si="83"/>
        <v>2016</v>
      </c>
    </row>
    <row r="1286" spans="1:15" ht="18" x14ac:dyDescent="0.3">
      <c r="A1286" s="7">
        <v>1335</v>
      </c>
      <c r="B1286" s="7" t="s">
        <v>445</v>
      </c>
      <c r="C1286" s="7" t="s">
        <v>2</v>
      </c>
      <c r="D1286" s="8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s="7" t="s">
        <v>12</v>
      </c>
      <c r="K1286" s="7" t="s">
        <v>24</v>
      </c>
      <c r="L1286" s="25">
        <f t="shared" si="80"/>
        <v>404927000</v>
      </c>
      <c r="M1286" s="26">
        <f t="shared" si="81"/>
        <v>377586000</v>
      </c>
      <c r="N1286" s="26">
        <f t="shared" si="82"/>
        <v>27341000</v>
      </c>
      <c r="O1286" s="20">
        <f t="shared" si="83"/>
        <v>2014</v>
      </c>
    </row>
    <row r="1287" spans="1:15" ht="18" x14ac:dyDescent="0.3">
      <c r="A1287" s="7">
        <v>1336</v>
      </c>
      <c r="B1287" s="7" t="s">
        <v>445</v>
      </c>
      <c r="C1287" s="7" t="s">
        <v>5</v>
      </c>
      <c r="D1287" s="8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s="7" t="s">
        <v>12</v>
      </c>
      <c r="K1287" s="7" t="s">
        <v>24</v>
      </c>
      <c r="L1287" s="25">
        <f t="shared" si="80"/>
        <v>689308000</v>
      </c>
      <c r="M1287" s="26">
        <f t="shared" si="81"/>
        <v>566842000</v>
      </c>
      <c r="N1287" s="26">
        <f t="shared" si="82"/>
        <v>122466000</v>
      </c>
      <c r="O1287" s="20">
        <f t="shared" si="83"/>
        <v>2015</v>
      </c>
    </row>
    <row r="1288" spans="1:15" ht="18" x14ac:dyDescent="0.3">
      <c r="A1288" s="7">
        <v>1337</v>
      </c>
      <c r="B1288" s="7" t="s">
        <v>445</v>
      </c>
      <c r="C1288" s="7" t="s">
        <v>6</v>
      </c>
      <c r="D1288" s="8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s="7" t="s">
        <v>12</v>
      </c>
      <c r="K1288" s="7" t="s">
        <v>24</v>
      </c>
      <c r="L1288" s="25">
        <f t="shared" si="80"/>
        <v>1049553000</v>
      </c>
      <c r="M1288" s="26">
        <f t="shared" si="81"/>
        <v>1037585000</v>
      </c>
      <c r="N1288" s="26">
        <f t="shared" si="82"/>
        <v>11968000</v>
      </c>
      <c r="O1288" s="20">
        <f t="shared" si="83"/>
        <v>2016</v>
      </c>
    </row>
    <row r="1289" spans="1:15" ht="18" x14ac:dyDescent="0.3">
      <c r="A1289" s="7">
        <v>1338</v>
      </c>
      <c r="B1289" s="7" t="s">
        <v>446</v>
      </c>
      <c r="C1289" s="7" t="s">
        <v>2</v>
      </c>
      <c r="D1289" s="8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s="7" t="s">
        <v>3</v>
      </c>
      <c r="K1289" s="7" t="s">
        <v>153</v>
      </c>
      <c r="L1289" s="25">
        <f t="shared" si="80"/>
        <v>1319801000</v>
      </c>
      <c r="M1289" s="26">
        <f t="shared" si="81"/>
        <v>922340000</v>
      </c>
      <c r="N1289" s="26">
        <f t="shared" si="82"/>
        <v>397461000</v>
      </c>
      <c r="O1289" s="20">
        <f t="shared" si="83"/>
        <v>2013</v>
      </c>
    </row>
    <row r="1290" spans="1:15" ht="18" x14ac:dyDescent="0.3">
      <c r="A1290" s="7">
        <v>1339</v>
      </c>
      <c r="B1290" s="7" t="s">
        <v>446</v>
      </c>
      <c r="C1290" s="7" t="s">
        <v>5</v>
      </c>
      <c r="D1290" s="8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s="7" t="s">
        <v>3</v>
      </c>
      <c r="K1290" s="7" t="s">
        <v>153</v>
      </c>
      <c r="L1290" s="25">
        <f t="shared" si="80"/>
        <v>1385734000</v>
      </c>
      <c r="M1290" s="26">
        <f t="shared" si="81"/>
        <v>1030014000</v>
      </c>
      <c r="N1290" s="26">
        <f t="shared" si="82"/>
        <v>355720000</v>
      </c>
      <c r="O1290" s="20">
        <f t="shared" si="83"/>
        <v>2014</v>
      </c>
    </row>
    <row r="1291" spans="1:15" ht="18" x14ac:dyDescent="0.3">
      <c r="A1291" s="7">
        <v>1340</v>
      </c>
      <c r="B1291" s="7" t="s">
        <v>446</v>
      </c>
      <c r="C1291" s="7" t="s">
        <v>6</v>
      </c>
      <c r="D1291" s="8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s="7" t="s">
        <v>3</v>
      </c>
      <c r="K1291" s="7" t="s">
        <v>153</v>
      </c>
      <c r="L1291" s="25">
        <f t="shared" si="80"/>
        <v>1485444000</v>
      </c>
      <c r="M1291" s="26">
        <f t="shared" si="81"/>
        <v>961579000</v>
      </c>
      <c r="N1291" s="26">
        <f t="shared" si="82"/>
        <v>523865000</v>
      </c>
      <c r="O1291" s="20">
        <f t="shared" si="83"/>
        <v>2015</v>
      </c>
    </row>
    <row r="1292" spans="1:15" ht="18" x14ac:dyDescent="0.3">
      <c r="A1292" s="7">
        <v>1341</v>
      </c>
      <c r="B1292" s="7" t="s">
        <v>446</v>
      </c>
      <c r="C1292" s="7" t="s">
        <v>7</v>
      </c>
      <c r="D1292" s="8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s="7" t="s">
        <v>3</v>
      </c>
      <c r="K1292" s="7" t="s">
        <v>153</v>
      </c>
      <c r="L1292" s="25">
        <f t="shared" si="80"/>
        <v>1501416000</v>
      </c>
      <c r="M1292" s="26">
        <f t="shared" si="81"/>
        <v>956158000</v>
      </c>
      <c r="N1292" s="26">
        <f t="shared" si="82"/>
        <v>545258000</v>
      </c>
      <c r="O1292" s="20">
        <f t="shared" si="83"/>
        <v>2016</v>
      </c>
    </row>
    <row r="1293" spans="1:15" ht="18" x14ac:dyDescent="0.3">
      <c r="A1293" s="7">
        <v>1342</v>
      </c>
      <c r="B1293" s="7" t="s">
        <v>447</v>
      </c>
      <c r="C1293" s="7" t="s">
        <v>2</v>
      </c>
      <c r="D1293" s="8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s="7" t="s">
        <v>9</v>
      </c>
      <c r="K1293" s="7" t="s">
        <v>122</v>
      </c>
      <c r="L1293" s="25">
        <f t="shared" si="80"/>
        <v>2530590000</v>
      </c>
      <c r="M1293" s="26">
        <f t="shared" si="81"/>
        <v>1742036000</v>
      </c>
      <c r="N1293" s="26">
        <f t="shared" si="82"/>
        <v>788554000</v>
      </c>
      <c r="O1293" s="20">
        <f t="shared" si="83"/>
        <v>2012</v>
      </c>
    </row>
    <row r="1294" spans="1:15" ht="18" x14ac:dyDescent="0.3">
      <c r="A1294" s="7">
        <v>1343</v>
      </c>
      <c r="B1294" s="7" t="s">
        <v>447</v>
      </c>
      <c r="C1294" s="7" t="s">
        <v>5</v>
      </c>
      <c r="D1294" s="8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s="7" t="s">
        <v>9</v>
      </c>
      <c r="K1294" s="7" t="s">
        <v>122</v>
      </c>
      <c r="L1294" s="25">
        <f t="shared" si="80"/>
        <v>2654624000</v>
      </c>
      <c r="M1294" s="26">
        <f t="shared" si="81"/>
        <v>1799530000</v>
      </c>
      <c r="N1294" s="26">
        <f t="shared" si="82"/>
        <v>855094000</v>
      </c>
      <c r="O1294" s="20">
        <f t="shared" si="83"/>
        <v>2013</v>
      </c>
    </row>
    <row r="1295" spans="1:15" ht="18" x14ac:dyDescent="0.3">
      <c r="A1295" s="7">
        <v>1344</v>
      </c>
      <c r="B1295" s="7" t="s">
        <v>447</v>
      </c>
      <c r="C1295" s="7" t="s">
        <v>6</v>
      </c>
      <c r="D1295" s="8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s="7" t="s">
        <v>9</v>
      </c>
      <c r="K1295" s="7" t="s">
        <v>122</v>
      </c>
      <c r="L1295" s="25">
        <f t="shared" si="80"/>
        <v>2767574000</v>
      </c>
      <c r="M1295" s="26">
        <f t="shared" si="81"/>
        <v>1821397000</v>
      </c>
      <c r="N1295" s="26">
        <f t="shared" si="82"/>
        <v>946177000</v>
      </c>
      <c r="O1295" s="20">
        <f t="shared" si="83"/>
        <v>2014</v>
      </c>
    </row>
    <row r="1296" spans="1:15" ht="18" x14ac:dyDescent="0.3">
      <c r="A1296" s="7">
        <v>1345</v>
      </c>
      <c r="B1296" s="7" t="s">
        <v>447</v>
      </c>
      <c r="C1296" s="7" t="s">
        <v>7</v>
      </c>
      <c r="D1296" s="8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s="7" t="s">
        <v>9</v>
      </c>
      <c r="K1296" s="7" t="s">
        <v>122</v>
      </c>
      <c r="L1296" s="25">
        <f t="shared" si="80"/>
        <v>3199681000</v>
      </c>
      <c r="M1296" s="26">
        <f t="shared" si="81"/>
        <v>1913512000</v>
      </c>
      <c r="N1296" s="26">
        <f t="shared" si="82"/>
        <v>1286169000</v>
      </c>
      <c r="O1296" s="20">
        <f t="shared" si="83"/>
        <v>2015</v>
      </c>
    </row>
    <row r="1297" spans="1:15" ht="18" x14ac:dyDescent="0.3">
      <c r="A1297" s="7">
        <v>1346</v>
      </c>
      <c r="B1297" s="7" t="s">
        <v>448</v>
      </c>
      <c r="C1297" s="7" t="s">
        <v>2</v>
      </c>
      <c r="D1297" s="8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s="7" t="s">
        <v>15</v>
      </c>
      <c r="K1297" s="7" t="s">
        <v>55</v>
      </c>
      <c r="L1297" s="25">
        <f t="shared" si="80"/>
        <v>1949390000</v>
      </c>
      <c r="M1297" s="26">
        <f t="shared" si="81"/>
        <v>1206340000</v>
      </c>
      <c r="N1297" s="26">
        <f t="shared" si="82"/>
        <v>743050000</v>
      </c>
      <c r="O1297" s="20">
        <f t="shared" si="83"/>
        <v>2013</v>
      </c>
    </row>
    <row r="1298" spans="1:15" ht="18" x14ac:dyDescent="0.3">
      <c r="A1298" s="7">
        <v>1347</v>
      </c>
      <c r="B1298" s="7" t="s">
        <v>448</v>
      </c>
      <c r="C1298" s="7" t="s">
        <v>5</v>
      </c>
      <c r="D1298" s="8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s="7" t="s">
        <v>15</v>
      </c>
      <c r="K1298" s="7" t="s">
        <v>55</v>
      </c>
      <c r="L1298" s="25">
        <f t="shared" si="80"/>
        <v>2614539000</v>
      </c>
      <c r="M1298" s="26">
        <f t="shared" si="81"/>
        <v>1790620000</v>
      </c>
      <c r="N1298" s="26">
        <f t="shared" si="82"/>
        <v>823919000</v>
      </c>
      <c r="O1298" s="20">
        <f t="shared" si="83"/>
        <v>2014</v>
      </c>
    </row>
    <row r="1299" spans="1:15" ht="18" x14ac:dyDescent="0.3">
      <c r="A1299" s="7">
        <v>1348</v>
      </c>
      <c r="B1299" s="7" t="s">
        <v>448</v>
      </c>
      <c r="C1299" s="7" t="s">
        <v>6</v>
      </c>
      <c r="D1299" s="8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s="7" t="s">
        <v>15</v>
      </c>
      <c r="K1299" s="7" t="s">
        <v>55</v>
      </c>
      <c r="L1299" s="25">
        <f t="shared" si="80"/>
        <v>3711019000</v>
      </c>
      <c r="M1299" s="26">
        <f t="shared" si="81"/>
        <v>2459103000</v>
      </c>
      <c r="N1299" s="26">
        <f t="shared" si="82"/>
        <v>1251916000</v>
      </c>
      <c r="O1299" s="20">
        <f t="shared" si="83"/>
        <v>2015</v>
      </c>
    </row>
    <row r="1300" spans="1:15" ht="18" x14ac:dyDescent="0.3">
      <c r="A1300" s="7">
        <v>1349</v>
      </c>
      <c r="B1300" s="7" t="s">
        <v>448</v>
      </c>
      <c r="C1300" s="7" t="s">
        <v>7</v>
      </c>
      <c r="D1300" s="8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s="7" t="s">
        <v>15</v>
      </c>
      <c r="K1300" s="7" t="s">
        <v>55</v>
      </c>
      <c r="L1300" s="25">
        <f t="shared" si="80"/>
        <v>4560733000</v>
      </c>
      <c r="M1300" s="26">
        <f t="shared" si="81"/>
        <v>3229992000</v>
      </c>
      <c r="N1300" s="26">
        <f t="shared" si="82"/>
        <v>1330741000</v>
      </c>
      <c r="O1300" s="20">
        <f t="shared" si="83"/>
        <v>2016</v>
      </c>
    </row>
    <row r="1301" spans="1:15" ht="18" x14ac:dyDescent="0.3">
      <c r="A1301" s="7">
        <v>1350</v>
      </c>
      <c r="B1301" s="7" t="s">
        <v>449</v>
      </c>
      <c r="C1301" s="7" t="s">
        <v>2</v>
      </c>
      <c r="D1301" s="8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s="7" t="s">
        <v>3</v>
      </c>
      <c r="K1301" s="7" t="s">
        <v>450</v>
      </c>
      <c r="L1301" s="25">
        <f t="shared" si="80"/>
        <v>1723092000</v>
      </c>
      <c r="M1301" s="26">
        <f t="shared" si="81"/>
        <v>1326515000</v>
      </c>
      <c r="N1301" s="26">
        <f t="shared" si="82"/>
        <v>396577000</v>
      </c>
      <c r="O1301" s="20">
        <f t="shared" si="83"/>
        <v>2013</v>
      </c>
    </row>
    <row r="1302" spans="1:15" ht="18" x14ac:dyDescent="0.3">
      <c r="A1302" s="7">
        <v>1351</v>
      </c>
      <c r="B1302" s="7" t="s">
        <v>449</v>
      </c>
      <c r="C1302" s="7" t="s">
        <v>5</v>
      </c>
      <c r="D1302" s="8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s="7" t="s">
        <v>3</v>
      </c>
      <c r="K1302" s="7" t="s">
        <v>450</v>
      </c>
      <c r="L1302" s="25">
        <f t="shared" si="80"/>
        <v>1922916000</v>
      </c>
      <c r="M1302" s="26">
        <f t="shared" si="81"/>
        <v>1426291000</v>
      </c>
      <c r="N1302" s="26">
        <f t="shared" si="82"/>
        <v>496625000</v>
      </c>
      <c r="O1302" s="20">
        <f t="shared" si="83"/>
        <v>2014</v>
      </c>
    </row>
    <row r="1303" spans="1:15" ht="18" x14ac:dyDescent="0.3">
      <c r="A1303" s="7">
        <v>1352</v>
      </c>
      <c r="B1303" s="7" t="s">
        <v>449</v>
      </c>
      <c r="C1303" s="7" t="s">
        <v>6</v>
      </c>
      <c r="D1303" s="8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s="7" t="s">
        <v>3</v>
      </c>
      <c r="K1303" s="7" t="s">
        <v>450</v>
      </c>
      <c r="L1303" s="25">
        <f t="shared" si="80"/>
        <v>2114471000</v>
      </c>
      <c r="M1303" s="26">
        <f t="shared" si="81"/>
        <v>1533991000</v>
      </c>
      <c r="N1303" s="26">
        <f t="shared" si="82"/>
        <v>580480000</v>
      </c>
      <c r="O1303" s="20">
        <f t="shared" si="83"/>
        <v>2015</v>
      </c>
    </row>
    <row r="1304" spans="1:15" ht="18" x14ac:dyDescent="0.3">
      <c r="A1304" s="7">
        <v>1353</v>
      </c>
      <c r="B1304" s="7" t="s">
        <v>449</v>
      </c>
      <c r="C1304" s="7" t="s">
        <v>7</v>
      </c>
      <c r="D1304" s="8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s="7" t="s">
        <v>3</v>
      </c>
      <c r="K1304" s="7" t="s">
        <v>450</v>
      </c>
      <c r="L1304" s="25">
        <f t="shared" si="80"/>
        <v>2160676000</v>
      </c>
      <c r="M1304" s="26">
        <f t="shared" si="81"/>
        <v>1607454000</v>
      </c>
      <c r="N1304" s="26">
        <f t="shared" si="82"/>
        <v>553222000</v>
      </c>
      <c r="O1304" s="20">
        <f t="shared" si="83"/>
        <v>2016</v>
      </c>
    </row>
    <row r="1305" spans="1:15" ht="18" x14ac:dyDescent="0.3">
      <c r="A1305" s="7">
        <v>1354</v>
      </c>
      <c r="B1305" s="7" t="s">
        <v>451</v>
      </c>
      <c r="C1305" s="7" t="s">
        <v>2</v>
      </c>
      <c r="D1305" s="8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s="7" t="s">
        <v>12</v>
      </c>
      <c r="K1305" s="7" t="s">
        <v>388</v>
      </c>
      <c r="L1305" s="25">
        <f t="shared" si="80"/>
        <v>1128217000</v>
      </c>
      <c r="M1305" s="26">
        <f t="shared" si="81"/>
        <v>924037000</v>
      </c>
      <c r="N1305" s="26">
        <f t="shared" si="82"/>
        <v>204180000</v>
      </c>
      <c r="O1305" s="20">
        <f t="shared" si="83"/>
        <v>2013</v>
      </c>
    </row>
    <row r="1306" spans="1:15" ht="18" x14ac:dyDescent="0.3">
      <c r="A1306" s="7">
        <v>1355</v>
      </c>
      <c r="B1306" s="7" t="s">
        <v>451</v>
      </c>
      <c r="C1306" s="7" t="s">
        <v>5</v>
      </c>
      <c r="D1306" s="8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s="7" t="s">
        <v>12</v>
      </c>
      <c r="K1306" s="7" t="s">
        <v>388</v>
      </c>
      <c r="L1306" s="25">
        <f t="shared" si="80"/>
        <v>1302015000</v>
      </c>
      <c r="M1306" s="26">
        <f t="shared" si="81"/>
        <v>1067555000</v>
      </c>
      <c r="N1306" s="26">
        <f t="shared" si="82"/>
        <v>234460000</v>
      </c>
      <c r="O1306" s="20">
        <f t="shared" si="83"/>
        <v>2014</v>
      </c>
    </row>
    <row r="1307" spans="1:15" ht="18" x14ac:dyDescent="0.3">
      <c r="A1307" s="7">
        <v>1356</v>
      </c>
      <c r="B1307" s="7" t="s">
        <v>451</v>
      </c>
      <c r="C1307" s="7" t="s">
        <v>6</v>
      </c>
      <c r="D1307" s="8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s="7" t="s">
        <v>12</v>
      </c>
      <c r="K1307" s="7" t="s">
        <v>388</v>
      </c>
      <c r="L1307" s="25">
        <f t="shared" si="80"/>
        <v>1516290000</v>
      </c>
      <c r="M1307" s="26">
        <f t="shared" si="81"/>
        <v>1266296000</v>
      </c>
      <c r="N1307" s="26">
        <f t="shared" si="82"/>
        <v>249994000</v>
      </c>
      <c r="O1307" s="20">
        <f t="shared" si="83"/>
        <v>2015</v>
      </c>
    </row>
    <row r="1308" spans="1:15" ht="18" x14ac:dyDescent="0.3">
      <c r="A1308" s="7">
        <v>1357</v>
      </c>
      <c r="B1308" s="7" t="s">
        <v>451</v>
      </c>
      <c r="C1308" s="7" t="s">
        <v>7</v>
      </c>
      <c r="D1308" s="8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s="7" t="s">
        <v>12</v>
      </c>
      <c r="K1308" s="7" t="s">
        <v>388</v>
      </c>
      <c r="L1308" s="25">
        <f t="shared" si="80"/>
        <v>1742601000</v>
      </c>
      <c r="M1308" s="26">
        <f t="shared" si="81"/>
        <v>1454553000</v>
      </c>
      <c r="N1308" s="26">
        <f t="shared" si="82"/>
        <v>288048000</v>
      </c>
      <c r="O1308" s="20">
        <f t="shared" si="83"/>
        <v>2016</v>
      </c>
    </row>
    <row r="1309" spans="1:15" ht="18" x14ac:dyDescent="0.3">
      <c r="A1309" s="7">
        <v>1358</v>
      </c>
      <c r="B1309" s="7" t="s">
        <v>452</v>
      </c>
      <c r="C1309" s="7" t="s">
        <v>2</v>
      </c>
      <c r="D1309" s="8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s="7" t="s">
        <v>9</v>
      </c>
      <c r="K1309" s="7" t="s">
        <v>278</v>
      </c>
      <c r="L1309" s="25">
        <f t="shared" si="80"/>
        <v>4156000000</v>
      </c>
      <c r="M1309" s="26">
        <f t="shared" si="81"/>
        <v>2998000000</v>
      </c>
      <c r="N1309" s="26">
        <f t="shared" si="82"/>
        <v>1158000000</v>
      </c>
      <c r="O1309" s="20">
        <f t="shared" si="83"/>
        <v>2013</v>
      </c>
    </row>
    <row r="1310" spans="1:15" ht="18" x14ac:dyDescent="0.3">
      <c r="A1310" s="7">
        <v>1359</v>
      </c>
      <c r="B1310" s="7" t="s">
        <v>452</v>
      </c>
      <c r="C1310" s="7" t="s">
        <v>5</v>
      </c>
      <c r="D1310" s="8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s="7" t="s">
        <v>9</v>
      </c>
      <c r="K1310" s="7" t="s">
        <v>278</v>
      </c>
      <c r="L1310" s="25">
        <f t="shared" si="80"/>
        <v>4310000000</v>
      </c>
      <c r="M1310" s="26">
        <f t="shared" si="81"/>
        <v>3177000000</v>
      </c>
      <c r="N1310" s="26">
        <f t="shared" si="82"/>
        <v>1133000000</v>
      </c>
      <c r="O1310" s="20">
        <f t="shared" si="83"/>
        <v>2014</v>
      </c>
    </row>
    <row r="1311" spans="1:15" ht="18" x14ac:dyDescent="0.3">
      <c r="A1311" s="7">
        <v>1360</v>
      </c>
      <c r="B1311" s="7" t="s">
        <v>452</v>
      </c>
      <c r="C1311" s="7" t="s">
        <v>6</v>
      </c>
      <c r="D1311" s="8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s="7" t="s">
        <v>9</v>
      </c>
      <c r="K1311" s="7" t="s">
        <v>278</v>
      </c>
      <c r="L1311" s="25">
        <f t="shared" si="80"/>
        <v>4378000000</v>
      </c>
      <c r="M1311" s="26">
        <f t="shared" si="81"/>
        <v>3326000000</v>
      </c>
      <c r="N1311" s="26">
        <f t="shared" si="82"/>
        <v>1052000000</v>
      </c>
      <c r="O1311" s="20">
        <f t="shared" si="83"/>
        <v>2015</v>
      </c>
    </row>
    <row r="1312" spans="1:15" ht="18" x14ac:dyDescent="0.3">
      <c r="A1312" s="7">
        <v>1361</v>
      </c>
      <c r="B1312" s="7" t="s">
        <v>452</v>
      </c>
      <c r="C1312" s="7" t="s">
        <v>7</v>
      </c>
      <c r="D1312" s="8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s="7" t="s">
        <v>9</v>
      </c>
      <c r="K1312" s="7" t="s">
        <v>278</v>
      </c>
      <c r="L1312" s="25">
        <f t="shared" si="80"/>
        <v>4187000000</v>
      </c>
      <c r="M1312" s="26">
        <f t="shared" si="81"/>
        <v>3413000000</v>
      </c>
      <c r="N1312" s="26">
        <f t="shared" si="82"/>
        <v>774000000</v>
      </c>
      <c r="O1312" s="20">
        <f t="shared" si="83"/>
        <v>2016</v>
      </c>
    </row>
    <row r="1313" spans="1:15" ht="18" x14ac:dyDescent="0.3">
      <c r="A1313" s="7">
        <v>1362</v>
      </c>
      <c r="B1313" s="7" t="s">
        <v>453</v>
      </c>
      <c r="C1313" s="7" t="s">
        <v>2</v>
      </c>
      <c r="D1313" s="8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s="7" t="s">
        <v>3</v>
      </c>
      <c r="K1313" s="7" t="s">
        <v>153</v>
      </c>
      <c r="L1313" s="25">
        <f t="shared" si="80"/>
        <v>2573800000</v>
      </c>
      <c r="M1313" s="26">
        <f t="shared" si="81"/>
        <v>1537700000</v>
      </c>
      <c r="N1313" s="26">
        <f t="shared" si="82"/>
        <v>1036100000</v>
      </c>
      <c r="O1313" s="20">
        <f t="shared" si="83"/>
        <v>2013</v>
      </c>
    </row>
    <row r="1314" spans="1:15" ht="18" x14ac:dyDescent="0.3">
      <c r="A1314" s="7">
        <v>1363</v>
      </c>
      <c r="B1314" s="7" t="s">
        <v>453</v>
      </c>
      <c r="C1314" s="7" t="s">
        <v>5</v>
      </c>
      <c r="D1314" s="8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s="7" t="s">
        <v>3</v>
      </c>
      <c r="K1314" s="7" t="s">
        <v>153</v>
      </c>
      <c r="L1314" s="25">
        <f t="shared" si="80"/>
        <v>2753900000</v>
      </c>
      <c r="M1314" s="26">
        <f t="shared" si="81"/>
        <v>1570100000</v>
      </c>
      <c r="N1314" s="26">
        <f t="shared" si="82"/>
        <v>1183800000</v>
      </c>
      <c r="O1314" s="20">
        <f t="shared" si="83"/>
        <v>2014</v>
      </c>
    </row>
    <row r="1315" spans="1:15" ht="18" x14ac:dyDescent="0.3">
      <c r="A1315" s="7">
        <v>1364</v>
      </c>
      <c r="B1315" s="7" t="s">
        <v>453</v>
      </c>
      <c r="C1315" s="7" t="s">
        <v>6</v>
      </c>
      <c r="D1315" s="8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s="7" t="s">
        <v>3</v>
      </c>
      <c r="K1315" s="7" t="s">
        <v>153</v>
      </c>
      <c r="L1315" s="25">
        <f t="shared" si="80"/>
        <v>2703100000</v>
      </c>
      <c r="M1315" s="26">
        <f t="shared" si="81"/>
        <v>1506400000</v>
      </c>
      <c r="N1315" s="26">
        <f t="shared" si="82"/>
        <v>1196700000</v>
      </c>
      <c r="O1315" s="20">
        <f t="shared" si="83"/>
        <v>2015</v>
      </c>
    </row>
    <row r="1316" spans="1:15" ht="18" x14ac:dyDescent="0.3">
      <c r="A1316" s="7">
        <v>1365</v>
      </c>
      <c r="B1316" s="7" t="s">
        <v>453</v>
      </c>
      <c r="C1316" s="7" t="s">
        <v>7</v>
      </c>
      <c r="D1316" s="8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s="7" t="s">
        <v>3</v>
      </c>
      <c r="K1316" s="7" t="s">
        <v>153</v>
      </c>
      <c r="L1316" s="25">
        <f t="shared" si="80"/>
        <v>2475500000</v>
      </c>
      <c r="M1316" s="26">
        <f t="shared" si="81"/>
        <v>1467400000</v>
      </c>
      <c r="N1316" s="26">
        <f t="shared" si="82"/>
        <v>1008100000</v>
      </c>
      <c r="O1316" s="20">
        <f t="shared" si="83"/>
        <v>2016</v>
      </c>
    </row>
    <row r="1317" spans="1:15" ht="18" x14ac:dyDescent="0.3">
      <c r="A1317" s="7">
        <v>1366</v>
      </c>
      <c r="B1317" s="7" t="s">
        <v>454</v>
      </c>
      <c r="C1317" s="7" t="s">
        <v>2</v>
      </c>
      <c r="D1317" s="8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s="7" t="s">
        <v>3</v>
      </c>
      <c r="K1317" s="7" t="s">
        <v>153</v>
      </c>
      <c r="L1317" s="25">
        <f t="shared" si="80"/>
        <v>1671717000</v>
      </c>
      <c r="M1317" s="26">
        <f t="shared" si="81"/>
        <v>914130000</v>
      </c>
      <c r="N1317" s="26">
        <f t="shared" si="82"/>
        <v>757587000</v>
      </c>
      <c r="O1317" s="20">
        <f t="shared" si="83"/>
        <v>2012</v>
      </c>
    </row>
    <row r="1318" spans="1:15" ht="18" x14ac:dyDescent="0.3">
      <c r="A1318" s="7">
        <v>1367</v>
      </c>
      <c r="B1318" s="7" t="s">
        <v>454</v>
      </c>
      <c r="C1318" s="7" t="s">
        <v>5</v>
      </c>
      <c r="D1318" s="8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s="7" t="s">
        <v>3</v>
      </c>
      <c r="K1318" s="7" t="s">
        <v>153</v>
      </c>
      <c r="L1318" s="25">
        <f t="shared" si="80"/>
        <v>1882928000</v>
      </c>
      <c r="M1318" s="26">
        <f t="shared" si="81"/>
        <v>1040567000</v>
      </c>
      <c r="N1318" s="26">
        <f t="shared" si="82"/>
        <v>842361000</v>
      </c>
      <c r="O1318" s="20">
        <f t="shared" si="83"/>
        <v>2013</v>
      </c>
    </row>
    <row r="1319" spans="1:15" ht="18" x14ac:dyDescent="0.3">
      <c r="A1319" s="7">
        <v>1368</v>
      </c>
      <c r="B1319" s="7" t="s">
        <v>454</v>
      </c>
      <c r="C1319" s="7" t="s">
        <v>6</v>
      </c>
      <c r="D1319" s="8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s="7" t="s">
        <v>3</v>
      </c>
      <c r="K1319" s="7" t="s">
        <v>153</v>
      </c>
      <c r="L1319" s="25">
        <f t="shared" si="80"/>
        <v>2101899000</v>
      </c>
      <c r="M1319" s="26">
        <f t="shared" si="81"/>
        <v>1102426000</v>
      </c>
      <c r="N1319" s="26">
        <f t="shared" si="82"/>
        <v>999473000</v>
      </c>
      <c r="O1319" s="20">
        <f t="shared" si="83"/>
        <v>2014</v>
      </c>
    </row>
    <row r="1320" spans="1:15" ht="18" x14ac:dyDescent="0.3">
      <c r="A1320" s="7">
        <v>1369</v>
      </c>
      <c r="B1320" s="7" t="s">
        <v>454</v>
      </c>
      <c r="C1320" s="7" t="s">
        <v>7</v>
      </c>
      <c r="D1320" s="8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s="7" t="s">
        <v>3</v>
      </c>
      <c r="K1320" s="7" t="s">
        <v>153</v>
      </c>
      <c r="L1320" s="25">
        <f t="shared" si="80"/>
        <v>2164646000</v>
      </c>
      <c r="M1320" s="26">
        <f t="shared" si="81"/>
        <v>1136728000</v>
      </c>
      <c r="N1320" s="26">
        <f t="shared" si="82"/>
        <v>1027918000</v>
      </c>
      <c r="O1320" s="20">
        <f t="shared" si="83"/>
        <v>2015</v>
      </c>
    </row>
    <row r="1321" spans="1:15" ht="18" x14ac:dyDescent="0.3">
      <c r="A1321" s="7">
        <v>1370</v>
      </c>
      <c r="B1321" s="7" t="s">
        <v>455</v>
      </c>
      <c r="C1321" s="7" t="s">
        <v>2</v>
      </c>
      <c r="D1321" s="8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s="7" t="s">
        <v>9</v>
      </c>
      <c r="K1321" s="7" t="s">
        <v>246</v>
      </c>
      <c r="L1321" s="25">
        <f t="shared" si="80"/>
        <v>2709637000</v>
      </c>
      <c r="M1321" s="26">
        <f t="shared" si="81"/>
        <v>1437886000</v>
      </c>
      <c r="N1321" s="26">
        <f t="shared" si="82"/>
        <v>1271751000</v>
      </c>
      <c r="O1321" s="20">
        <f t="shared" si="83"/>
        <v>2013</v>
      </c>
    </row>
    <row r="1322" spans="1:15" ht="18" x14ac:dyDescent="0.3">
      <c r="A1322" s="7">
        <v>1371</v>
      </c>
      <c r="B1322" s="7" t="s">
        <v>455</v>
      </c>
      <c r="C1322" s="7" t="s">
        <v>5</v>
      </c>
      <c r="D1322" s="8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s="7" t="s">
        <v>9</v>
      </c>
      <c r="K1322" s="7" t="s">
        <v>246</v>
      </c>
      <c r="L1322" s="25">
        <f t="shared" si="80"/>
        <v>2869429000</v>
      </c>
      <c r="M1322" s="26">
        <f t="shared" si="81"/>
        <v>1526366000</v>
      </c>
      <c r="N1322" s="26">
        <f t="shared" si="82"/>
        <v>1343063000</v>
      </c>
      <c r="O1322" s="20">
        <f t="shared" si="83"/>
        <v>2014</v>
      </c>
    </row>
    <row r="1323" spans="1:15" ht="18" x14ac:dyDescent="0.3">
      <c r="A1323" s="7">
        <v>1372</v>
      </c>
      <c r="B1323" s="7" t="s">
        <v>455</v>
      </c>
      <c r="C1323" s="7" t="s">
        <v>6</v>
      </c>
      <c r="D1323" s="8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s="7" t="s">
        <v>9</v>
      </c>
      <c r="K1323" s="7" t="s">
        <v>246</v>
      </c>
      <c r="L1323" s="25">
        <f t="shared" si="80"/>
        <v>3103721000</v>
      </c>
      <c r="M1323" s="26">
        <f t="shared" si="81"/>
        <v>1615371000</v>
      </c>
      <c r="N1323" s="26">
        <f t="shared" si="82"/>
        <v>1488350000</v>
      </c>
      <c r="O1323" s="20">
        <f t="shared" si="83"/>
        <v>2015</v>
      </c>
    </row>
    <row r="1324" spans="1:15" ht="18" x14ac:dyDescent="0.3">
      <c r="A1324" s="7">
        <v>1373</v>
      </c>
      <c r="B1324" s="7" t="s">
        <v>455</v>
      </c>
      <c r="C1324" s="7" t="s">
        <v>7</v>
      </c>
      <c r="D1324" s="8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s="7" t="s">
        <v>9</v>
      </c>
      <c r="K1324" s="7" t="s">
        <v>246</v>
      </c>
      <c r="L1324" s="25">
        <f t="shared" si="80"/>
        <v>3363126000</v>
      </c>
      <c r="M1324" s="26">
        <f t="shared" si="81"/>
        <v>1738755000</v>
      </c>
      <c r="N1324" s="26">
        <f t="shared" si="82"/>
        <v>1624371000</v>
      </c>
      <c r="O1324" s="20">
        <f t="shared" si="83"/>
        <v>2016</v>
      </c>
    </row>
    <row r="1325" spans="1:15" ht="18" x14ac:dyDescent="0.3">
      <c r="A1325" s="7">
        <v>1374</v>
      </c>
      <c r="B1325" s="7" t="s">
        <v>456</v>
      </c>
      <c r="C1325" s="7" t="s">
        <v>2</v>
      </c>
      <c r="D1325" s="8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s="7" t="s">
        <v>72</v>
      </c>
      <c r="K1325" s="7" t="s">
        <v>73</v>
      </c>
      <c r="L1325" s="25">
        <f t="shared" si="80"/>
        <v>1038351000</v>
      </c>
      <c r="M1325" s="26">
        <f t="shared" si="81"/>
        <v>693364000</v>
      </c>
      <c r="N1325" s="26">
        <f t="shared" si="82"/>
        <v>344987000</v>
      </c>
      <c r="O1325" s="20">
        <f t="shared" si="83"/>
        <v>2012</v>
      </c>
    </row>
    <row r="1326" spans="1:15" ht="18" x14ac:dyDescent="0.3">
      <c r="A1326" s="7">
        <v>1375</v>
      </c>
      <c r="B1326" s="7" t="s">
        <v>456</v>
      </c>
      <c r="C1326" s="7" t="s">
        <v>5</v>
      </c>
      <c r="D1326" s="8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s="7" t="s">
        <v>72</v>
      </c>
      <c r="K1326" s="7" t="s">
        <v>73</v>
      </c>
      <c r="L1326" s="25">
        <f t="shared" si="80"/>
        <v>1316134000</v>
      </c>
      <c r="M1326" s="26">
        <f t="shared" si="81"/>
        <v>884104000</v>
      </c>
      <c r="N1326" s="26">
        <f t="shared" si="82"/>
        <v>432030000</v>
      </c>
      <c r="O1326" s="20">
        <f t="shared" si="83"/>
        <v>2013</v>
      </c>
    </row>
    <row r="1327" spans="1:15" ht="18" x14ac:dyDescent="0.3">
      <c r="A1327" s="7">
        <v>1376</v>
      </c>
      <c r="B1327" s="7" t="s">
        <v>456</v>
      </c>
      <c r="C1327" s="7" t="s">
        <v>6</v>
      </c>
      <c r="D1327" s="8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s="7" t="s">
        <v>72</v>
      </c>
      <c r="K1327" s="7" t="s">
        <v>73</v>
      </c>
      <c r="L1327" s="25">
        <f t="shared" si="80"/>
        <v>1436785000</v>
      </c>
      <c r="M1327" s="26">
        <f t="shared" si="81"/>
        <v>742834000</v>
      </c>
      <c r="N1327" s="26">
        <f t="shared" si="82"/>
        <v>693951000</v>
      </c>
      <c r="O1327" s="20">
        <f t="shared" si="83"/>
        <v>2014</v>
      </c>
    </row>
    <row r="1328" spans="1:15" ht="18" x14ac:dyDescent="0.3">
      <c r="A1328" s="7">
        <v>1377</v>
      </c>
      <c r="B1328" s="7" t="s">
        <v>456</v>
      </c>
      <c r="C1328" s="7" t="s">
        <v>7</v>
      </c>
      <c r="D1328" s="8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s="7" t="s">
        <v>72</v>
      </c>
      <c r="K1328" s="7" t="s">
        <v>73</v>
      </c>
      <c r="L1328" s="25">
        <f t="shared" si="80"/>
        <v>532736000</v>
      </c>
      <c r="M1328" s="26">
        <f t="shared" si="81"/>
        <v>746473000</v>
      </c>
      <c r="N1328" s="26">
        <f t="shared" si="82"/>
        <v>-213737000</v>
      </c>
      <c r="O1328" s="20">
        <f t="shared" si="83"/>
        <v>2015</v>
      </c>
    </row>
    <row r="1329" spans="1:15" ht="18" x14ac:dyDescent="0.3">
      <c r="A1329" s="7">
        <v>1378</v>
      </c>
      <c r="B1329" s="7" t="s">
        <v>457</v>
      </c>
      <c r="C1329" s="7" t="s">
        <v>2</v>
      </c>
      <c r="D1329" s="8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s="7" t="s">
        <v>3</v>
      </c>
      <c r="K1329" s="7" t="s">
        <v>153</v>
      </c>
      <c r="L1329" s="25">
        <f t="shared" si="80"/>
        <v>3182500000</v>
      </c>
      <c r="M1329" s="26">
        <f t="shared" si="81"/>
        <v>1965500000</v>
      </c>
      <c r="N1329" s="26">
        <f t="shared" si="82"/>
        <v>1217000000</v>
      </c>
      <c r="O1329" s="20">
        <f t="shared" si="83"/>
        <v>2013</v>
      </c>
    </row>
    <row r="1330" spans="1:15" ht="18" x14ac:dyDescent="0.3">
      <c r="A1330" s="7">
        <v>1379</v>
      </c>
      <c r="B1330" s="7" t="s">
        <v>457</v>
      </c>
      <c r="C1330" s="7" t="s">
        <v>5</v>
      </c>
      <c r="D1330" s="8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s="7" t="s">
        <v>3</v>
      </c>
      <c r="K1330" s="7" t="s">
        <v>153</v>
      </c>
      <c r="L1330" s="25">
        <f t="shared" si="80"/>
        <v>3160200000</v>
      </c>
      <c r="M1330" s="26">
        <f t="shared" si="81"/>
        <v>1905300000</v>
      </c>
      <c r="N1330" s="26">
        <f t="shared" si="82"/>
        <v>1254900000</v>
      </c>
      <c r="O1330" s="20">
        <f t="shared" si="83"/>
        <v>2014</v>
      </c>
    </row>
    <row r="1331" spans="1:15" ht="18" x14ac:dyDescent="0.3">
      <c r="A1331" s="7">
        <v>1380</v>
      </c>
      <c r="B1331" s="7" t="s">
        <v>457</v>
      </c>
      <c r="C1331" s="7" t="s">
        <v>6</v>
      </c>
      <c r="D1331" s="8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s="7" t="s">
        <v>3</v>
      </c>
      <c r="K1331" s="7" t="s">
        <v>153</v>
      </c>
      <c r="L1331" s="25">
        <f t="shared" si="80"/>
        <v>3596400000</v>
      </c>
      <c r="M1331" s="26">
        <f t="shared" si="81"/>
        <v>2037600000</v>
      </c>
      <c r="N1331" s="26">
        <f t="shared" si="82"/>
        <v>1558800000</v>
      </c>
      <c r="O1331" s="20">
        <f t="shared" si="83"/>
        <v>2015</v>
      </c>
    </row>
    <row r="1332" spans="1:15" ht="18" x14ac:dyDescent="0.3">
      <c r="A1332" s="7">
        <v>1381</v>
      </c>
      <c r="B1332" s="7" t="s">
        <v>457</v>
      </c>
      <c r="C1332" s="7" t="s">
        <v>7</v>
      </c>
      <c r="D1332" s="8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s="7" t="s">
        <v>3</v>
      </c>
      <c r="K1332" s="7" t="s">
        <v>153</v>
      </c>
      <c r="L1332" s="25">
        <f t="shared" si="80"/>
        <v>3623700000</v>
      </c>
      <c r="M1332" s="26">
        <f t="shared" si="81"/>
        <v>2045600000</v>
      </c>
      <c r="N1332" s="26">
        <f t="shared" si="82"/>
        <v>1578100000</v>
      </c>
      <c r="O1332" s="20">
        <f t="shared" si="83"/>
        <v>2016</v>
      </c>
    </row>
    <row r="1333" spans="1:15" ht="18" x14ac:dyDescent="0.3">
      <c r="A1333" s="7">
        <v>1382</v>
      </c>
      <c r="B1333" s="7" t="s">
        <v>458</v>
      </c>
      <c r="C1333" s="7" t="s">
        <v>2</v>
      </c>
      <c r="D1333" s="8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s="7" t="s">
        <v>9</v>
      </c>
      <c r="K1333" s="7" t="s">
        <v>144</v>
      </c>
      <c r="L1333" s="25">
        <f t="shared" si="80"/>
        <v>8484500000</v>
      </c>
      <c r="M1333" s="26">
        <f t="shared" si="81"/>
        <v>6277200000</v>
      </c>
      <c r="N1333" s="26">
        <f t="shared" si="82"/>
        <v>2207300000</v>
      </c>
      <c r="O1333" s="20">
        <f t="shared" si="83"/>
        <v>2013</v>
      </c>
    </row>
    <row r="1334" spans="1:15" ht="18" x14ac:dyDescent="0.3">
      <c r="A1334" s="7">
        <v>1383</v>
      </c>
      <c r="B1334" s="7" t="s">
        <v>458</v>
      </c>
      <c r="C1334" s="7" t="s">
        <v>5</v>
      </c>
      <c r="D1334" s="8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s="7" t="s">
        <v>9</v>
      </c>
      <c r="K1334" s="7" t="s">
        <v>144</v>
      </c>
      <c r="L1334" s="25">
        <f t="shared" si="80"/>
        <v>9589000000</v>
      </c>
      <c r="M1334" s="26">
        <f t="shared" si="81"/>
        <v>6796400000</v>
      </c>
      <c r="N1334" s="26">
        <f t="shared" si="82"/>
        <v>2792600000</v>
      </c>
      <c r="O1334" s="20">
        <f t="shared" si="83"/>
        <v>2014</v>
      </c>
    </row>
    <row r="1335" spans="1:15" ht="18" x14ac:dyDescent="0.3">
      <c r="A1335" s="7">
        <v>1384</v>
      </c>
      <c r="B1335" s="7" t="s">
        <v>458</v>
      </c>
      <c r="C1335" s="7" t="s">
        <v>6</v>
      </c>
      <c r="D1335" s="8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s="7" t="s">
        <v>9</v>
      </c>
      <c r="K1335" s="7" t="s">
        <v>144</v>
      </c>
      <c r="L1335" s="25">
        <f t="shared" si="80"/>
        <v>11375200000</v>
      </c>
      <c r="M1335" s="26">
        <f t="shared" si="81"/>
        <v>8024100000</v>
      </c>
      <c r="N1335" s="26">
        <f t="shared" si="82"/>
        <v>3351100000</v>
      </c>
      <c r="O1335" s="20">
        <f t="shared" si="83"/>
        <v>2015</v>
      </c>
    </row>
    <row r="1336" spans="1:15" ht="18" x14ac:dyDescent="0.3">
      <c r="A1336" s="7">
        <v>1385</v>
      </c>
      <c r="B1336" s="7" t="s">
        <v>458</v>
      </c>
      <c r="C1336" s="7" t="s">
        <v>7</v>
      </c>
      <c r="D1336" s="8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s="7" t="s">
        <v>9</v>
      </c>
      <c r="K1336" s="7" t="s">
        <v>144</v>
      </c>
      <c r="L1336" s="25">
        <f t="shared" si="80"/>
        <v>12804800000</v>
      </c>
      <c r="M1336" s="26">
        <f t="shared" si="81"/>
        <v>8951100000</v>
      </c>
      <c r="N1336" s="26">
        <f t="shared" si="82"/>
        <v>3853700000</v>
      </c>
      <c r="O1336" s="20">
        <f t="shared" si="83"/>
        <v>2016</v>
      </c>
    </row>
    <row r="1337" spans="1:15" ht="18" x14ac:dyDescent="0.3">
      <c r="A1337" s="7">
        <v>1386</v>
      </c>
      <c r="B1337" s="7" t="s">
        <v>459</v>
      </c>
      <c r="C1337" s="7" t="s">
        <v>2</v>
      </c>
      <c r="D1337" s="8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s="7" t="s">
        <v>32</v>
      </c>
      <c r="K1337" s="7" t="s">
        <v>33</v>
      </c>
      <c r="L1337" s="25">
        <f t="shared" si="80"/>
        <v>1422000000</v>
      </c>
      <c r="M1337" s="26">
        <f t="shared" si="81"/>
        <v>563000000</v>
      </c>
      <c r="N1337" s="26">
        <f t="shared" si="82"/>
        <v>859000000</v>
      </c>
      <c r="O1337" s="20">
        <f t="shared" si="83"/>
        <v>2012</v>
      </c>
    </row>
    <row r="1338" spans="1:15" ht="18" x14ac:dyDescent="0.3">
      <c r="A1338" s="7">
        <v>1387</v>
      </c>
      <c r="B1338" s="7" t="s">
        <v>459</v>
      </c>
      <c r="C1338" s="7" t="s">
        <v>5</v>
      </c>
      <c r="D1338" s="8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s="7" t="s">
        <v>32</v>
      </c>
      <c r="K1338" s="7" t="s">
        <v>33</v>
      </c>
      <c r="L1338" s="25">
        <f t="shared" si="80"/>
        <v>1508000000</v>
      </c>
      <c r="M1338" s="26">
        <f t="shared" si="81"/>
        <v>598000000</v>
      </c>
      <c r="N1338" s="26">
        <f t="shared" si="82"/>
        <v>910000000</v>
      </c>
      <c r="O1338" s="20">
        <f t="shared" si="83"/>
        <v>2013</v>
      </c>
    </row>
    <row r="1339" spans="1:15" ht="18" x14ac:dyDescent="0.3">
      <c r="A1339" s="7">
        <v>1388</v>
      </c>
      <c r="B1339" s="7" t="s">
        <v>459</v>
      </c>
      <c r="C1339" s="7" t="s">
        <v>6</v>
      </c>
      <c r="D1339" s="8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s="7" t="s">
        <v>32</v>
      </c>
      <c r="K1339" s="7" t="s">
        <v>33</v>
      </c>
      <c r="L1339" s="25">
        <f t="shared" si="80"/>
        <v>1620000000</v>
      </c>
      <c r="M1339" s="26">
        <f t="shared" si="81"/>
        <v>613000000</v>
      </c>
      <c r="N1339" s="26">
        <f t="shared" si="82"/>
        <v>1007000000</v>
      </c>
      <c r="O1339" s="20">
        <f t="shared" si="83"/>
        <v>2014</v>
      </c>
    </row>
    <row r="1340" spans="1:15" ht="18" x14ac:dyDescent="0.3">
      <c r="A1340" s="7">
        <v>1389</v>
      </c>
      <c r="B1340" s="7" t="s">
        <v>459</v>
      </c>
      <c r="C1340" s="7" t="s">
        <v>7</v>
      </c>
      <c r="D1340" s="8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s="7" t="s">
        <v>32</v>
      </c>
      <c r="K1340" s="7" t="s">
        <v>33</v>
      </c>
      <c r="L1340" s="25">
        <f t="shared" si="80"/>
        <v>1666000000</v>
      </c>
      <c r="M1340" s="26">
        <f t="shared" si="81"/>
        <v>592000000</v>
      </c>
      <c r="N1340" s="26">
        <f t="shared" si="82"/>
        <v>1074000000</v>
      </c>
      <c r="O1340" s="20">
        <f t="shared" si="83"/>
        <v>2015</v>
      </c>
    </row>
    <row r="1341" spans="1:15" ht="18" x14ac:dyDescent="0.3">
      <c r="A1341" s="7">
        <v>1394</v>
      </c>
      <c r="B1341" s="7" t="s">
        <v>460</v>
      </c>
      <c r="C1341" s="7" t="s">
        <v>2</v>
      </c>
      <c r="D1341" s="8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s="7" t="s">
        <v>72</v>
      </c>
      <c r="K1341" s="7" t="s">
        <v>330</v>
      </c>
      <c r="L1341" s="25">
        <f t="shared" si="80"/>
        <v>2658000000</v>
      </c>
      <c r="M1341" s="26">
        <f t="shared" si="81"/>
        <v>1083000000</v>
      </c>
      <c r="N1341" s="26">
        <f t="shared" si="82"/>
        <v>1575000000</v>
      </c>
      <c r="O1341" s="20">
        <f t="shared" si="83"/>
        <v>2012</v>
      </c>
    </row>
    <row r="1342" spans="1:15" ht="18" x14ac:dyDescent="0.3">
      <c r="A1342" s="7">
        <v>1395</v>
      </c>
      <c r="B1342" s="7" t="s">
        <v>460</v>
      </c>
      <c r="C1342" s="7" t="s">
        <v>5</v>
      </c>
      <c r="D1342" s="8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s="7" t="s">
        <v>72</v>
      </c>
      <c r="K1342" s="7" t="s">
        <v>330</v>
      </c>
      <c r="L1342" s="25">
        <f t="shared" si="80"/>
        <v>2811000000</v>
      </c>
      <c r="M1342" s="26">
        <f t="shared" si="81"/>
        <v>1145000000</v>
      </c>
      <c r="N1342" s="26">
        <f t="shared" si="82"/>
        <v>1666000000</v>
      </c>
      <c r="O1342" s="20">
        <f t="shared" si="83"/>
        <v>2013</v>
      </c>
    </row>
    <row r="1343" spans="1:15" ht="18" x14ac:dyDescent="0.3">
      <c r="A1343" s="7">
        <v>1396</v>
      </c>
      <c r="B1343" s="7" t="s">
        <v>460</v>
      </c>
      <c r="C1343" s="7" t="s">
        <v>6</v>
      </c>
      <c r="D1343" s="8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s="7" t="s">
        <v>72</v>
      </c>
      <c r="K1343" s="7" t="s">
        <v>330</v>
      </c>
      <c r="L1343" s="25">
        <f t="shared" si="80"/>
        <v>3113000000</v>
      </c>
      <c r="M1343" s="26">
        <f t="shared" si="81"/>
        <v>1189000000</v>
      </c>
      <c r="N1343" s="26">
        <f t="shared" si="82"/>
        <v>1924000000</v>
      </c>
      <c r="O1343" s="20">
        <f t="shared" si="83"/>
        <v>2014</v>
      </c>
    </row>
    <row r="1344" spans="1:15" ht="18" x14ac:dyDescent="0.3">
      <c r="A1344" s="7">
        <v>1397</v>
      </c>
      <c r="B1344" s="7" t="s">
        <v>460</v>
      </c>
      <c r="C1344" s="7" t="s">
        <v>7</v>
      </c>
      <c r="D1344" s="8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s="7" t="s">
        <v>72</v>
      </c>
      <c r="K1344" s="7" t="s">
        <v>330</v>
      </c>
      <c r="L1344" s="25">
        <f t="shared" si="80"/>
        <v>2899000000</v>
      </c>
      <c r="M1344" s="26">
        <f t="shared" si="81"/>
        <v>1117000000</v>
      </c>
      <c r="N1344" s="26">
        <f t="shared" si="82"/>
        <v>1782000000</v>
      </c>
      <c r="O1344" s="20">
        <f t="shared" si="83"/>
        <v>2015</v>
      </c>
    </row>
    <row r="1345" spans="1:15" ht="18" x14ac:dyDescent="0.3">
      <c r="A1345" s="7">
        <v>1398</v>
      </c>
      <c r="B1345" s="7" t="s">
        <v>461</v>
      </c>
      <c r="C1345" s="7" t="s">
        <v>2</v>
      </c>
      <c r="D1345" s="8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s="7" t="s">
        <v>48</v>
      </c>
      <c r="K1345" s="7" t="s">
        <v>85</v>
      </c>
      <c r="L1345" s="25">
        <f t="shared" si="80"/>
        <v>2589900000</v>
      </c>
      <c r="M1345" s="26">
        <f t="shared" si="81"/>
        <v>1911500000</v>
      </c>
      <c r="N1345" s="26">
        <f t="shared" si="82"/>
        <v>678400000</v>
      </c>
      <c r="O1345" s="20">
        <f t="shared" si="83"/>
        <v>2013</v>
      </c>
    </row>
    <row r="1346" spans="1:15" ht="18" x14ac:dyDescent="0.3">
      <c r="A1346" s="7">
        <v>1399</v>
      </c>
      <c r="B1346" s="7" t="s">
        <v>461</v>
      </c>
      <c r="C1346" s="7" t="s">
        <v>5</v>
      </c>
      <c r="D1346" s="8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s="7" t="s">
        <v>48</v>
      </c>
      <c r="K1346" s="7" t="s">
        <v>85</v>
      </c>
      <c r="L1346" s="25">
        <f t="shared" ref="L1346:L1409" si="84">E1346-F1346</f>
        <v>2687600000</v>
      </c>
      <c r="M1346" s="26">
        <f t="shared" ref="M1346:M1409" si="85">G1346+H1346+I1346</f>
        <v>1968300000</v>
      </c>
      <c r="N1346" s="26">
        <f t="shared" ref="N1346:N1409" si="86">L1346-M1346</f>
        <v>719300000</v>
      </c>
      <c r="O1346" s="20">
        <f t="shared" si="83"/>
        <v>2014</v>
      </c>
    </row>
    <row r="1347" spans="1:15" ht="18" x14ac:dyDescent="0.3">
      <c r="A1347" s="7">
        <v>1400</v>
      </c>
      <c r="B1347" s="7" t="s">
        <v>461</v>
      </c>
      <c r="C1347" s="7" t="s">
        <v>6</v>
      </c>
      <c r="D1347" s="8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s="7" t="s">
        <v>48</v>
      </c>
      <c r="K1347" s="7" t="s">
        <v>85</v>
      </c>
      <c r="L1347" s="25">
        <f t="shared" si="84"/>
        <v>2586600000</v>
      </c>
      <c r="M1347" s="26">
        <f t="shared" si="85"/>
        <v>1744900000</v>
      </c>
      <c r="N1347" s="26">
        <f t="shared" si="86"/>
        <v>841700000</v>
      </c>
      <c r="O1347" s="20">
        <f t="shared" ref="O1347:O1410" si="87">YEAR(D1347)</f>
        <v>2015</v>
      </c>
    </row>
    <row r="1348" spans="1:15" ht="18" x14ac:dyDescent="0.3">
      <c r="A1348" s="7">
        <v>1401</v>
      </c>
      <c r="B1348" s="7" t="s">
        <v>461</v>
      </c>
      <c r="C1348" s="7" t="s">
        <v>7</v>
      </c>
      <c r="D1348" s="8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s="7" t="s">
        <v>48</v>
      </c>
      <c r="K1348" s="7" t="s">
        <v>85</v>
      </c>
      <c r="L1348" s="25">
        <f t="shared" si="84"/>
        <v>2531600000</v>
      </c>
      <c r="M1348" s="26">
        <f t="shared" si="85"/>
        <v>1699300000</v>
      </c>
      <c r="N1348" s="26">
        <f t="shared" si="86"/>
        <v>832300000</v>
      </c>
      <c r="O1348" s="20">
        <f t="shared" si="87"/>
        <v>2016</v>
      </c>
    </row>
    <row r="1349" spans="1:15" ht="18" x14ac:dyDescent="0.3">
      <c r="A1349" s="7">
        <v>1402</v>
      </c>
      <c r="B1349" s="7" t="s">
        <v>462</v>
      </c>
      <c r="C1349" s="7" t="s">
        <v>2</v>
      </c>
      <c r="D1349" s="8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s="7" t="s">
        <v>48</v>
      </c>
      <c r="K1349" s="7" t="s">
        <v>49</v>
      </c>
      <c r="L1349" s="25">
        <f t="shared" si="84"/>
        <v>4206226000</v>
      </c>
      <c r="M1349" s="26">
        <f t="shared" si="85"/>
        <v>3264896000</v>
      </c>
      <c r="N1349" s="26">
        <f t="shared" si="86"/>
        <v>941330000</v>
      </c>
      <c r="O1349" s="20">
        <f t="shared" si="87"/>
        <v>2012</v>
      </c>
    </row>
    <row r="1350" spans="1:15" ht="18" x14ac:dyDescent="0.3">
      <c r="A1350" s="7">
        <v>1403</v>
      </c>
      <c r="B1350" s="7" t="s">
        <v>462</v>
      </c>
      <c r="C1350" s="7" t="s">
        <v>5</v>
      </c>
      <c r="D1350" s="8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s="7" t="s">
        <v>48</v>
      </c>
      <c r="K1350" s="7" t="s">
        <v>49</v>
      </c>
      <c r="L1350" s="25">
        <f t="shared" si="84"/>
        <v>4616566000</v>
      </c>
      <c r="M1350" s="26">
        <f t="shared" si="85"/>
        <v>3470200000</v>
      </c>
      <c r="N1350" s="26">
        <f t="shared" si="86"/>
        <v>1146366000</v>
      </c>
      <c r="O1350" s="20">
        <f t="shared" si="87"/>
        <v>2013</v>
      </c>
    </row>
    <row r="1351" spans="1:15" ht="18" x14ac:dyDescent="0.3">
      <c r="A1351" s="7">
        <v>1404</v>
      </c>
      <c r="B1351" s="7" t="s">
        <v>462</v>
      </c>
      <c r="C1351" s="7" t="s">
        <v>6</v>
      </c>
      <c r="D1351" s="8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s="7" t="s">
        <v>48</v>
      </c>
      <c r="K1351" s="7" t="s">
        <v>49</v>
      </c>
      <c r="L1351" s="25">
        <f t="shared" si="84"/>
        <v>5164484000</v>
      </c>
      <c r="M1351" s="26">
        <f t="shared" si="85"/>
        <v>3860448000</v>
      </c>
      <c r="N1351" s="26">
        <f t="shared" si="86"/>
        <v>1304036000</v>
      </c>
      <c r="O1351" s="20">
        <f t="shared" si="87"/>
        <v>2014</v>
      </c>
    </row>
    <row r="1352" spans="1:15" ht="18" x14ac:dyDescent="0.3">
      <c r="A1352" s="7">
        <v>1405</v>
      </c>
      <c r="B1352" s="7" t="s">
        <v>462</v>
      </c>
      <c r="C1352" s="7" t="s">
        <v>7</v>
      </c>
      <c r="D1352" s="8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s="7" t="s">
        <v>48</v>
      </c>
      <c r="K1352" s="7" t="s">
        <v>49</v>
      </c>
      <c r="L1352" s="25">
        <f t="shared" si="84"/>
        <v>5559226000</v>
      </c>
      <c r="M1352" s="26">
        <f t="shared" si="85"/>
        <v>3943786000</v>
      </c>
      <c r="N1352" s="26">
        <f t="shared" si="86"/>
        <v>1615440000</v>
      </c>
      <c r="O1352" s="20">
        <f t="shared" si="87"/>
        <v>2015</v>
      </c>
    </row>
    <row r="1353" spans="1:15" ht="18" x14ac:dyDescent="0.3">
      <c r="A1353" s="7">
        <v>1406</v>
      </c>
      <c r="B1353" s="7" t="s">
        <v>463</v>
      </c>
      <c r="C1353" s="7" t="s">
        <v>2</v>
      </c>
      <c r="D1353" s="8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s="7" t="s">
        <v>9</v>
      </c>
      <c r="K1353" s="7" t="s">
        <v>68</v>
      </c>
      <c r="L1353" s="25">
        <f t="shared" si="84"/>
        <v>1537400000</v>
      </c>
      <c r="M1353" s="26">
        <f t="shared" si="85"/>
        <v>976900000</v>
      </c>
      <c r="N1353" s="26">
        <f t="shared" si="86"/>
        <v>560500000</v>
      </c>
      <c r="O1353" s="20">
        <f t="shared" si="87"/>
        <v>2013</v>
      </c>
    </row>
    <row r="1354" spans="1:15" ht="18" x14ac:dyDescent="0.3">
      <c r="A1354" s="7">
        <v>1407</v>
      </c>
      <c r="B1354" s="7" t="s">
        <v>463</v>
      </c>
      <c r="C1354" s="7" t="s">
        <v>5</v>
      </c>
      <c r="D1354" s="8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s="7" t="s">
        <v>9</v>
      </c>
      <c r="K1354" s="7" t="s">
        <v>68</v>
      </c>
      <c r="L1354" s="25">
        <f t="shared" si="84"/>
        <v>1580500000</v>
      </c>
      <c r="M1354" s="26">
        <f t="shared" si="85"/>
        <v>1010000000</v>
      </c>
      <c r="N1354" s="26">
        <f t="shared" si="86"/>
        <v>570500000</v>
      </c>
      <c r="O1354" s="20">
        <f t="shared" si="87"/>
        <v>2014</v>
      </c>
    </row>
    <row r="1355" spans="1:15" ht="18" x14ac:dyDescent="0.3">
      <c r="A1355" s="7">
        <v>1408</v>
      </c>
      <c r="B1355" s="7" t="s">
        <v>463</v>
      </c>
      <c r="C1355" s="7" t="s">
        <v>6</v>
      </c>
      <c r="D1355" s="8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s="7" t="s">
        <v>9</v>
      </c>
      <c r="K1355" s="7" t="s">
        <v>68</v>
      </c>
      <c r="L1355" s="25">
        <f t="shared" si="84"/>
        <v>2074200000</v>
      </c>
      <c r="M1355" s="26">
        <f t="shared" si="85"/>
        <v>1497600000</v>
      </c>
      <c r="N1355" s="26">
        <f t="shared" si="86"/>
        <v>576600000</v>
      </c>
      <c r="O1355" s="20">
        <f t="shared" si="87"/>
        <v>2015</v>
      </c>
    </row>
    <row r="1356" spans="1:15" ht="18" x14ac:dyDescent="0.3">
      <c r="A1356" s="7">
        <v>1409</v>
      </c>
      <c r="B1356" s="7" t="s">
        <v>463</v>
      </c>
      <c r="C1356" s="7" t="s">
        <v>7</v>
      </c>
      <c r="D1356" s="8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s="7" t="s">
        <v>9</v>
      </c>
      <c r="K1356" s="7" t="s">
        <v>68</v>
      </c>
      <c r="L1356" s="25">
        <f t="shared" si="84"/>
        <v>2440400000</v>
      </c>
      <c r="M1356" s="26">
        <f t="shared" si="85"/>
        <v>1736700000</v>
      </c>
      <c r="N1356" s="26">
        <f t="shared" si="86"/>
        <v>703700000</v>
      </c>
      <c r="O1356" s="20">
        <f t="shared" si="87"/>
        <v>2016</v>
      </c>
    </row>
    <row r="1357" spans="1:15" ht="18" x14ac:dyDescent="0.3">
      <c r="A1357" s="7">
        <v>1410</v>
      </c>
      <c r="B1357" s="7" t="s">
        <v>464</v>
      </c>
      <c r="C1357" s="7" t="s">
        <v>2</v>
      </c>
      <c r="D1357" s="8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s="7" t="s">
        <v>26</v>
      </c>
      <c r="K1357" s="7" t="s">
        <v>113</v>
      </c>
      <c r="L1357" s="25">
        <f t="shared" si="84"/>
        <v>2027600000</v>
      </c>
      <c r="M1357" s="26">
        <f t="shared" si="85"/>
        <v>1117200000</v>
      </c>
      <c r="N1357" s="26">
        <f t="shared" si="86"/>
        <v>910400000</v>
      </c>
      <c r="O1357" s="20">
        <f t="shared" si="87"/>
        <v>2013</v>
      </c>
    </row>
    <row r="1358" spans="1:15" ht="18" x14ac:dyDescent="0.3">
      <c r="A1358" s="7">
        <v>1411</v>
      </c>
      <c r="B1358" s="7" t="s">
        <v>464</v>
      </c>
      <c r="C1358" s="7" t="s">
        <v>5</v>
      </c>
      <c r="D1358" s="8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s="7" t="s">
        <v>26</v>
      </c>
      <c r="K1358" s="7" t="s">
        <v>113</v>
      </c>
      <c r="L1358" s="25">
        <f t="shared" si="84"/>
        <v>2031000000</v>
      </c>
      <c r="M1358" s="26">
        <f t="shared" si="85"/>
        <v>1112000000</v>
      </c>
      <c r="N1358" s="26">
        <f t="shared" si="86"/>
        <v>919000000</v>
      </c>
      <c r="O1358" s="20">
        <f t="shared" si="87"/>
        <v>2014</v>
      </c>
    </row>
    <row r="1359" spans="1:15" ht="18" x14ac:dyDescent="0.3">
      <c r="A1359" s="7">
        <v>1412</v>
      </c>
      <c r="B1359" s="7" t="s">
        <v>464</v>
      </c>
      <c r="C1359" s="7" t="s">
        <v>6</v>
      </c>
      <c r="D1359" s="8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s="7" t="s">
        <v>26</v>
      </c>
      <c r="K1359" s="7" t="s">
        <v>113</v>
      </c>
      <c r="L1359" s="25">
        <f t="shared" si="84"/>
        <v>1968700000</v>
      </c>
      <c r="M1359" s="26">
        <f t="shared" si="85"/>
        <v>1196700000</v>
      </c>
      <c r="N1359" s="26">
        <f t="shared" si="86"/>
        <v>772000000</v>
      </c>
      <c r="O1359" s="20">
        <f t="shared" si="87"/>
        <v>2015</v>
      </c>
    </row>
    <row r="1360" spans="1:15" ht="18" x14ac:dyDescent="0.3">
      <c r="A1360" s="7">
        <v>1413</v>
      </c>
      <c r="B1360" s="7" t="s">
        <v>464</v>
      </c>
      <c r="C1360" s="7" t="s">
        <v>7</v>
      </c>
      <c r="D1360" s="8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s="7" t="s">
        <v>26</v>
      </c>
      <c r="K1360" s="7" t="s">
        <v>113</v>
      </c>
      <c r="L1360" s="25">
        <f t="shared" si="84"/>
        <v>2967800000</v>
      </c>
      <c r="M1360" s="26">
        <f t="shared" si="85"/>
        <v>1822500000</v>
      </c>
      <c r="N1360" s="26">
        <f t="shared" si="86"/>
        <v>1145300000</v>
      </c>
      <c r="O1360" s="20">
        <f t="shared" si="87"/>
        <v>2016</v>
      </c>
    </row>
    <row r="1361" spans="1:15" ht="18" x14ac:dyDescent="0.3">
      <c r="A1361" s="7">
        <v>1414</v>
      </c>
      <c r="B1361" s="7" t="s">
        <v>465</v>
      </c>
      <c r="C1361" s="7" t="s">
        <v>2</v>
      </c>
      <c r="D1361" s="8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s="7" t="s">
        <v>42</v>
      </c>
      <c r="K1361" s="7" t="s">
        <v>466</v>
      </c>
      <c r="L1361" s="25">
        <f t="shared" si="84"/>
        <v>819809000</v>
      </c>
      <c r="M1361" s="26">
        <f t="shared" si="85"/>
        <v>450728000</v>
      </c>
      <c r="N1361" s="26">
        <f t="shared" si="86"/>
        <v>369081000</v>
      </c>
      <c r="O1361" s="20">
        <f t="shared" si="87"/>
        <v>2012</v>
      </c>
    </row>
    <row r="1362" spans="1:15" ht="18" x14ac:dyDescent="0.3">
      <c r="A1362" s="7">
        <v>1415</v>
      </c>
      <c r="B1362" s="7" t="s">
        <v>465</v>
      </c>
      <c r="C1362" s="7" t="s">
        <v>5</v>
      </c>
      <c r="D1362" s="8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s="7" t="s">
        <v>42</v>
      </c>
      <c r="K1362" s="7" t="s">
        <v>466</v>
      </c>
      <c r="L1362" s="25">
        <f t="shared" si="84"/>
        <v>891400000</v>
      </c>
      <c r="M1362" s="26">
        <f t="shared" si="85"/>
        <v>462444000</v>
      </c>
      <c r="N1362" s="26">
        <f t="shared" si="86"/>
        <v>428956000</v>
      </c>
      <c r="O1362" s="20">
        <f t="shared" si="87"/>
        <v>2013</v>
      </c>
    </row>
    <row r="1363" spans="1:15" ht="18" x14ac:dyDescent="0.3">
      <c r="A1363" s="7">
        <v>1416</v>
      </c>
      <c r="B1363" s="7" t="s">
        <v>465</v>
      </c>
      <c r="C1363" s="7" t="s">
        <v>6</v>
      </c>
      <c r="D1363" s="8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s="7" t="s">
        <v>42</v>
      </c>
      <c r="K1363" s="7" t="s">
        <v>466</v>
      </c>
      <c r="L1363" s="25">
        <f t="shared" si="84"/>
        <v>1019852000</v>
      </c>
      <c r="M1363" s="26">
        <f t="shared" si="85"/>
        <v>527489000</v>
      </c>
      <c r="N1363" s="26">
        <f t="shared" si="86"/>
        <v>492363000</v>
      </c>
      <c r="O1363" s="20">
        <f t="shared" si="87"/>
        <v>2014</v>
      </c>
    </row>
    <row r="1364" spans="1:15" ht="18" x14ac:dyDescent="0.3">
      <c r="A1364" s="7">
        <v>1417</v>
      </c>
      <c r="B1364" s="7" t="s">
        <v>465</v>
      </c>
      <c r="C1364" s="7" t="s">
        <v>7</v>
      </c>
      <c r="D1364" s="8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s="7" t="s">
        <v>42</v>
      </c>
      <c r="K1364" s="7" t="s">
        <v>466</v>
      </c>
      <c r="L1364" s="25">
        <f t="shared" si="84"/>
        <v>1128503000</v>
      </c>
      <c r="M1364" s="26">
        <f t="shared" si="85"/>
        <v>727372000</v>
      </c>
      <c r="N1364" s="26">
        <f t="shared" si="86"/>
        <v>401131000</v>
      </c>
      <c r="O1364" s="20">
        <f t="shared" si="87"/>
        <v>2015</v>
      </c>
    </row>
    <row r="1365" spans="1:15" ht="18" x14ac:dyDescent="0.3">
      <c r="A1365" s="7">
        <v>1418</v>
      </c>
      <c r="B1365" s="7" t="s">
        <v>467</v>
      </c>
      <c r="C1365" s="7" t="s">
        <v>2</v>
      </c>
      <c r="D1365" s="8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s="7" t="s">
        <v>9</v>
      </c>
      <c r="K1365" s="7" t="s">
        <v>468</v>
      </c>
      <c r="L1365" s="25">
        <f t="shared" si="84"/>
        <v>1598600000</v>
      </c>
      <c r="M1365" s="26">
        <f t="shared" si="85"/>
        <v>1012400000</v>
      </c>
      <c r="N1365" s="26">
        <f t="shared" si="86"/>
        <v>586200000</v>
      </c>
      <c r="O1365" s="20">
        <f t="shared" si="87"/>
        <v>2013</v>
      </c>
    </row>
    <row r="1366" spans="1:15" ht="18" x14ac:dyDescent="0.3">
      <c r="A1366" s="7">
        <v>1419</v>
      </c>
      <c r="B1366" s="7" t="s">
        <v>467</v>
      </c>
      <c r="C1366" s="7" t="s">
        <v>5</v>
      </c>
      <c r="D1366" s="8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s="7" t="s">
        <v>9</v>
      </c>
      <c r="K1366" s="7" t="s">
        <v>468</v>
      </c>
      <c r="L1366" s="25">
        <f t="shared" si="84"/>
        <v>1733400000</v>
      </c>
      <c r="M1366" s="26">
        <f t="shared" si="85"/>
        <v>1048700000</v>
      </c>
      <c r="N1366" s="26">
        <f t="shared" si="86"/>
        <v>684700000</v>
      </c>
      <c r="O1366" s="20">
        <f t="shared" si="87"/>
        <v>2015</v>
      </c>
    </row>
    <row r="1367" spans="1:15" ht="18" x14ac:dyDescent="0.3">
      <c r="A1367" s="7">
        <v>1420</v>
      </c>
      <c r="B1367" s="7" t="s">
        <v>467</v>
      </c>
      <c r="C1367" s="7" t="s">
        <v>6</v>
      </c>
      <c r="D1367" s="8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s="7" t="s">
        <v>9</v>
      </c>
      <c r="K1367" s="7" t="s">
        <v>468</v>
      </c>
      <c r="L1367" s="25">
        <f t="shared" si="84"/>
        <v>1818500000</v>
      </c>
      <c r="M1367" s="26">
        <f t="shared" si="85"/>
        <v>1053700000</v>
      </c>
      <c r="N1367" s="26">
        <f t="shared" si="86"/>
        <v>764800000</v>
      </c>
      <c r="O1367" s="20">
        <f t="shared" si="87"/>
        <v>2016</v>
      </c>
    </row>
    <row r="1368" spans="1:15" ht="18" x14ac:dyDescent="0.3">
      <c r="A1368" s="7">
        <v>1421</v>
      </c>
      <c r="B1368" s="7" t="s">
        <v>467</v>
      </c>
      <c r="C1368" s="7" t="s">
        <v>7</v>
      </c>
      <c r="D1368" s="8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s="7" t="s">
        <v>9</v>
      </c>
      <c r="K1368" s="7" t="s">
        <v>468</v>
      </c>
      <c r="L1368" s="25">
        <f t="shared" si="84"/>
        <v>1908300000</v>
      </c>
      <c r="M1368" s="26">
        <f t="shared" si="85"/>
        <v>1054100000</v>
      </c>
      <c r="N1368" s="26">
        <f t="shared" si="86"/>
        <v>854200000</v>
      </c>
      <c r="O1368" s="20">
        <f t="shared" si="87"/>
        <v>2016</v>
      </c>
    </row>
    <row r="1369" spans="1:15" ht="18" x14ac:dyDescent="0.3">
      <c r="A1369" s="7">
        <v>1422</v>
      </c>
      <c r="B1369" s="7" t="s">
        <v>469</v>
      </c>
      <c r="C1369" s="7" t="s">
        <v>2</v>
      </c>
      <c r="D1369" s="8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s="7" t="s">
        <v>9</v>
      </c>
      <c r="K1369" s="7" t="s">
        <v>193</v>
      </c>
      <c r="L1369" s="25">
        <f t="shared" si="84"/>
        <v>1696346000</v>
      </c>
      <c r="M1369" s="26">
        <f t="shared" si="85"/>
        <v>763064000</v>
      </c>
      <c r="N1369" s="26">
        <f t="shared" si="86"/>
        <v>933282000</v>
      </c>
      <c r="O1369" s="20">
        <f t="shared" si="87"/>
        <v>2012</v>
      </c>
    </row>
    <row r="1370" spans="1:15" ht="18" x14ac:dyDescent="0.3">
      <c r="A1370" s="7">
        <v>1423</v>
      </c>
      <c r="B1370" s="7" t="s">
        <v>469</v>
      </c>
      <c r="C1370" s="7" t="s">
        <v>5</v>
      </c>
      <c r="D1370" s="8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s="7" t="s">
        <v>9</v>
      </c>
      <c r="K1370" s="7" t="s">
        <v>193</v>
      </c>
      <c r="L1370" s="25">
        <f t="shared" si="84"/>
        <v>1831515000</v>
      </c>
      <c r="M1370" s="26">
        <f t="shared" si="85"/>
        <v>846635000</v>
      </c>
      <c r="N1370" s="26">
        <f t="shared" si="86"/>
        <v>984880000</v>
      </c>
      <c r="O1370" s="20">
        <f t="shared" si="87"/>
        <v>2013</v>
      </c>
    </row>
    <row r="1371" spans="1:15" ht="18" x14ac:dyDescent="0.3">
      <c r="A1371" s="7">
        <v>1424</v>
      </c>
      <c r="B1371" s="7" t="s">
        <v>469</v>
      </c>
      <c r="C1371" s="7" t="s">
        <v>6</v>
      </c>
      <c r="D1371" s="8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s="7" t="s">
        <v>9</v>
      </c>
      <c r="K1371" s="7" t="s">
        <v>193</v>
      </c>
      <c r="L1371" s="25">
        <f t="shared" si="84"/>
        <v>1886560000</v>
      </c>
      <c r="M1371" s="26">
        <f t="shared" si="85"/>
        <v>893381000</v>
      </c>
      <c r="N1371" s="26">
        <f t="shared" si="86"/>
        <v>993179000</v>
      </c>
      <c r="O1371" s="20">
        <f t="shared" si="87"/>
        <v>2014</v>
      </c>
    </row>
    <row r="1372" spans="1:15" ht="18" x14ac:dyDescent="0.3">
      <c r="A1372" s="7">
        <v>1425</v>
      </c>
      <c r="B1372" s="7" t="s">
        <v>469</v>
      </c>
      <c r="C1372" s="7" t="s">
        <v>7</v>
      </c>
      <c r="D1372" s="8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s="7" t="s">
        <v>9</v>
      </c>
      <c r="K1372" s="7" t="s">
        <v>193</v>
      </c>
      <c r="L1372" s="25">
        <f t="shared" si="84"/>
        <v>2030870000</v>
      </c>
      <c r="M1372" s="26">
        <f t="shared" si="85"/>
        <v>922775000</v>
      </c>
      <c r="N1372" s="26">
        <f t="shared" si="86"/>
        <v>1108095000</v>
      </c>
      <c r="O1372" s="20">
        <f t="shared" si="87"/>
        <v>2015</v>
      </c>
    </row>
    <row r="1373" spans="1:15" ht="18" x14ac:dyDescent="0.3">
      <c r="A1373" s="7">
        <v>1426</v>
      </c>
      <c r="B1373" s="7" t="s">
        <v>470</v>
      </c>
      <c r="C1373" s="7" t="s">
        <v>2</v>
      </c>
      <c r="D1373" s="8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s="7" t="s">
        <v>32</v>
      </c>
      <c r="K1373" s="7" t="s">
        <v>35</v>
      </c>
      <c r="L1373" s="25">
        <f t="shared" si="84"/>
        <v>7164000000</v>
      </c>
      <c r="M1373" s="26">
        <f t="shared" si="85"/>
        <v>2701000000</v>
      </c>
      <c r="N1373" s="26">
        <f t="shared" si="86"/>
        <v>4463000000</v>
      </c>
      <c r="O1373" s="20">
        <f t="shared" si="87"/>
        <v>2012</v>
      </c>
    </row>
    <row r="1374" spans="1:15" ht="18" x14ac:dyDescent="0.3">
      <c r="A1374" s="7">
        <v>1427</v>
      </c>
      <c r="B1374" s="7" t="s">
        <v>470</v>
      </c>
      <c r="C1374" s="7" t="s">
        <v>5</v>
      </c>
      <c r="D1374" s="8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s="7" t="s">
        <v>32</v>
      </c>
      <c r="K1374" s="7" t="s">
        <v>35</v>
      </c>
      <c r="L1374" s="25">
        <f t="shared" si="84"/>
        <v>7270000000</v>
      </c>
      <c r="M1374" s="26">
        <f t="shared" si="85"/>
        <v>2835000000</v>
      </c>
      <c r="N1374" s="26">
        <f t="shared" si="86"/>
        <v>4435000000</v>
      </c>
      <c r="O1374" s="20">
        <f t="shared" si="87"/>
        <v>2013</v>
      </c>
    </row>
    <row r="1375" spans="1:15" ht="18" x14ac:dyDescent="0.3">
      <c r="A1375" s="7">
        <v>1428</v>
      </c>
      <c r="B1375" s="7" t="s">
        <v>470</v>
      </c>
      <c r="C1375" s="7" t="s">
        <v>6</v>
      </c>
      <c r="D1375" s="8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s="7" t="s">
        <v>32</v>
      </c>
      <c r="K1375" s="7" t="s">
        <v>35</v>
      </c>
      <c r="L1375" s="25">
        <f t="shared" si="84"/>
        <v>7436000000</v>
      </c>
      <c r="M1375" s="26">
        <f t="shared" si="85"/>
        <v>2926000000</v>
      </c>
      <c r="N1375" s="26">
        <f t="shared" si="86"/>
        <v>4510000000</v>
      </c>
      <c r="O1375" s="20">
        <f t="shared" si="87"/>
        <v>2014</v>
      </c>
    </row>
    <row r="1376" spans="1:15" ht="18" x14ac:dyDescent="0.3">
      <c r="A1376" s="7">
        <v>1429</v>
      </c>
      <c r="B1376" s="7" t="s">
        <v>470</v>
      </c>
      <c r="C1376" s="7" t="s">
        <v>7</v>
      </c>
      <c r="D1376" s="8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s="7" t="s">
        <v>32</v>
      </c>
      <c r="K1376" s="7" t="s">
        <v>35</v>
      </c>
      <c r="L1376" s="25">
        <f t="shared" si="84"/>
        <v>7678000000</v>
      </c>
      <c r="M1376" s="26">
        <f t="shared" si="85"/>
        <v>3031000000</v>
      </c>
      <c r="N1376" s="26">
        <f t="shared" si="86"/>
        <v>4647000000</v>
      </c>
      <c r="O1376" s="20">
        <f t="shared" si="87"/>
        <v>2015</v>
      </c>
    </row>
    <row r="1377" spans="1:15" ht="18" x14ac:dyDescent="0.3">
      <c r="A1377" s="7">
        <v>1430</v>
      </c>
      <c r="B1377" s="7" t="s">
        <v>471</v>
      </c>
      <c r="C1377" s="7" t="s">
        <v>2</v>
      </c>
      <c r="D1377" s="8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s="7" t="s">
        <v>42</v>
      </c>
      <c r="K1377" s="7" t="s">
        <v>43</v>
      </c>
      <c r="L1377" s="25">
        <f t="shared" si="84"/>
        <v>3455777000</v>
      </c>
      <c r="M1377" s="26">
        <f t="shared" si="85"/>
        <v>1445069000</v>
      </c>
      <c r="N1377" s="26">
        <f t="shared" si="86"/>
        <v>2010708000</v>
      </c>
      <c r="O1377" s="20">
        <f t="shared" si="87"/>
        <v>2012</v>
      </c>
    </row>
    <row r="1378" spans="1:15" ht="18" x14ac:dyDescent="0.3">
      <c r="A1378" s="7">
        <v>1431</v>
      </c>
      <c r="B1378" s="7" t="s">
        <v>471</v>
      </c>
      <c r="C1378" s="7" t="s">
        <v>5</v>
      </c>
      <c r="D1378" s="8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s="7" t="s">
        <v>42</v>
      </c>
      <c r="K1378" s="7" t="s">
        <v>43</v>
      </c>
      <c r="L1378" s="25">
        <f t="shared" si="84"/>
        <v>3705903000</v>
      </c>
      <c r="M1378" s="26">
        <f t="shared" si="85"/>
        <v>1510069000</v>
      </c>
      <c r="N1378" s="26">
        <f t="shared" si="86"/>
        <v>2195834000</v>
      </c>
      <c r="O1378" s="20">
        <f t="shared" si="87"/>
        <v>2013</v>
      </c>
    </row>
    <row r="1379" spans="1:15" ht="18" x14ac:dyDescent="0.3">
      <c r="A1379" s="7">
        <v>1432</v>
      </c>
      <c r="B1379" s="7" t="s">
        <v>471</v>
      </c>
      <c r="C1379" s="7" t="s">
        <v>6</v>
      </c>
      <c r="D1379" s="8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s="7" t="s">
        <v>42</v>
      </c>
      <c r="K1379" s="7" t="s">
        <v>43</v>
      </c>
      <c r="L1379" s="25">
        <f t="shared" si="84"/>
        <v>3988015000</v>
      </c>
      <c r="M1379" s="26">
        <f t="shared" si="85"/>
        <v>1590672000</v>
      </c>
      <c r="N1379" s="26">
        <f t="shared" si="86"/>
        <v>2397343000</v>
      </c>
      <c r="O1379" s="20">
        <f t="shared" si="87"/>
        <v>2014</v>
      </c>
    </row>
    <row r="1380" spans="1:15" ht="18" x14ac:dyDescent="0.3">
      <c r="A1380" s="7">
        <v>1433</v>
      </c>
      <c r="B1380" s="7" t="s">
        <v>471</v>
      </c>
      <c r="C1380" s="7" t="s">
        <v>7</v>
      </c>
      <c r="D1380" s="8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s="7" t="s">
        <v>42</v>
      </c>
      <c r="K1380" s="7" t="s">
        <v>43</v>
      </c>
      <c r="L1380" s="25">
        <f t="shared" si="84"/>
        <v>4305911000</v>
      </c>
      <c r="M1380" s="26">
        <f t="shared" si="85"/>
        <v>1630403000</v>
      </c>
      <c r="N1380" s="26">
        <f t="shared" si="86"/>
        <v>2675508000</v>
      </c>
      <c r="O1380" s="20">
        <f t="shared" si="87"/>
        <v>2015</v>
      </c>
    </row>
    <row r="1381" spans="1:15" ht="18" x14ac:dyDescent="0.3">
      <c r="A1381" s="7">
        <v>1438</v>
      </c>
      <c r="B1381" s="7" t="s">
        <v>472</v>
      </c>
      <c r="C1381" s="7" t="s">
        <v>2</v>
      </c>
      <c r="D1381" s="8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s="7" t="s">
        <v>9</v>
      </c>
      <c r="K1381" s="7" t="s">
        <v>68</v>
      </c>
      <c r="L1381" s="25">
        <f t="shared" si="84"/>
        <v>6491261000</v>
      </c>
      <c r="M1381" s="26">
        <f t="shared" si="85"/>
        <v>4963184000</v>
      </c>
      <c r="N1381" s="26">
        <f t="shared" si="86"/>
        <v>1528077000</v>
      </c>
      <c r="O1381" s="20">
        <f t="shared" si="87"/>
        <v>2013</v>
      </c>
    </row>
    <row r="1382" spans="1:15" ht="18" x14ac:dyDescent="0.3">
      <c r="A1382" s="7">
        <v>1439</v>
      </c>
      <c r="B1382" s="7" t="s">
        <v>472</v>
      </c>
      <c r="C1382" s="7" t="s">
        <v>5</v>
      </c>
      <c r="D1382" s="8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s="7" t="s">
        <v>9</v>
      </c>
      <c r="K1382" s="7" t="s">
        <v>68</v>
      </c>
      <c r="L1382" s="25">
        <f t="shared" si="84"/>
        <v>6032000000</v>
      </c>
      <c r="M1382" s="26">
        <f t="shared" si="85"/>
        <v>4790000000</v>
      </c>
      <c r="N1382" s="26">
        <f t="shared" si="86"/>
        <v>1242000000</v>
      </c>
      <c r="O1382" s="20">
        <f t="shared" si="87"/>
        <v>2014</v>
      </c>
    </row>
    <row r="1383" spans="1:15" ht="18" x14ac:dyDescent="0.3">
      <c r="A1383" s="7">
        <v>1440</v>
      </c>
      <c r="B1383" s="7" t="s">
        <v>472</v>
      </c>
      <c r="C1383" s="7" t="s">
        <v>6</v>
      </c>
      <c r="D1383" s="8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s="7" t="s">
        <v>9</v>
      </c>
      <c r="K1383" s="7" t="s">
        <v>68</v>
      </c>
      <c r="L1383" s="25">
        <f t="shared" si="84"/>
        <v>5801000000</v>
      </c>
      <c r="M1383" s="26">
        <f t="shared" si="85"/>
        <v>4878000000</v>
      </c>
      <c r="N1383" s="26">
        <f t="shared" si="86"/>
        <v>923000000</v>
      </c>
      <c r="O1383" s="20">
        <f t="shared" si="87"/>
        <v>2015</v>
      </c>
    </row>
    <row r="1384" spans="1:15" ht="18" x14ac:dyDescent="0.3">
      <c r="A1384" s="7">
        <v>1441</v>
      </c>
      <c r="B1384" s="7" t="s">
        <v>472</v>
      </c>
      <c r="C1384" s="7" t="s">
        <v>7</v>
      </c>
      <c r="D1384" s="8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s="7" t="s">
        <v>9</v>
      </c>
      <c r="K1384" s="7" t="s">
        <v>68</v>
      </c>
      <c r="L1384" s="25">
        <f t="shared" si="84"/>
        <v>5514000000</v>
      </c>
      <c r="M1384" s="26">
        <f t="shared" si="85"/>
        <v>4667000000</v>
      </c>
      <c r="N1384" s="26">
        <f t="shared" si="86"/>
        <v>847000000</v>
      </c>
      <c r="O1384" s="20">
        <f t="shared" si="87"/>
        <v>2016</v>
      </c>
    </row>
    <row r="1385" spans="1:15" ht="18" x14ac:dyDescent="0.3">
      <c r="A1385" s="7">
        <v>1442</v>
      </c>
      <c r="B1385" s="7" t="s">
        <v>473</v>
      </c>
      <c r="C1385" s="7" t="s">
        <v>2</v>
      </c>
      <c r="D1385" s="8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s="7" t="s">
        <v>3</v>
      </c>
      <c r="K1385" s="7" t="s">
        <v>153</v>
      </c>
      <c r="L1385" s="25">
        <f t="shared" si="84"/>
        <v>857305000</v>
      </c>
      <c r="M1385" s="26">
        <f t="shared" si="85"/>
        <v>388469000</v>
      </c>
      <c r="N1385" s="26">
        <f t="shared" si="86"/>
        <v>468836000</v>
      </c>
      <c r="O1385" s="20">
        <f t="shared" si="87"/>
        <v>2012</v>
      </c>
    </row>
    <row r="1386" spans="1:15" ht="18" x14ac:dyDescent="0.3">
      <c r="A1386" s="7">
        <v>1443</v>
      </c>
      <c r="B1386" s="7" t="s">
        <v>473</v>
      </c>
      <c r="C1386" s="7" t="s">
        <v>5</v>
      </c>
      <c r="D1386" s="8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s="7" t="s">
        <v>3</v>
      </c>
      <c r="K1386" s="7" t="s">
        <v>153</v>
      </c>
      <c r="L1386" s="25">
        <f t="shared" si="84"/>
        <v>964634000</v>
      </c>
      <c r="M1386" s="26">
        <f t="shared" si="85"/>
        <v>429015000</v>
      </c>
      <c r="N1386" s="26">
        <f t="shared" si="86"/>
        <v>535619000</v>
      </c>
      <c r="O1386" s="20">
        <f t="shared" si="87"/>
        <v>2013</v>
      </c>
    </row>
    <row r="1387" spans="1:15" ht="18" x14ac:dyDescent="0.3">
      <c r="A1387" s="7">
        <v>1444</v>
      </c>
      <c r="B1387" s="7" t="s">
        <v>473</v>
      </c>
      <c r="C1387" s="7" t="s">
        <v>6</v>
      </c>
      <c r="D1387" s="8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s="7" t="s">
        <v>3</v>
      </c>
      <c r="K1387" s="7" t="s">
        <v>153</v>
      </c>
      <c r="L1387" s="25">
        <f t="shared" si="84"/>
        <v>1094411000</v>
      </c>
      <c r="M1387" s="26">
        <f t="shared" si="85"/>
        <v>538075000</v>
      </c>
      <c r="N1387" s="26">
        <f t="shared" si="86"/>
        <v>556336000</v>
      </c>
      <c r="O1387" s="20">
        <f t="shared" si="87"/>
        <v>2014</v>
      </c>
    </row>
    <row r="1388" spans="1:15" ht="18" x14ac:dyDescent="0.3">
      <c r="A1388" s="7">
        <v>1445</v>
      </c>
      <c r="B1388" s="7" t="s">
        <v>473</v>
      </c>
      <c r="C1388" s="7" t="s">
        <v>7</v>
      </c>
      <c r="D1388" s="8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s="7" t="s">
        <v>3</v>
      </c>
      <c r="K1388" s="7" t="s">
        <v>153</v>
      </c>
      <c r="L1388" s="25">
        <f t="shared" si="84"/>
        <v>1266185000</v>
      </c>
      <c r="M1388" s="26">
        <f t="shared" si="85"/>
        <v>778573000</v>
      </c>
      <c r="N1388" s="26">
        <f t="shared" si="86"/>
        <v>487612000</v>
      </c>
      <c r="O1388" s="20">
        <f t="shared" si="87"/>
        <v>2015</v>
      </c>
    </row>
    <row r="1389" spans="1:15" ht="18" x14ac:dyDescent="0.3">
      <c r="A1389" s="7">
        <v>1446</v>
      </c>
      <c r="B1389" s="7" t="s">
        <v>474</v>
      </c>
      <c r="C1389" s="7" t="s">
        <v>2</v>
      </c>
      <c r="D1389" s="8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s="7" t="s">
        <v>32</v>
      </c>
      <c r="K1389" s="7" t="s">
        <v>33</v>
      </c>
      <c r="L1389" s="25">
        <f t="shared" si="84"/>
        <v>3001000000</v>
      </c>
      <c r="M1389" s="26">
        <f t="shared" si="85"/>
        <v>1449000000</v>
      </c>
      <c r="N1389" s="26">
        <f t="shared" si="86"/>
        <v>1552000000</v>
      </c>
      <c r="O1389" s="20">
        <f t="shared" si="87"/>
        <v>2012</v>
      </c>
    </row>
    <row r="1390" spans="1:15" ht="18" x14ac:dyDescent="0.3">
      <c r="A1390" s="7">
        <v>1447</v>
      </c>
      <c r="B1390" s="7" t="s">
        <v>474</v>
      </c>
      <c r="C1390" s="7" t="s">
        <v>5</v>
      </c>
      <c r="D1390" s="8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s="7" t="s">
        <v>32</v>
      </c>
      <c r="K1390" s="7" t="s">
        <v>33</v>
      </c>
      <c r="L1390" s="25">
        <f t="shared" si="84"/>
        <v>3371000000</v>
      </c>
      <c r="M1390" s="26">
        <f t="shared" si="85"/>
        <v>1687000000</v>
      </c>
      <c r="N1390" s="26">
        <f t="shared" si="86"/>
        <v>1684000000</v>
      </c>
      <c r="O1390" s="20">
        <f t="shared" si="87"/>
        <v>2013</v>
      </c>
    </row>
    <row r="1391" spans="1:15" ht="18" x14ac:dyDescent="0.3">
      <c r="A1391" s="7">
        <v>1448</v>
      </c>
      <c r="B1391" s="7" t="s">
        <v>474</v>
      </c>
      <c r="C1391" s="7" t="s">
        <v>6</v>
      </c>
      <c r="D1391" s="8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s="7" t="s">
        <v>32</v>
      </c>
      <c r="K1391" s="7" t="s">
        <v>33</v>
      </c>
      <c r="L1391" s="25">
        <f t="shared" si="84"/>
        <v>3346000000</v>
      </c>
      <c r="M1391" s="26">
        <f t="shared" si="85"/>
        <v>1570000000</v>
      </c>
      <c r="N1391" s="26">
        <f t="shared" si="86"/>
        <v>1776000000</v>
      </c>
      <c r="O1391" s="20">
        <f t="shared" si="87"/>
        <v>2014</v>
      </c>
    </row>
    <row r="1392" spans="1:15" ht="18" x14ac:dyDescent="0.3">
      <c r="A1392" s="7">
        <v>1449</v>
      </c>
      <c r="B1392" s="7" t="s">
        <v>474</v>
      </c>
      <c r="C1392" s="7" t="s">
        <v>7</v>
      </c>
      <c r="D1392" s="8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s="7" t="s">
        <v>32</v>
      </c>
      <c r="K1392" s="7" t="s">
        <v>33</v>
      </c>
      <c r="L1392" s="25">
        <f t="shared" si="84"/>
        <v>3583000000</v>
      </c>
      <c r="M1392" s="26">
        <f t="shared" si="85"/>
        <v>1647000000</v>
      </c>
      <c r="N1392" s="26">
        <f t="shared" si="86"/>
        <v>1936000000</v>
      </c>
      <c r="O1392" s="20">
        <f t="shared" si="87"/>
        <v>2015</v>
      </c>
    </row>
    <row r="1393" spans="1:15" ht="18" x14ac:dyDescent="0.3">
      <c r="A1393" s="7">
        <v>1450</v>
      </c>
      <c r="B1393" s="7" t="s">
        <v>475</v>
      </c>
      <c r="C1393" s="7" t="s">
        <v>2</v>
      </c>
      <c r="D1393" s="8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s="7" t="s">
        <v>37</v>
      </c>
      <c r="K1393" s="7" t="s">
        <v>94</v>
      </c>
      <c r="L1393" s="25">
        <f t="shared" si="84"/>
        <v>10811000000</v>
      </c>
      <c r="M1393" s="26">
        <f t="shared" si="85"/>
        <v>7514000000</v>
      </c>
      <c r="N1393" s="26">
        <f t="shared" si="86"/>
        <v>3297000000</v>
      </c>
      <c r="O1393" s="20">
        <f t="shared" si="87"/>
        <v>2012</v>
      </c>
    </row>
    <row r="1394" spans="1:15" ht="18" x14ac:dyDescent="0.3">
      <c r="A1394" s="7">
        <v>1451</v>
      </c>
      <c r="B1394" s="7" t="s">
        <v>475</v>
      </c>
      <c r="C1394" s="7" t="s">
        <v>5</v>
      </c>
      <c r="D1394" s="8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s="7" t="s">
        <v>37</v>
      </c>
      <c r="K1394" s="7" t="s">
        <v>94</v>
      </c>
      <c r="L1394" s="25">
        <f t="shared" si="84"/>
        <v>8311000000</v>
      </c>
      <c r="M1394" s="26">
        <f t="shared" si="85"/>
        <v>6384000000</v>
      </c>
      <c r="N1394" s="26">
        <f t="shared" si="86"/>
        <v>1927000000</v>
      </c>
      <c r="O1394" s="20">
        <f t="shared" si="87"/>
        <v>2013</v>
      </c>
    </row>
    <row r="1395" spans="1:15" ht="18" x14ac:dyDescent="0.3">
      <c r="A1395" s="7">
        <v>1452</v>
      </c>
      <c r="B1395" s="7" t="s">
        <v>475</v>
      </c>
      <c r="C1395" s="7" t="s">
        <v>6</v>
      </c>
      <c r="D1395" s="8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s="7" t="s">
        <v>37</v>
      </c>
      <c r="K1395" s="7" t="s">
        <v>94</v>
      </c>
      <c r="L1395" s="25">
        <f t="shared" si="84"/>
        <v>8472000000</v>
      </c>
      <c r="M1395" s="26">
        <f t="shared" si="85"/>
        <v>5885000000</v>
      </c>
      <c r="N1395" s="26">
        <f t="shared" si="86"/>
        <v>2587000000</v>
      </c>
      <c r="O1395" s="20">
        <f t="shared" si="87"/>
        <v>2014</v>
      </c>
    </row>
    <row r="1396" spans="1:15" ht="18" x14ac:dyDescent="0.3">
      <c r="A1396" s="7">
        <v>1453</v>
      </c>
      <c r="B1396" s="7" t="s">
        <v>475</v>
      </c>
      <c r="C1396" s="7" t="s">
        <v>7</v>
      </c>
      <c r="D1396" s="8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s="7" t="s">
        <v>37</v>
      </c>
      <c r="K1396" s="7" t="s">
        <v>94</v>
      </c>
      <c r="L1396" s="25">
        <f t="shared" si="84"/>
        <v>8314000000</v>
      </c>
      <c r="M1396" s="26">
        <f t="shared" si="85"/>
        <v>5325000000</v>
      </c>
      <c r="N1396" s="26">
        <f t="shared" si="86"/>
        <v>2989000000</v>
      </c>
      <c r="O1396" s="20">
        <f t="shared" si="87"/>
        <v>2015</v>
      </c>
    </row>
    <row r="1397" spans="1:15" ht="18" x14ac:dyDescent="0.3">
      <c r="A1397" s="7">
        <v>1458</v>
      </c>
      <c r="B1397" s="7" t="s">
        <v>476</v>
      </c>
      <c r="C1397" s="7" t="s">
        <v>2</v>
      </c>
      <c r="D1397" s="8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7" t="s">
        <v>12</v>
      </c>
      <c r="K1397" s="7" t="s">
        <v>477</v>
      </c>
      <c r="L1397" s="25">
        <f t="shared" si="84"/>
        <v>3940000000</v>
      </c>
      <c r="M1397" s="26">
        <f t="shared" si="85"/>
        <v>1847000000</v>
      </c>
      <c r="N1397" s="26">
        <f t="shared" si="86"/>
        <v>2093000000</v>
      </c>
      <c r="O1397" s="20">
        <f t="shared" si="87"/>
        <v>2013</v>
      </c>
    </row>
    <row r="1398" spans="1:15" ht="18" x14ac:dyDescent="0.3">
      <c r="A1398" s="7">
        <v>1459</v>
      </c>
      <c r="B1398" s="7" t="s">
        <v>476</v>
      </c>
      <c r="C1398" s="7" t="s">
        <v>5</v>
      </c>
      <c r="D1398" s="8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7" t="s">
        <v>12</v>
      </c>
      <c r="K1398" s="7" t="s">
        <v>477</v>
      </c>
      <c r="L1398" s="25">
        <f t="shared" si="84"/>
        <v>3846000000</v>
      </c>
      <c r="M1398" s="26">
        <f t="shared" si="85"/>
        <v>2046000000</v>
      </c>
      <c r="N1398" s="26">
        <f t="shared" si="86"/>
        <v>1800000000</v>
      </c>
      <c r="O1398" s="20">
        <f t="shared" si="87"/>
        <v>2014</v>
      </c>
    </row>
    <row r="1399" spans="1:15" ht="18" x14ac:dyDescent="0.3">
      <c r="A1399" s="7">
        <v>1460</v>
      </c>
      <c r="B1399" s="7" t="s">
        <v>476</v>
      </c>
      <c r="C1399" s="7" t="s">
        <v>6</v>
      </c>
      <c r="D1399" s="8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7" t="s">
        <v>12</v>
      </c>
      <c r="K1399" s="7" t="s">
        <v>477</v>
      </c>
      <c r="L1399" s="25">
        <f t="shared" si="84"/>
        <v>3809000000</v>
      </c>
      <c r="M1399" s="26">
        <f t="shared" si="85"/>
        <v>1719000000</v>
      </c>
      <c r="N1399" s="26">
        <f t="shared" si="86"/>
        <v>2090000000</v>
      </c>
      <c r="O1399" s="20">
        <f t="shared" si="87"/>
        <v>2015</v>
      </c>
    </row>
    <row r="1400" spans="1:15" ht="18" x14ac:dyDescent="0.3">
      <c r="A1400" s="7">
        <v>1461</v>
      </c>
      <c r="B1400" s="7" t="s">
        <v>476</v>
      </c>
      <c r="C1400" s="7" t="s">
        <v>7</v>
      </c>
      <c r="D1400" s="8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7" t="s">
        <v>12</v>
      </c>
      <c r="K1400" s="7" t="s">
        <v>477</v>
      </c>
      <c r="L1400" s="25">
        <f t="shared" si="84"/>
        <v>2615000000</v>
      </c>
      <c r="M1400" s="26">
        <f t="shared" si="85"/>
        <v>1995000000</v>
      </c>
      <c r="N1400" s="26">
        <f t="shared" si="86"/>
        <v>620000000</v>
      </c>
      <c r="O1400" s="20">
        <f t="shared" si="87"/>
        <v>2016</v>
      </c>
    </row>
    <row r="1401" spans="1:15" ht="18" x14ac:dyDescent="0.3">
      <c r="A1401" s="7">
        <v>1462</v>
      </c>
      <c r="B1401" s="7" t="s">
        <v>478</v>
      </c>
      <c r="C1401" s="7" t="s">
        <v>2</v>
      </c>
      <c r="D1401" s="8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s="7" t="s">
        <v>26</v>
      </c>
      <c r="K1401" s="7" t="s">
        <v>479</v>
      </c>
      <c r="L1401" s="25">
        <f t="shared" si="84"/>
        <v>1108300000</v>
      </c>
      <c r="M1401" s="26">
        <f t="shared" si="85"/>
        <v>585400000</v>
      </c>
      <c r="N1401" s="26">
        <f t="shared" si="86"/>
        <v>522900000</v>
      </c>
      <c r="O1401" s="20">
        <f t="shared" si="87"/>
        <v>2013</v>
      </c>
    </row>
    <row r="1402" spans="1:15" ht="18" x14ac:dyDescent="0.3">
      <c r="A1402" s="7">
        <v>1463</v>
      </c>
      <c r="B1402" s="7" t="s">
        <v>478</v>
      </c>
      <c r="C1402" s="7" t="s">
        <v>5</v>
      </c>
      <c r="D1402" s="8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s="7" t="s">
        <v>26</v>
      </c>
      <c r="K1402" s="7" t="s">
        <v>479</v>
      </c>
      <c r="L1402" s="25">
        <f t="shared" si="84"/>
        <v>1991700000</v>
      </c>
      <c r="M1402" s="26">
        <f t="shared" si="85"/>
        <v>895100000</v>
      </c>
      <c r="N1402" s="26">
        <f t="shared" si="86"/>
        <v>1096600000</v>
      </c>
      <c r="O1402" s="20">
        <f t="shared" si="87"/>
        <v>2014</v>
      </c>
    </row>
    <row r="1403" spans="1:15" ht="18" x14ac:dyDescent="0.3">
      <c r="A1403" s="7">
        <v>1464</v>
      </c>
      <c r="B1403" s="7" t="s">
        <v>478</v>
      </c>
      <c r="C1403" s="7" t="s">
        <v>6</v>
      </c>
      <c r="D1403" s="8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s="7" t="s">
        <v>26</v>
      </c>
      <c r="K1403" s="7" t="s">
        <v>479</v>
      </c>
      <c r="L1403" s="25">
        <f t="shared" si="84"/>
        <v>2578600000</v>
      </c>
      <c r="M1403" s="26">
        <f t="shared" si="85"/>
        <v>1078400000</v>
      </c>
      <c r="N1403" s="26">
        <f t="shared" si="86"/>
        <v>1500200000</v>
      </c>
      <c r="O1403" s="20">
        <f t="shared" si="87"/>
        <v>2015</v>
      </c>
    </row>
    <row r="1404" spans="1:15" ht="18" x14ac:dyDescent="0.3">
      <c r="A1404" s="7">
        <v>1465</v>
      </c>
      <c r="B1404" s="7" t="s">
        <v>478</v>
      </c>
      <c r="C1404" s="7" t="s">
        <v>7</v>
      </c>
      <c r="D1404" s="8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s="7" t="s">
        <v>26</v>
      </c>
      <c r="K1404" s="7" t="s">
        <v>479</v>
      </c>
      <c r="L1404" s="25">
        <f t="shared" si="84"/>
        <v>2942300000</v>
      </c>
      <c r="M1404" s="26">
        <f t="shared" si="85"/>
        <v>1177200000</v>
      </c>
      <c r="N1404" s="26">
        <f t="shared" si="86"/>
        <v>1765100000</v>
      </c>
      <c r="O1404" s="20">
        <f t="shared" si="87"/>
        <v>2016</v>
      </c>
    </row>
    <row r="1405" spans="1:15" ht="18" x14ac:dyDescent="0.3">
      <c r="A1405" s="7">
        <v>1466</v>
      </c>
      <c r="B1405" s="7" t="s">
        <v>480</v>
      </c>
      <c r="C1405" s="7" t="s">
        <v>2</v>
      </c>
      <c r="D1405" s="8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s="7" t="s">
        <v>9</v>
      </c>
      <c r="K1405" s="7" t="s">
        <v>468</v>
      </c>
      <c r="L1405" s="25">
        <f t="shared" si="84"/>
        <v>3903700000</v>
      </c>
      <c r="M1405" s="26">
        <f t="shared" si="85"/>
        <v>2960300000</v>
      </c>
      <c r="N1405" s="26">
        <f t="shared" si="86"/>
        <v>943400000</v>
      </c>
      <c r="O1405" s="20">
        <f t="shared" si="87"/>
        <v>2013</v>
      </c>
    </row>
    <row r="1406" spans="1:15" ht="18" x14ac:dyDescent="0.3">
      <c r="A1406" s="7">
        <v>1467</v>
      </c>
      <c r="B1406" s="7" t="s">
        <v>480</v>
      </c>
      <c r="C1406" s="7" t="s">
        <v>5</v>
      </c>
      <c r="D1406" s="8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s="7" t="s">
        <v>9</v>
      </c>
      <c r="K1406" s="7" t="s">
        <v>468</v>
      </c>
      <c r="L1406" s="25">
        <f t="shared" si="84"/>
        <v>4102700000</v>
      </c>
      <c r="M1406" s="26">
        <f t="shared" si="85"/>
        <v>2814600000</v>
      </c>
      <c r="N1406" s="26">
        <f t="shared" si="86"/>
        <v>1288100000</v>
      </c>
      <c r="O1406" s="20">
        <f t="shared" si="87"/>
        <v>2015</v>
      </c>
    </row>
    <row r="1407" spans="1:15" ht="18" x14ac:dyDescent="0.3">
      <c r="A1407" s="7">
        <v>1468</v>
      </c>
      <c r="B1407" s="7" t="s">
        <v>480</v>
      </c>
      <c r="C1407" s="7" t="s">
        <v>6</v>
      </c>
      <c r="D1407" s="8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s="7" t="s">
        <v>9</v>
      </c>
      <c r="K1407" s="7" t="s">
        <v>468</v>
      </c>
      <c r="L1407" s="25">
        <f t="shared" si="84"/>
        <v>4072000000</v>
      </c>
      <c r="M1407" s="26">
        <f t="shared" si="85"/>
        <v>2681100000</v>
      </c>
      <c r="N1407" s="26">
        <f t="shared" si="86"/>
        <v>1390900000</v>
      </c>
      <c r="O1407" s="20">
        <f t="shared" si="87"/>
        <v>2016</v>
      </c>
    </row>
    <row r="1408" spans="1:15" ht="18" x14ac:dyDescent="0.3">
      <c r="A1408" s="7">
        <v>1469</v>
      </c>
      <c r="B1408" s="7" t="s">
        <v>480</v>
      </c>
      <c r="C1408" s="7" t="s">
        <v>7</v>
      </c>
      <c r="D1408" s="8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s="7" t="s">
        <v>9</v>
      </c>
      <c r="K1408" s="7" t="s">
        <v>468</v>
      </c>
      <c r="L1408" s="25">
        <f t="shared" si="84"/>
        <v>4267200000</v>
      </c>
      <c r="M1408" s="26">
        <f t="shared" si="85"/>
        <v>2798900000</v>
      </c>
      <c r="N1408" s="26">
        <f t="shared" si="86"/>
        <v>1468300000</v>
      </c>
      <c r="O1408" s="20">
        <f t="shared" si="87"/>
        <v>2016</v>
      </c>
    </row>
    <row r="1409" spans="1:15" ht="18" x14ac:dyDescent="0.3">
      <c r="A1409" s="7">
        <v>1470</v>
      </c>
      <c r="B1409" s="7" t="s">
        <v>481</v>
      </c>
      <c r="C1409" s="7" t="s">
        <v>2</v>
      </c>
      <c r="D1409" s="8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7" t="s">
        <v>12</v>
      </c>
      <c r="K1409" s="7" t="s">
        <v>24</v>
      </c>
      <c r="L1409" s="25">
        <f t="shared" si="84"/>
        <v>766600000</v>
      </c>
      <c r="M1409" s="26">
        <f t="shared" si="85"/>
        <v>415100000</v>
      </c>
      <c r="N1409" s="26">
        <f t="shared" si="86"/>
        <v>351500000</v>
      </c>
      <c r="O1409" s="20">
        <f t="shared" si="87"/>
        <v>2013</v>
      </c>
    </row>
    <row r="1410" spans="1:15" ht="18" x14ac:dyDescent="0.3">
      <c r="A1410" s="7">
        <v>1471</v>
      </c>
      <c r="B1410" s="7" t="s">
        <v>481</v>
      </c>
      <c r="C1410" s="7" t="s">
        <v>5</v>
      </c>
      <c r="D1410" s="8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7" t="s">
        <v>12</v>
      </c>
      <c r="K1410" s="7" t="s">
        <v>24</v>
      </c>
      <c r="L1410" s="25">
        <f t="shared" ref="L1410:L1473" si="88">E1410-F1410</f>
        <v>1022700000</v>
      </c>
      <c r="M1410" s="26">
        <f t="shared" ref="M1410:M1473" si="89">G1410+H1410+I1410</f>
        <v>457200000</v>
      </c>
      <c r="N1410" s="26">
        <f t="shared" ref="N1410:N1473" si="90">L1410-M1410</f>
        <v>565500000</v>
      </c>
      <c r="O1410" s="20">
        <f t="shared" si="87"/>
        <v>2014</v>
      </c>
    </row>
    <row r="1411" spans="1:15" ht="18" x14ac:dyDescent="0.3">
      <c r="A1411" s="7">
        <v>1472</v>
      </c>
      <c r="B1411" s="7" t="s">
        <v>481</v>
      </c>
      <c r="C1411" s="7" t="s">
        <v>6</v>
      </c>
      <c r="D1411" s="8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7" t="s">
        <v>12</v>
      </c>
      <c r="K1411" s="7" t="s">
        <v>24</v>
      </c>
      <c r="L1411" s="25">
        <f t="shared" si="88"/>
        <v>1554500000</v>
      </c>
      <c r="M1411" s="26">
        <f t="shared" si="89"/>
        <v>528000000</v>
      </c>
      <c r="N1411" s="26">
        <f t="shared" si="90"/>
        <v>1026500000</v>
      </c>
      <c r="O1411" s="20">
        <f t="shared" ref="O1411:O1474" si="91">YEAR(D1411)</f>
        <v>2015</v>
      </c>
    </row>
    <row r="1412" spans="1:15" ht="18" x14ac:dyDescent="0.3">
      <c r="A1412" s="7">
        <v>1473</v>
      </c>
      <c r="B1412" s="7" t="s">
        <v>481</v>
      </c>
      <c r="C1412" s="7" t="s">
        <v>7</v>
      </c>
      <c r="D1412" s="8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7" t="s">
        <v>12</v>
      </c>
      <c r="K1412" s="7" t="s">
        <v>24</v>
      </c>
      <c r="L1412" s="25">
        <f t="shared" si="88"/>
        <v>1665200000</v>
      </c>
      <c r="M1412" s="26">
        <f t="shared" si="89"/>
        <v>541700000</v>
      </c>
      <c r="N1412" s="26">
        <f t="shared" si="90"/>
        <v>1123500000</v>
      </c>
      <c r="O1412" s="20">
        <f t="shared" si="91"/>
        <v>2016</v>
      </c>
    </row>
    <row r="1413" spans="1:15" ht="18" x14ac:dyDescent="0.3">
      <c r="A1413" s="7">
        <v>1474</v>
      </c>
      <c r="B1413" s="7" t="s">
        <v>482</v>
      </c>
      <c r="C1413" s="7" t="s">
        <v>2</v>
      </c>
      <c r="D1413" s="8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s="7" t="s">
        <v>72</v>
      </c>
      <c r="K1413" s="7" t="s">
        <v>73</v>
      </c>
      <c r="L1413" s="25">
        <f t="shared" si="88"/>
        <v>2485000000</v>
      </c>
      <c r="M1413" s="26">
        <f t="shared" si="89"/>
        <v>1646000000</v>
      </c>
      <c r="N1413" s="26">
        <f t="shared" si="90"/>
        <v>839000000</v>
      </c>
      <c r="O1413" s="20">
        <f t="shared" si="91"/>
        <v>2012</v>
      </c>
    </row>
    <row r="1414" spans="1:15" ht="18" x14ac:dyDescent="0.3">
      <c r="A1414" s="7">
        <v>1475</v>
      </c>
      <c r="B1414" s="7" t="s">
        <v>482</v>
      </c>
      <c r="C1414" s="7" t="s">
        <v>5</v>
      </c>
      <c r="D1414" s="8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s="7" t="s">
        <v>72</v>
      </c>
      <c r="K1414" s="7" t="s">
        <v>73</v>
      </c>
      <c r="L1414" s="25">
        <f t="shared" si="88"/>
        <v>3043000000</v>
      </c>
      <c r="M1414" s="26">
        <f t="shared" si="89"/>
        <v>1839000000</v>
      </c>
      <c r="N1414" s="26">
        <f t="shared" si="90"/>
        <v>1204000000</v>
      </c>
      <c r="O1414" s="20">
        <f t="shared" si="91"/>
        <v>2013</v>
      </c>
    </row>
    <row r="1415" spans="1:15" ht="18" x14ac:dyDescent="0.3">
      <c r="A1415" s="7">
        <v>1476</v>
      </c>
      <c r="B1415" s="7" t="s">
        <v>482</v>
      </c>
      <c r="C1415" s="7" t="s">
        <v>6</v>
      </c>
      <c r="D1415" s="8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s="7" t="s">
        <v>72</v>
      </c>
      <c r="K1415" s="7" t="s">
        <v>73</v>
      </c>
      <c r="L1415" s="25">
        <f t="shared" si="88"/>
        <v>3611000000</v>
      </c>
      <c r="M1415" s="26">
        <f t="shared" si="89"/>
        <v>2238000000</v>
      </c>
      <c r="N1415" s="26">
        <f t="shared" si="90"/>
        <v>1373000000</v>
      </c>
      <c r="O1415" s="20">
        <f t="shared" si="91"/>
        <v>2014</v>
      </c>
    </row>
    <row r="1416" spans="1:15" ht="18" x14ac:dyDescent="0.3">
      <c r="A1416" s="7">
        <v>1477</v>
      </c>
      <c r="B1416" s="7" t="s">
        <v>482</v>
      </c>
      <c r="C1416" s="7" t="s">
        <v>7</v>
      </c>
      <c r="D1416" s="8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s="7" t="s">
        <v>72</v>
      </c>
      <c r="K1416" s="7" t="s">
        <v>73</v>
      </c>
      <c r="L1416" s="25">
        <f t="shared" si="88"/>
        <v>2444000000</v>
      </c>
      <c r="M1416" s="26">
        <f t="shared" si="89"/>
        <v>2299000000</v>
      </c>
      <c r="N1416" s="26">
        <f t="shared" si="90"/>
        <v>145000000</v>
      </c>
      <c r="O1416" s="20">
        <f t="shared" si="91"/>
        <v>2015</v>
      </c>
    </row>
    <row r="1417" spans="1:15" ht="18" x14ac:dyDescent="0.3">
      <c r="A1417" s="7">
        <v>1478</v>
      </c>
      <c r="B1417" s="7" t="s">
        <v>483</v>
      </c>
      <c r="C1417" s="7" t="s">
        <v>2</v>
      </c>
      <c r="D1417" s="8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s="7" t="s">
        <v>37</v>
      </c>
      <c r="K1417" s="7" t="s">
        <v>89</v>
      </c>
      <c r="L1417" s="25">
        <f t="shared" si="88"/>
        <v>10431000000</v>
      </c>
      <c r="M1417" s="26">
        <f t="shared" si="89"/>
        <v>6672000000</v>
      </c>
      <c r="N1417" s="26">
        <f t="shared" si="90"/>
        <v>3759000000</v>
      </c>
      <c r="O1417" s="20">
        <f t="shared" si="91"/>
        <v>2012</v>
      </c>
    </row>
    <row r="1418" spans="1:15" ht="18" x14ac:dyDescent="0.3">
      <c r="A1418" s="7">
        <v>1479</v>
      </c>
      <c r="B1418" s="7" t="s">
        <v>483</v>
      </c>
      <c r="C1418" s="7" t="s">
        <v>5</v>
      </c>
      <c r="D1418" s="8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s="7" t="s">
        <v>37</v>
      </c>
      <c r="K1418" s="7" t="s">
        <v>89</v>
      </c>
      <c r="L1418" s="25">
        <f t="shared" si="88"/>
        <v>11439000000</v>
      </c>
      <c r="M1418" s="26">
        <f t="shared" si="89"/>
        <v>7929000000</v>
      </c>
      <c r="N1418" s="26">
        <f t="shared" si="90"/>
        <v>3510000000</v>
      </c>
      <c r="O1418" s="20">
        <f t="shared" si="91"/>
        <v>2013</v>
      </c>
    </row>
    <row r="1419" spans="1:15" ht="18" x14ac:dyDescent="0.3">
      <c r="A1419" s="7">
        <v>1480</v>
      </c>
      <c r="B1419" s="7" t="s">
        <v>483</v>
      </c>
      <c r="C1419" s="7" t="s">
        <v>6</v>
      </c>
      <c r="D1419" s="8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s="7" t="s">
        <v>37</v>
      </c>
      <c r="K1419" s="7" t="s">
        <v>89</v>
      </c>
      <c r="L1419" s="25">
        <f t="shared" si="88"/>
        <v>12257000000</v>
      </c>
      <c r="M1419" s="26">
        <f t="shared" si="89"/>
        <v>8419000000</v>
      </c>
      <c r="N1419" s="26">
        <f t="shared" si="90"/>
        <v>3838000000</v>
      </c>
      <c r="O1419" s="20">
        <f t="shared" si="91"/>
        <v>2014</v>
      </c>
    </row>
    <row r="1420" spans="1:15" ht="18" x14ac:dyDescent="0.3">
      <c r="A1420" s="7">
        <v>1481</v>
      </c>
      <c r="B1420" s="7" t="s">
        <v>483</v>
      </c>
      <c r="C1420" s="7" t="s">
        <v>7</v>
      </c>
      <c r="D1420" s="8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s="7" t="s">
        <v>37</v>
      </c>
      <c r="K1420" s="7" t="s">
        <v>89</v>
      </c>
      <c r="L1420" s="25">
        <f t="shared" si="88"/>
        <v>13013000000</v>
      </c>
      <c r="M1420" s="26">
        <f t="shared" si="89"/>
        <v>8954000000</v>
      </c>
      <c r="N1420" s="26">
        <f t="shared" si="90"/>
        <v>4059000000</v>
      </c>
      <c r="O1420" s="20">
        <f t="shared" si="91"/>
        <v>2015</v>
      </c>
    </row>
    <row r="1421" spans="1:15" ht="18" x14ac:dyDescent="0.3">
      <c r="A1421" s="7">
        <v>1482</v>
      </c>
      <c r="B1421" s="7" t="s">
        <v>484</v>
      </c>
      <c r="C1421" s="7" t="s">
        <v>2</v>
      </c>
      <c r="D1421" s="8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7" t="s">
        <v>15</v>
      </c>
      <c r="K1421" s="7" t="s">
        <v>20</v>
      </c>
      <c r="L1421" s="25">
        <f t="shared" si="88"/>
        <v>6019000000</v>
      </c>
      <c r="M1421" s="26">
        <f t="shared" si="89"/>
        <v>4763000000</v>
      </c>
      <c r="N1421" s="26">
        <f t="shared" si="90"/>
        <v>1256000000</v>
      </c>
      <c r="O1421" s="20">
        <f t="shared" si="91"/>
        <v>2013</v>
      </c>
    </row>
    <row r="1422" spans="1:15" ht="18" x14ac:dyDescent="0.3">
      <c r="A1422" s="7">
        <v>1483</v>
      </c>
      <c r="B1422" s="7" t="s">
        <v>484</v>
      </c>
      <c r="C1422" s="7" t="s">
        <v>5</v>
      </c>
      <c r="D1422" s="8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7" t="s">
        <v>15</v>
      </c>
      <c r="K1422" s="7" t="s">
        <v>20</v>
      </c>
      <c r="L1422" s="25">
        <f t="shared" si="88"/>
        <v>6356000000</v>
      </c>
      <c r="M1422" s="26">
        <f t="shared" si="89"/>
        <v>5110000000</v>
      </c>
      <c r="N1422" s="26">
        <f t="shared" si="90"/>
        <v>1246000000</v>
      </c>
      <c r="O1422" s="20">
        <f t="shared" si="91"/>
        <v>2014</v>
      </c>
    </row>
    <row r="1423" spans="1:15" ht="18" x14ac:dyDescent="0.3">
      <c r="A1423" s="7">
        <v>1484</v>
      </c>
      <c r="B1423" s="7" t="s">
        <v>484</v>
      </c>
      <c r="C1423" s="7" t="s">
        <v>6</v>
      </c>
      <c r="D1423" s="8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7" t="s">
        <v>15</v>
      </c>
      <c r="K1423" s="7" t="s">
        <v>20</v>
      </c>
      <c r="L1423" s="25">
        <f t="shared" si="88"/>
        <v>6602000000</v>
      </c>
      <c r="M1423" s="26">
        <f t="shared" si="89"/>
        <v>4741000000</v>
      </c>
      <c r="N1423" s="26">
        <f t="shared" si="90"/>
        <v>1861000000</v>
      </c>
      <c r="O1423" s="20">
        <f t="shared" si="91"/>
        <v>2015</v>
      </c>
    </row>
    <row r="1424" spans="1:15" ht="18" x14ac:dyDescent="0.3">
      <c r="A1424" s="7">
        <v>1485</v>
      </c>
      <c r="B1424" s="7" t="s">
        <v>484</v>
      </c>
      <c r="C1424" s="7" t="s">
        <v>7</v>
      </c>
      <c r="D1424" s="8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7" t="s">
        <v>15</v>
      </c>
      <c r="K1424" s="7" t="s">
        <v>20</v>
      </c>
      <c r="L1424" s="25">
        <f t="shared" si="88"/>
        <v>7495000000</v>
      </c>
      <c r="M1424" s="26">
        <f t="shared" si="89"/>
        <v>5329000000</v>
      </c>
      <c r="N1424" s="26">
        <f t="shared" si="90"/>
        <v>2166000000</v>
      </c>
      <c r="O1424" s="20">
        <f t="shared" si="91"/>
        <v>2016</v>
      </c>
    </row>
    <row r="1425" spans="1:15" ht="18" x14ac:dyDescent="0.3">
      <c r="A1425" s="7">
        <v>1486</v>
      </c>
      <c r="B1425" s="7" t="s">
        <v>485</v>
      </c>
      <c r="C1425" s="7" t="s">
        <v>2</v>
      </c>
      <c r="D1425" s="8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7" t="s">
        <v>12</v>
      </c>
      <c r="K1425" s="7" t="s">
        <v>22</v>
      </c>
      <c r="L1425" s="25">
        <f t="shared" si="88"/>
        <v>5731000000</v>
      </c>
      <c r="M1425" s="26">
        <f t="shared" si="89"/>
        <v>4548000000</v>
      </c>
      <c r="N1425" s="26">
        <f t="shared" si="90"/>
        <v>1183000000</v>
      </c>
      <c r="O1425" s="20">
        <f t="shared" si="91"/>
        <v>2013</v>
      </c>
    </row>
    <row r="1426" spans="1:15" ht="18" x14ac:dyDescent="0.3">
      <c r="A1426" s="7">
        <v>1487</v>
      </c>
      <c r="B1426" s="7" t="s">
        <v>485</v>
      </c>
      <c r="C1426" s="7" t="s">
        <v>5</v>
      </c>
      <c r="D1426" s="8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7" t="s">
        <v>12</v>
      </c>
      <c r="K1426" s="7" t="s">
        <v>22</v>
      </c>
      <c r="L1426" s="25">
        <f t="shared" si="88"/>
        <v>3392000000</v>
      </c>
      <c r="M1426" s="26">
        <f t="shared" si="89"/>
        <v>3001000000</v>
      </c>
      <c r="N1426" s="26">
        <f t="shared" si="90"/>
        <v>391000000</v>
      </c>
      <c r="O1426" s="20">
        <f t="shared" si="91"/>
        <v>2014</v>
      </c>
    </row>
    <row r="1427" spans="1:15" ht="18" x14ac:dyDescent="0.3">
      <c r="A1427" s="7">
        <v>1488</v>
      </c>
      <c r="B1427" s="7" t="s">
        <v>485</v>
      </c>
      <c r="C1427" s="7" t="s">
        <v>6</v>
      </c>
      <c r="D1427" s="8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7" t="s">
        <v>12</v>
      </c>
      <c r="K1427" s="7" t="s">
        <v>22</v>
      </c>
      <c r="L1427" s="25">
        <f t="shared" si="88"/>
        <v>3229000000</v>
      </c>
      <c r="M1427" s="26">
        <f t="shared" si="89"/>
        <v>2911000000</v>
      </c>
      <c r="N1427" s="26">
        <f t="shared" si="90"/>
        <v>318000000</v>
      </c>
      <c r="O1427" s="20">
        <f t="shared" si="91"/>
        <v>2015</v>
      </c>
    </row>
    <row r="1428" spans="1:15" ht="18" x14ac:dyDescent="0.3">
      <c r="A1428" s="7">
        <v>1489</v>
      </c>
      <c r="B1428" s="7" t="s">
        <v>485</v>
      </c>
      <c r="C1428" s="7" t="s">
        <v>7</v>
      </c>
      <c r="D1428" s="8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7" t="s">
        <v>12</v>
      </c>
      <c r="K1428" s="7" t="s">
        <v>22</v>
      </c>
      <c r="L1428" s="25">
        <f t="shared" si="88"/>
        <v>2985000000</v>
      </c>
      <c r="M1428" s="26">
        <f t="shared" si="89"/>
        <v>2392000000</v>
      </c>
      <c r="N1428" s="26">
        <f t="shared" si="90"/>
        <v>593000000</v>
      </c>
      <c r="O1428" s="20">
        <f t="shared" si="91"/>
        <v>2016</v>
      </c>
    </row>
    <row r="1429" spans="1:15" ht="18" x14ac:dyDescent="0.3">
      <c r="A1429" s="7">
        <v>1490</v>
      </c>
      <c r="B1429" s="7" t="s">
        <v>486</v>
      </c>
      <c r="C1429" s="7" t="s">
        <v>2</v>
      </c>
      <c r="D1429" s="8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s="7" t="s">
        <v>26</v>
      </c>
      <c r="K1429" s="7" t="s">
        <v>487</v>
      </c>
      <c r="L1429" s="25">
        <f t="shared" si="88"/>
        <v>7996607000</v>
      </c>
      <c r="M1429" s="26">
        <f t="shared" si="89"/>
        <v>6338129000</v>
      </c>
      <c r="N1429" s="26">
        <f t="shared" si="90"/>
        <v>1658478000</v>
      </c>
      <c r="O1429" s="20">
        <f t="shared" si="91"/>
        <v>2013</v>
      </c>
    </row>
    <row r="1430" spans="1:15" ht="18" x14ac:dyDescent="0.3">
      <c r="A1430" s="7">
        <v>1491</v>
      </c>
      <c r="B1430" s="7" t="s">
        <v>486</v>
      </c>
      <c r="C1430" s="7" t="s">
        <v>5</v>
      </c>
      <c r="D1430" s="8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s="7" t="s">
        <v>26</v>
      </c>
      <c r="K1430" s="7" t="s">
        <v>487</v>
      </c>
      <c r="L1430" s="25">
        <f t="shared" si="88"/>
        <v>8181035000</v>
      </c>
      <c r="M1430" s="26">
        <f t="shared" si="89"/>
        <v>0</v>
      </c>
      <c r="N1430" s="26">
        <f t="shared" si="90"/>
        <v>8181035000</v>
      </c>
      <c r="O1430" s="20">
        <f t="shared" si="91"/>
        <v>2014</v>
      </c>
    </row>
    <row r="1431" spans="1:15" ht="18" x14ac:dyDescent="0.3">
      <c r="A1431" s="7">
        <v>1492</v>
      </c>
      <c r="B1431" s="7" t="s">
        <v>486</v>
      </c>
      <c r="C1431" s="7" t="s">
        <v>6</v>
      </c>
      <c r="D1431" s="8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s="7" t="s">
        <v>26</v>
      </c>
      <c r="K1431" s="7" t="s">
        <v>487</v>
      </c>
      <c r="L1431" s="25">
        <f t="shared" si="88"/>
        <v>8551516000</v>
      </c>
      <c r="M1431" s="26">
        <f t="shared" si="89"/>
        <v>0</v>
      </c>
      <c r="N1431" s="26">
        <f t="shared" si="90"/>
        <v>8551516000</v>
      </c>
      <c r="O1431" s="20">
        <f t="shared" si="91"/>
        <v>2015</v>
      </c>
    </row>
    <row r="1432" spans="1:15" ht="18" x14ac:dyDescent="0.3">
      <c r="A1432" s="7">
        <v>1493</v>
      </c>
      <c r="B1432" s="7" t="s">
        <v>486</v>
      </c>
      <c r="C1432" s="7" t="s">
        <v>7</v>
      </c>
      <c r="D1432" s="8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s="7" t="s">
        <v>26</v>
      </c>
      <c r="K1432" s="7" t="s">
        <v>487</v>
      </c>
      <c r="L1432" s="25">
        <f t="shared" si="88"/>
        <v>9040472000</v>
      </c>
      <c r="M1432" s="26">
        <f t="shared" si="89"/>
        <v>0</v>
      </c>
      <c r="N1432" s="26">
        <f t="shared" si="90"/>
        <v>9040472000</v>
      </c>
      <c r="O1432" s="20">
        <f t="shared" si="91"/>
        <v>2016</v>
      </c>
    </row>
    <row r="1433" spans="1:15" ht="18" x14ac:dyDescent="0.3">
      <c r="A1433" s="7">
        <v>1494</v>
      </c>
      <c r="B1433" s="7" t="s">
        <v>488</v>
      </c>
      <c r="C1433" s="7" t="s">
        <v>2</v>
      </c>
      <c r="D1433" s="8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s="7" t="s">
        <v>171</v>
      </c>
      <c r="K1433" s="7" t="s">
        <v>172</v>
      </c>
      <c r="L1433" s="25">
        <f t="shared" si="88"/>
        <v>72206000000</v>
      </c>
      <c r="M1433" s="26">
        <f t="shared" si="89"/>
        <v>59209000000</v>
      </c>
      <c r="N1433" s="26">
        <f t="shared" si="90"/>
        <v>12997000000</v>
      </c>
      <c r="O1433" s="20">
        <f t="shared" si="91"/>
        <v>2012</v>
      </c>
    </row>
    <row r="1434" spans="1:15" ht="18" x14ac:dyDescent="0.3">
      <c r="A1434" s="7">
        <v>1495</v>
      </c>
      <c r="B1434" s="7" t="s">
        <v>488</v>
      </c>
      <c r="C1434" s="7" t="s">
        <v>5</v>
      </c>
      <c r="D1434" s="8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s="7" t="s">
        <v>171</v>
      </c>
      <c r="K1434" s="7" t="s">
        <v>172</v>
      </c>
      <c r="L1434" s="25">
        <f t="shared" si="88"/>
        <v>77561000000</v>
      </c>
      <c r="M1434" s="26">
        <f t="shared" si="89"/>
        <v>46809000000</v>
      </c>
      <c r="N1434" s="26">
        <f t="shared" si="90"/>
        <v>30752000000</v>
      </c>
      <c r="O1434" s="20">
        <f t="shared" si="91"/>
        <v>2013</v>
      </c>
    </row>
    <row r="1435" spans="1:15" ht="18" x14ac:dyDescent="0.3">
      <c r="A1435" s="7">
        <v>1496</v>
      </c>
      <c r="B1435" s="7" t="s">
        <v>488</v>
      </c>
      <c r="C1435" s="7" t="s">
        <v>6</v>
      </c>
      <c r="D1435" s="8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s="7" t="s">
        <v>171</v>
      </c>
      <c r="K1435" s="7" t="s">
        <v>172</v>
      </c>
      <c r="L1435" s="25">
        <f t="shared" si="88"/>
        <v>72302000000</v>
      </c>
      <c r="M1435" s="26">
        <f t="shared" si="89"/>
        <v>60090000000</v>
      </c>
      <c r="N1435" s="26">
        <f t="shared" si="90"/>
        <v>12212000000</v>
      </c>
      <c r="O1435" s="20">
        <f t="shared" si="91"/>
        <v>2014</v>
      </c>
    </row>
    <row r="1436" spans="1:15" ht="18" x14ac:dyDescent="0.3">
      <c r="A1436" s="7">
        <v>1497</v>
      </c>
      <c r="B1436" s="7" t="s">
        <v>488</v>
      </c>
      <c r="C1436" s="7" t="s">
        <v>7</v>
      </c>
      <c r="D1436" s="8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s="7" t="s">
        <v>171</v>
      </c>
      <c r="K1436" s="7" t="s">
        <v>172</v>
      </c>
      <c r="L1436" s="25">
        <f t="shared" si="88"/>
        <v>79755000000</v>
      </c>
      <c r="M1436" s="26">
        <f t="shared" si="89"/>
        <v>54970000000</v>
      </c>
      <c r="N1436" s="26">
        <f t="shared" si="90"/>
        <v>24785000000</v>
      </c>
      <c r="O1436" s="20">
        <f t="shared" si="91"/>
        <v>2015</v>
      </c>
    </row>
    <row r="1437" spans="1:15" ht="18" x14ac:dyDescent="0.3">
      <c r="A1437" s="7">
        <v>1498</v>
      </c>
      <c r="B1437" s="7" t="s">
        <v>489</v>
      </c>
      <c r="C1437" s="7" t="s">
        <v>2</v>
      </c>
      <c r="D1437" s="8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s="7" t="s">
        <v>26</v>
      </c>
      <c r="K1437" s="7" t="s">
        <v>490</v>
      </c>
      <c r="L1437" s="25">
        <f t="shared" si="88"/>
        <v>1660500000</v>
      </c>
      <c r="M1437" s="26">
        <f t="shared" si="89"/>
        <v>1193800000</v>
      </c>
      <c r="N1437" s="26">
        <f t="shared" si="90"/>
        <v>466700000</v>
      </c>
      <c r="O1437" s="20">
        <f t="shared" si="91"/>
        <v>2013</v>
      </c>
    </row>
    <row r="1438" spans="1:15" ht="18" x14ac:dyDescent="0.3">
      <c r="A1438" s="7">
        <v>1499</v>
      </c>
      <c r="B1438" s="7" t="s">
        <v>489</v>
      </c>
      <c r="C1438" s="7" t="s">
        <v>5</v>
      </c>
      <c r="D1438" s="8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s="7" t="s">
        <v>26</v>
      </c>
      <c r="K1438" s="7" t="s">
        <v>490</v>
      </c>
      <c r="L1438" s="25">
        <f t="shared" si="88"/>
        <v>1653000000</v>
      </c>
      <c r="M1438" s="26">
        <f t="shared" si="89"/>
        <v>1163900000</v>
      </c>
      <c r="N1438" s="26">
        <f t="shared" si="90"/>
        <v>489100000</v>
      </c>
      <c r="O1438" s="20">
        <f t="shared" si="91"/>
        <v>2014</v>
      </c>
    </row>
    <row r="1439" spans="1:15" ht="18" x14ac:dyDescent="0.3">
      <c r="A1439" s="7">
        <v>1500</v>
      </c>
      <c r="B1439" s="7" t="s">
        <v>489</v>
      </c>
      <c r="C1439" s="7" t="s">
        <v>6</v>
      </c>
      <c r="D1439" s="8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s="7" t="s">
        <v>26</v>
      </c>
      <c r="K1439" s="7" t="s">
        <v>490</v>
      </c>
      <c r="L1439" s="25">
        <f t="shared" si="88"/>
        <v>1404000000</v>
      </c>
      <c r="M1439" s="26">
        <f t="shared" si="89"/>
        <v>1051800000</v>
      </c>
      <c r="N1439" s="26">
        <f t="shared" si="90"/>
        <v>352200000</v>
      </c>
      <c r="O1439" s="20">
        <f t="shared" si="91"/>
        <v>2015</v>
      </c>
    </row>
    <row r="1440" spans="1:15" ht="18" x14ac:dyDescent="0.3">
      <c r="A1440" s="7">
        <v>1501</v>
      </c>
      <c r="B1440" s="7" t="s">
        <v>489</v>
      </c>
      <c r="C1440" s="7" t="s">
        <v>7</v>
      </c>
      <c r="D1440" s="8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s="7" t="s">
        <v>26</v>
      </c>
      <c r="K1440" s="7" t="s">
        <v>490</v>
      </c>
      <c r="L1440" s="25">
        <f t="shared" si="88"/>
        <v>1881900000</v>
      </c>
      <c r="M1440" s="26">
        <f t="shared" si="89"/>
        <v>1597300000</v>
      </c>
      <c r="N1440" s="26">
        <f t="shared" si="90"/>
        <v>284600000</v>
      </c>
      <c r="O1440" s="20">
        <f t="shared" si="91"/>
        <v>2016</v>
      </c>
    </row>
    <row r="1441" spans="1:15" ht="18" x14ac:dyDescent="0.3">
      <c r="A1441" s="7">
        <v>1502</v>
      </c>
      <c r="B1441" s="7" t="s">
        <v>491</v>
      </c>
      <c r="C1441" s="7" t="s">
        <v>2</v>
      </c>
      <c r="D1441" s="8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s="7" t="s">
        <v>12</v>
      </c>
      <c r="K1441" s="7" t="s">
        <v>22</v>
      </c>
      <c r="L1441" s="25">
        <f t="shared" si="88"/>
        <v>1491000000</v>
      </c>
      <c r="M1441" s="26">
        <f t="shared" si="89"/>
        <v>911000000</v>
      </c>
      <c r="N1441" s="26">
        <f t="shared" si="90"/>
        <v>580000000</v>
      </c>
      <c r="O1441" s="20">
        <f t="shared" si="91"/>
        <v>2012</v>
      </c>
    </row>
    <row r="1442" spans="1:15" ht="18" x14ac:dyDescent="0.3">
      <c r="A1442" s="7">
        <v>1503</v>
      </c>
      <c r="B1442" s="7" t="s">
        <v>491</v>
      </c>
      <c r="C1442" s="7" t="s">
        <v>5</v>
      </c>
      <c r="D1442" s="8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s="7" t="s">
        <v>12</v>
      </c>
      <c r="K1442" s="7" t="s">
        <v>22</v>
      </c>
      <c r="L1442" s="25">
        <f t="shared" si="88"/>
        <v>1473000000</v>
      </c>
      <c r="M1442" s="26">
        <f t="shared" si="89"/>
        <v>941000000</v>
      </c>
      <c r="N1442" s="26">
        <f t="shared" si="90"/>
        <v>532000000</v>
      </c>
      <c r="O1442" s="20">
        <f t="shared" si="91"/>
        <v>2013</v>
      </c>
    </row>
    <row r="1443" spans="1:15" ht="18" x14ac:dyDescent="0.3">
      <c r="A1443" s="7">
        <v>1504</v>
      </c>
      <c r="B1443" s="7" t="s">
        <v>491</v>
      </c>
      <c r="C1443" s="7" t="s">
        <v>6</v>
      </c>
      <c r="D1443" s="8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s="7" t="s">
        <v>12</v>
      </c>
      <c r="K1443" s="7" t="s">
        <v>22</v>
      </c>
      <c r="L1443" s="25">
        <f t="shared" si="88"/>
        <v>1479000000</v>
      </c>
      <c r="M1443" s="26">
        <f t="shared" si="89"/>
        <v>976000000</v>
      </c>
      <c r="N1443" s="26">
        <f t="shared" si="90"/>
        <v>503000000</v>
      </c>
      <c r="O1443" s="20">
        <f t="shared" si="91"/>
        <v>2014</v>
      </c>
    </row>
    <row r="1444" spans="1:15" ht="18" x14ac:dyDescent="0.3">
      <c r="A1444" s="7">
        <v>1505</v>
      </c>
      <c r="B1444" s="7" t="s">
        <v>491</v>
      </c>
      <c r="C1444" s="7" t="s">
        <v>7</v>
      </c>
      <c r="D1444" s="8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s="7" t="s">
        <v>12</v>
      </c>
      <c r="K1444" s="7" t="s">
        <v>22</v>
      </c>
      <c r="L1444" s="25">
        <f t="shared" si="88"/>
        <v>1276000000</v>
      </c>
      <c r="M1444" s="26">
        <f t="shared" si="89"/>
        <v>993000000</v>
      </c>
      <c r="N1444" s="26">
        <f t="shared" si="90"/>
        <v>283000000</v>
      </c>
      <c r="O1444" s="20">
        <f t="shared" si="91"/>
        <v>2015</v>
      </c>
    </row>
    <row r="1445" spans="1:15" ht="18" x14ac:dyDescent="0.3">
      <c r="A1445" s="7">
        <v>1506</v>
      </c>
      <c r="B1445" s="7" t="s">
        <v>492</v>
      </c>
      <c r="C1445" s="7" t="s">
        <v>2</v>
      </c>
      <c r="D1445" s="8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s="7" t="s">
        <v>3</v>
      </c>
      <c r="K1445" s="7" t="s">
        <v>80</v>
      </c>
      <c r="L1445" s="25">
        <f t="shared" si="88"/>
        <v>1049562000</v>
      </c>
      <c r="M1445" s="26">
        <f t="shared" si="89"/>
        <v>300107000</v>
      </c>
      <c r="N1445" s="26">
        <f t="shared" si="90"/>
        <v>749455000</v>
      </c>
      <c r="O1445" s="20">
        <f t="shared" si="91"/>
        <v>2013</v>
      </c>
    </row>
    <row r="1446" spans="1:15" ht="18" x14ac:dyDescent="0.3">
      <c r="A1446" s="7">
        <v>1507</v>
      </c>
      <c r="B1446" s="7" t="s">
        <v>492</v>
      </c>
      <c r="C1446" s="7" t="s">
        <v>5</v>
      </c>
      <c r="D1446" s="8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s="7" t="s">
        <v>3</v>
      </c>
      <c r="K1446" s="7" t="s">
        <v>80</v>
      </c>
      <c r="L1446" s="25">
        <f t="shared" si="88"/>
        <v>1267874000</v>
      </c>
      <c r="M1446" s="26">
        <f t="shared" si="89"/>
        <v>340054000</v>
      </c>
      <c r="N1446" s="26">
        <f t="shared" si="90"/>
        <v>927820000</v>
      </c>
      <c r="O1446" s="20">
        <f t="shared" si="91"/>
        <v>2014</v>
      </c>
    </row>
    <row r="1447" spans="1:15" ht="18" x14ac:dyDescent="0.3">
      <c r="A1447" s="7">
        <v>1508</v>
      </c>
      <c r="B1447" s="7" t="s">
        <v>492</v>
      </c>
      <c r="C1447" s="7" t="s">
        <v>6</v>
      </c>
      <c r="D1447" s="8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s="7" t="s">
        <v>3</v>
      </c>
      <c r="K1447" s="7" t="s">
        <v>80</v>
      </c>
      <c r="L1447" s="25">
        <f t="shared" si="88"/>
        <v>1449845000</v>
      </c>
      <c r="M1447" s="26">
        <f t="shared" si="89"/>
        <v>375843000</v>
      </c>
      <c r="N1447" s="26">
        <f t="shared" si="90"/>
        <v>1074002000</v>
      </c>
      <c r="O1447" s="20">
        <f t="shared" si="91"/>
        <v>2015</v>
      </c>
    </row>
    <row r="1448" spans="1:15" ht="18" x14ac:dyDescent="0.3">
      <c r="A1448" s="7">
        <v>1509</v>
      </c>
      <c r="B1448" s="7" t="s">
        <v>492</v>
      </c>
      <c r="C1448" s="7" t="s">
        <v>7</v>
      </c>
      <c r="D1448" s="8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s="7" t="s">
        <v>3</v>
      </c>
      <c r="K1448" s="7" t="s">
        <v>80</v>
      </c>
      <c r="L1448" s="25">
        <f t="shared" si="88"/>
        <v>1728063000</v>
      </c>
      <c r="M1448" s="26">
        <f t="shared" si="89"/>
        <v>460303000</v>
      </c>
      <c r="N1448" s="26">
        <f t="shared" si="90"/>
        <v>1267760000</v>
      </c>
      <c r="O1448" s="20">
        <f t="shared" si="91"/>
        <v>2016</v>
      </c>
    </row>
    <row r="1449" spans="1:15" ht="18" x14ac:dyDescent="0.3">
      <c r="A1449" s="7">
        <v>1510</v>
      </c>
      <c r="B1449" s="7" t="s">
        <v>493</v>
      </c>
      <c r="C1449" s="7" t="s">
        <v>2</v>
      </c>
      <c r="D1449" s="8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s="7" t="s">
        <v>12</v>
      </c>
      <c r="K1449" s="7" t="s">
        <v>494</v>
      </c>
      <c r="L1449" s="25">
        <f t="shared" si="88"/>
        <v>3651000000</v>
      </c>
      <c r="M1449" s="26">
        <f t="shared" si="89"/>
        <v>2030000000</v>
      </c>
      <c r="N1449" s="26">
        <f t="shared" si="90"/>
        <v>1621000000</v>
      </c>
      <c r="O1449" s="20">
        <f t="shared" si="91"/>
        <v>2013</v>
      </c>
    </row>
    <row r="1450" spans="1:15" ht="18" x14ac:dyDescent="0.3">
      <c r="A1450" s="7">
        <v>1511</v>
      </c>
      <c r="B1450" s="7" t="s">
        <v>493</v>
      </c>
      <c r="C1450" s="7" t="s">
        <v>5</v>
      </c>
      <c r="D1450" s="8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s="7" t="s">
        <v>12</v>
      </c>
      <c r="K1450" s="7" t="s">
        <v>494</v>
      </c>
      <c r="L1450" s="25">
        <f t="shared" si="88"/>
        <v>3972000000</v>
      </c>
      <c r="M1450" s="26">
        <f t="shared" si="89"/>
        <v>2117000000</v>
      </c>
      <c r="N1450" s="26">
        <f t="shared" si="90"/>
        <v>1855000000</v>
      </c>
      <c r="O1450" s="20">
        <f t="shared" si="91"/>
        <v>2014</v>
      </c>
    </row>
    <row r="1451" spans="1:15" ht="18" x14ac:dyDescent="0.3">
      <c r="A1451" s="7">
        <v>1512</v>
      </c>
      <c r="B1451" s="7" t="s">
        <v>493</v>
      </c>
      <c r="C1451" s="7" t="s">
        <v>6</v>
      </c>
      <c r="D1451" s="8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s="7" t="s">
        <v>12</v>
      </c>
      <c r="K1451" s="7" t="s">
        <v>494</v>
      </c>
      <c r="L1451" s="25">
        <f t="shared" si="88"/>
        <v>4087000000</v>
      </c>
      <c r="M1451" s="26">
        <f t="shared" si="89"/>
        <v>2131000000</v>
      </c>
      <c r="N1451" s="26">
        <f t="shared" si="90"/>
        <v>1956000000</v>
      </c>
      <c r="O1451" s="20">
        <f t="shared" si="91"/>
        <v>2015</v>
      </c>
    </row>
    <row r="1452" spans="1:15" ht="18" x14ac:dyDescent="0.3">
      <c r="A1452" s="7">
        <v>1513</v>
      </c>
      <c r="B1452" s="7" t="s">
        <v>493</v>
      </c>
      <c r="C1452" s="7" t="s">
        <v>7</v>
      </c>
      <c r="D1452" s="8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s="7" t="s">
        <v>12</v>
      </c>
      <c r="K1452" s="7" t="s">
        <v>494</v>
      </c>
      <c r="L1452" s="25">
        <f t="shared" si="88"/>
        <v>4033000000</v>
      </c>
      <c r="M1452" s="26">
        <f t="shared" si="89"/>
        <v>2107000000</v>
      </c>
      <c r="N1452" s="26">
        <f t="shared" si="90"/>
        <v>1926000000</v>
      </c>
      <c r="O1452" s="20">
        <f t="shared" si="91"/>
        <v>2016</v>
      </c>
    </row>
    <row r="1453" spans="1:15" ht="18" x14ac:dyDescent="0.3">
      <c r="A1453" s="7">
        <v>1514</v>
      </c>
      <c r="B1453" s="7" t="s">
        <v>495</v>
      </c>
      <c r="C1453" s="7" t="s">
        <v>2</v>
      </c>
      <c r="D1453" s="8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s="7" t="s">
        <v>9</v>
      </c>
      <c r="K1453" s="7" t="s">
        <v>496</v>
      </c>
      <c r="L1453" s="25">
        <f t="shared" si="88"/>
        <v>2409350000</v>
      </c>
      <c r="M1453" s="26">
        <f t="shared" si="89"/>
        <v>1497466000</v>
      </c>
      <c r="N1453" s="26">
        <f t="shared" si="90"/>
        <v>911884000</v>
      </c>
      <c r="O1453" s="20">
        <f t="shared" si="91"/>
        <v>2012</v>
      </c>
    </row>
    <row r="1454" spans="1:15" ht="18" x14ac:dyDescent="0.3">
      <c r="A1454" s="7">
        <v>1515</v>
      </c>
      <c r="B1454" s="7" t="s">
        <v>495</v>
      </c>
      <c r="C1454" s="7" t="s">
        <v>5</v>
      </c>
      <c r="D1454" s="8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s="7" t="s">
        <v>9</v>
      </c>
      <c r="K1454" s="7" t="s">
        <v>496</v>
      </c>
      <c r="L1454" s="25">
        <f t="shared" si="88"/>
        <v>940354000</v>
      </c>
      <c r="M1454" s="26">
        <f t="shared" si="89"/>
        <v>606765000</v>
      </c>
      <c r="N1454" s="26">
        <f t="shared" si="90"/>
        <v>333589000</v>
      </c>
      <c r="O1454" s="20">
        <f t="shared" si="91"/>
        <v>2013</v>
      </c>
    </row>
    <row r="1455" spans="1:15" ht="18" x14ac:dyDescent="0.3">
      <c r="A1455" s="7">
        <v>1516</v>
      </c>
      <c r="B1455" s="7" t="s">
        <v>495</v>
      </c>
      <c r="C1455" s="7" t="s">
        <v>6</v>
      </c>
      <c r="D1455" s="8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s="7" t="s">
        <v>9</v>
      </c>
      <c r="K1455" s="7" t="s">
        <v>496</v>
      </c>
      <c r="L1455" s="25">
        <f t="shared" si="88"/>
        <v>1671151000</v>
      </c>
      <c r="M1455" s="26">
        <f t="shared" si="89"/>
        <v>918691000</v>
      </c>
      <c r="N1455" s="26">
        <f t="shared" si="90"/>
        <v>752460000</v>
      </c>
      <c r="O1455" s="20">
        <f t="shared" si="91"/>
        <v>2014</v>
      </c>
    </row>
    <row r="1456" spans="1:15" ht="18" x14ac:dyDescent="0.3">
      <c r="A1456" s="7">
        <v>1517</v>
      </c>
      <c r="B1456" s="7" t="s">
        <v>495</v>
      </c>
      <c r="C1456" s="7" t="s">
        <v>7</v>
      </c>
      <c r="D1456" s="8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s="7" t="s">
        <v>9</v>
      </c>
      <c r="K1456" s="7" t="s">
        <v>496</v>
      </c>
      <c r="L1456" s="25">
        <f t="shared" si="88"/>
        <v>2127609000</v>
      </c>
      <c r="M1456" s="26">
        <f t="shared" si="89"/>
        <v>1273308000</v>
      </c>
      <c r="N1456" s="26">
        <f t="shared" si="90"/>
        <v>854301000</v>
      </c>
      <c r="O1456" s="20">
        <f t="shared" si="91"/>
        <v>2015</v>
      </c>
    </row>
    <row r="1457" spans="1:15" ht="18" x14ac:dyDescent="0.3">
      <c r="A1457" s="7">
        <v>1518</v>
      </c>
      <c r="B1457" s="7" t="s">
        <v>497</v>
      </c>
      <c r="C1457" s="7" t="s">
        <v>2</v>
      </c>
      <c r="D1457" s="8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s="7" t="s">
        <v>9</v>
      </c>
      <c r="K1457" s="7" t="s">
        <v>186</v>
      </c>
      <c r="L1457" s="25">
        <f t="shared" si="88"/>
        <v>22733000000</v>
      </c>
      <c r="M1457" s="26">
        <f t="shared" si="89"/>
        <v>17154000000</v>
      </c>
      <c r="N1457" s="26">
        <f t="shared" si="90"/>
        <v>5579000000</v>
      </c>
      <c r="O1457" s="20">
        <f t="shared" si="91"/>
        <v>2013</v>
      </c>
    </row>
    <row r="1458" spans="1:15" ht="18" x14ac:dyDescent="0.3">
      <c r="A1458" s="7">
        <v>1519</v>
      </c>
      <c r="B1458" s="7" t="s">
        <v>497</v>
      </c>
      <c r="C1458" s="7" t="s">
        <v>5</v>
      </c>
      <c r="D1458" s="8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s="7" t="s">
        <v>9</v>
      </c>
      <c r="K1458" s="7" t="s">
        <v>186</v>
      </c>
      <c r="L1458" s="25">
        <f t="shared" si="88"/>
        <v>21240000000</v>
      </c>
      <c r="M1458" s="26">
        <f t="shared" si="89"/>
        <v>16461000000</v>
      </c>
      <c r="N1458" s="26">
        <f t="shared" si="90"/>
        <v>4779000000</v>
      </c>
      <c r="O1458" s="20">
        <f t="shared" si="91"/>
        <v>2014</v>
      </c>
    </row>
    <row r="1459" spans="1:15" ht="18" x14ac:dyDescent="0.3">
      <c r="A1459" s="7">
        <v>1520</v>
      </c>
      <c r="B1459" s="7" t="s">
        <v>497</v>
      </c>
      <c r="C1459" s="7" t="s">
        <v>6</v>
      </c>
      <c r="D1459" s="8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s="7" t="s">
        <v>9</v>
      </c>
      <c r="K1459" s="7" t="s">
        <v>186</v>
      </c>
      <c r="L1459" s="25">
        <f t="shared" si="88"/>
        <v>21340000000</v>
      </c>
      <c r="M1459" s="26">
        <f t="shared" si="89"/>
        <v>16805000000</v>
      </c>
      <c r="N1459" s="26">
        <f t="shared" si="90"/>
        <v>4535000000</v>
      </c>
      <c r="O1459" s="20">
        <f t="shared" si="91"/>
        <v>2015</v>
      </c>
    </row>
    <row r="1460" spans="1:15" ht="18" x14ac:dyDescent="0.3">
      <c r="A1460" s="7">
        <v>1521</v>
      </c>
      <c r="B1460" s="7" t="s">
        <v>497</v>
      </c>
      <c r="C1460" s="7" t="s">
        <v>7</v>
      </c>
      <c r="D1460" s="8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s="7" t="s">
        <v>9</v>
      </c>
      <c r="K1460" s="7" t="s">
        <v>186</v>
      </c>
      <c r="L1460" s="25">
        <f t="shared" si="88"/>
        <v>21788000000</v>
      </c>
      <c r="M1460" s="26">
        <f t="shared" si="89"/>
        <v>16878000000</v>
      </c>
      <c r="N1460" s="26">
        <f t="shared" si="90"/>
        <v>4910000000</v>
      </c>
      <c r="O1460" s="20">
        <f t="shared" si="91"/>
        <v>2016</v>
      </c>
    </row>
    <row r="1461" spans="1:15" ht="18" x14ac:dyDescent="0.3">
      <c r="A1461" s="7">
        <v>1522</v>
      </c>
      <c r="B1461" s="7" t="s">
        <v>498</v>
      </c>
      <c r="C1461" s="7" t="s">
        <v>2</v>
      </c>
      <c r="D1461" s="8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s="7" t="s">
        <v>9</v>
      </c>
      <c r="K1461" s="7" t="s">
        <v>278</v>
      </c>
      <c r="L1461" s="25">
        <f t="shared" si="88"/>
        <v>2163284000</v>
      </c>
      <c r="M1461" s="26">
        <f t="shared" si="89"/>
        <v>1466067000</v>
      </c>
      <c r="N1461" s="26">
        <f t="shared" si="90"/>
        <v>697217000</v>
      </c>
      <c r="O1461" s="20">
        <f t="shared" si="91"/>
        <v>2013</v>
      </c>
    </row>
    <row r="1462" spans="1:15" ht="18" x14ac:dyDescent="0.3">
      <c r="A1462" s="7">
        <v>1523</v>
      </c>
      <c r="B1462" s="7" t="s">
        <v>498</v>
      </c>
      <c r="C1462" s="7" t="s">
        <v>5</v>
      </c>
      <c r="D1462" s="8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s="7" t="s">
        <v>9</v>
      </c>
      <c r="K1462" s="7" t="s">
        <v>278</v>
      </c>
      <c r="L1462" s="25">
        <f t="shared" si="88"/>
        <v>2340400000</v>
      </c>
      <c r="M1462" s="26">
        <f t="shared" si="89"/>
        <v>2036100000</v>
      </c>
      <c r="N1462" s="26">
        <f t="shared" si="90"/>
        <v>304300000</v>
      </c>
      <c r="O1462" s="20">
        <f t="shared" si="91"/>
        <v>2014</v>
      </c>
    </row>
    <row r="1463" spans="1:15" ht="18" x14ac:dyDescent="0.3">
      <c r="A1463" s="7">
        <v>1524</v>
      </c>
      <c r="B1463" s="7" t="s">
        <v>498</v>
      </c>
      <c r="C1463" s="7" t="s">
        <v>6</v>
      </c>
      <c r="D1463" s="8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s="7" t="s">
        <v>9</v>
      </c>
      <c r="K1463" s="7" t="s">
        <v>278</v>
      </c>
      <c r="L1463" s="25">
        <f t="shared" si="88"/>
        <v>2537200000</v>
      </c>
      <c r="M1463" s="26">
        <f t="shared" si="89"/>
        <v>1645800000</v>
      </c>
      <c r="N1463" s="26">
        <f t="shared" si="90"/>
        <v>891400000</v>
      </c>
      <c r="O1463" s="20">
        <f t="shared" si="91"/>
        <v>2015</v>
      </c>
    </row>
    <row r="1464" spans="1:15" ht="18" x14ac:dyDescent="0.3">
      <c r="A1464" s="7">
        <v>1525</v>
      </c>
      <c r="B1464" s="7" t="s">
        <v>498</v>
      </c>
      <c r="C1464" s="7" t="s">
        <v>7</v>
      </c>
      <c r="D1464" s="8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s="7" t="s">
        <v>9</v>
      </c>
      <c r="K1464" s="7" t="s">
        <v>278</v>
      </c>
      <c r="L1464" s="25">
        <f t="shared" si="88"/>
        <v>2491300000</v>
      </c>
      <c r="M1464" s="26">
        <f t="shared" si="89"/>
        <v>1731200000</v>
      </c>
      <c r="N1464" s="26">
        <f t="shared" si="90"/>
        <v>760100000</v>
      </c>
      <c r="O1464" s="20">
        <f t="shared" si="91"/>
        <v>2016</v>
      </c>
    </row>
    <row r="1465" spans="1:15" ht="18" x14ac:dyDescent="0.3">
      <c r="A1465" s="7">
        <v>1526</v>
      </c>
      <c r="B1465" s="7" t="s">
        <v>499</v>
      </c>
      <c r="C1465" s="7" t="s">
        <v>2</v>
      </c>
      <c r="D1465" s="8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s="7" t="s">
        <v>9</v>
      </c>
      <c r="K1465" s="7" t="s">
        <v>246</v>
      </c>
      <c r="L1465" s="25">
        <f t="shared" si="88"/>
        <v>7356972000</v>
      </c>
      <c r="M1465" s="26">
        <f t="shared" si="89"/>
        <v>4250446000</v>
      </c>
      <c r="N1465" s="26">
        <f t="shared" si="90"/>
        <v>3106526000</v>
      </c>
      <c r="O1465" s="20">
        <f t="shared" si="91"/>
        <v>2013</v>
      </c>
    </row>
    <row r="1466" spans="1:15" ht="18" x14ac:dyDescent="0.3">
      <c r="A1466" s="7">
        <v>1527</v>
      </c>
      <c r="B1466" s="7" t="s">
        <v>499</v>
      </c>
      <c r="C1466" s="7" t="s">
        <v>5</v>
      </c>
      <c r="D1466" s="8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s="7" t="s">
        <v>9</v>
      </c>
      <c r="K1466" s="7" t="s">
        <v>246</v>
      </c>
      <c r="L1466" s="25">
        <f t="shared" si="88"/>
        <v>7817659000</v>
      </c>
      <c r="M1466" s="26">
        <f t="shared" si="89"/>
        <v>4467089000</v>
      </c>
      <c r="N1466" s="26">
        <f t="shared" si="90"/>
        <v>3350570000</v>
      </c>
      <c r="O1466" s="20">
        <f t="shared" si="91"/>
        <v>2014</v>
      </c>
    </row>
    <row r="1467" spans="1:15" ht="18" x14ac:dyDescent="0.3">
      <c r="A1467" s="7">
        <v>1528</v>
      </c>
      <c r="B1467" s="7" t="s">
        <v>499</v>
      </c>
      <c r="C1467" s="7" t="s">
        <v>6</v>
      </c>
      <c r="D1467" s="8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s="7" t="s">
        <v>9</v>
      </c>
      <c r="K1467" s="7" t="s">
        <v>246</v>
      </c>
      <c r="L1467" s="25">
        <f t="shared" si="88"/>
        <v>8301885000</v>
      </c>
      <c r="M1467" s="26">
        <f t="shared" si="89"/>
        <v>4695384000</v>
      </c>
      <c r="N1467" s="26">
        <f t="shared" si="90"/>
        <v>3606501000</v>
      </c>
      <c r="O1467" s="20">
        <f t="shared" si="91"/>
        <v>2015</v>
      </c>
    </row>
    <row r="1468" spans="1:15" ht="18" x14ac:dyDescent="0.3">
      <c r="A1468" s="7">
        <v>1529</v>
      </c>
      <c r="B1468" s="7" t="s">
        <v>499</v>
      </c>
      <c r="C1468" s="7" t="s">
        <v>7</v>
      </c>
      <c r="D1468" s="8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s="7" t="s">
        <v>9</v>
      </c>
      <c r="K1468" s="7" t="s">
        <v>246</v>
      </c>
      <c r="L1468" s="25">
        <f t="shared" si="88"/>
        <v>8910415000</v>
      </c>
      <c r="M1468" s="26">
        <f t="shared" si="89"/>
        <v>5205715000</v>
      </c>
      <c r="N1468" s="26">
        <f t="shared" si="90"/>
        <v>3704700000</v>
      </c>
      <c r="O1468" s="20">
        <f t="shared" si="91"/>
        <v>2016</v>
      </c>
    </row>
    <row r="1469" spans="1:15" ht="18" x14ac:dyDescent="0.3">
      <c r="A1469" s="7">
        <v>1530</v>
      </c>
      <c r="B1469" s="7" t="s">
        <v>500</v>
      </c>
      <c r="C1469" s="7" t="s">
        <v>2</v>
      </c>
      <c r="D1469" s="8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s="7" t="s">
        <v>37</v>
      </c>
      <c r="K1469" s="7" t="s">
        <v>38</v>
      </c>
      <c r="L1469" s="25">
        <f t="shared" si="88"/>
        <v>1633834000</v>
      </c>
      <c r="M1469" s="26">
        <f t="shared" si="89"/>
        <v>787329000</v>
      </c>
      <c r="N1469" s="26">
        <f t="shared" si="90"/>
        <v>846505000</v>
      </c>
      <c r="O1469" s="20">
        <f t="shared" si="91"/>
        <v>2012</v>
      </c>
    </row>
    <row r="1470" spans="1:15" ht="18" x14ac:dyDescent="0.3">
      <c r="A1470" s="7">
        <v>1531</v>
      </c>
      <c r="B1470" s="7" t="s">
        <v>500</v>
      </c>
      <c r="C1470" s="7" t="s">
        <v>5</v>
      </c>
      <c r="D1470" s="8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s="7" t="s">
        <v>37</v>
      </c>
      <c r="K1470" s="7" t="s">
        <v>38</v>
      </c>
      <c r="L1470" s="25">
        <f t="shared" si="88"/>
        <v>1655487000</v>
      </c>
      <c r="M1470" s="26">
        <f t="shared" si="89"/>
        <v>819711000</v>
      </c>
      <c r="N1470" s="26">
        <f t="shared" si="90"/>
        <v>835776000</v>
      </c>
      <c r="O1470" s="20">
        <f t="shared" si="91"/>
        <v>2013</v>
      </c>
    </row>
    <row r="1471" spans="1:15" ht="18" x14ac:dyDescent="0.3">
      <c r="A1471" s="7">
        <v>1532</v>
      </c>
      <c r="B1471" s="7" t="s">
        <v>500</v>
      </c>
      <c r="C1471" s="7" t="s">
        <v>6</v>
      </c>
      <c r="D1471" s="8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s="7" t="s">
        <v>37</v>
      </c>
      <c r="K1471" s="7" t="s">
        <v>38</v>
      </c>
      <c r="L1471" s="25">
        <f t="shared" si="88"/>
        <v>1716711000</v>
      </c>
      <c r="M1471" s="26">
        <f t="shared" si="89"/>
        <v>855908000</v>
      </c>
      <c r="N1471" s="26">
        <f t="shared" si="90"/>
        <v>860803000</v>
      </c>
      <c r="O1471" s="20">
        <f t="shared" si="91"/>
        <v>2014</v>
      </c>
    </row>
    <row r="1472" spans="1:15" ht="18" x14ac:dyDescent="0.3">
      <c r="A1472" s="7">
        <v>1533</v>
      </c>
      <c r="B1472" s="7" t="s">
        <v>500</v>
      </c>
      <c r="C1472" s="7" t="s">
        <v>7</v>
      </c>
      <c r="D1472" s="8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s="7" t="s">
        <v>37</v>
      </c>
      <c r="K1472" s="7" t="s">
        <v>38</v>
      </c>
      <c r="L1472" s="25">
        <f t="shared" si="88"/>
        <v>1749853000</v>
      </c>
      <c r="M1472" s="26">
        <f t="shared" si="89"/>
        <v>907024000</v>
      </c>
      <c r="N1472" s="26">
        <f t="shared" si="90"/>
        <v>842829000</v>
      </c>
      <c r="O1472" s="20">
        <f t="shared" si="91"/>
        <v>2015</v>
      </c>
    </row>
    <row r="1473" spans="1:15" ht="18" x14ac:dyDescent="0.3">
      <c r="A1473" s="7">
        <v>1534</v>
      </c>
      <c r="B1473" s="7" t="s">
        <v>501</v>
      </c>
      <c r="C1473" s="7" t="s">
        <v>2</v>
      </c>
      <c r="D1473" s="8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s="7" t="s">
        <v>15</v>
      </c>
      <c r="K1473" s="7" t="s">
        <v>20</v>
      </c>
      <c r="L1473" s="25">
        <f t="shared" si="88"/>
        <v>5295500000</v>
      </c>
      <c r="M1473" s="26">
        <f t="shared" si="89"/>
        <v>3731300000</v>
      </c>
      <c r="N1473" s="26">
        <f t="shared" si="90"/>
        <v>1564200000</v>
      </c>
      <c r="O1473" s="20">
        <f t="shared" si="91"/>
        <v>2012</v>
      </c>
    </row>
    <row r="1474" spans="1:15" ht="18" x14ac:dyDescent="0.3">
      <c r="A1474" s="7">
        <v>1535</v>
      </c>
      <c r="B1474" s="7" t="s">
        <v>501</v>
      </c>
      <c r="C1474" s="7" t="s">
        <v>5</v>
      </c>
      <c r="D1474" s="8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s="7" t="s">
        <v>15</v>
      </c>
      <c r="K1474" s="7" t="s">
        <v>20</v>
      </c>
      <c r="L1474" s="25">
        <f t="shared" ref="L1474:L1537" si="92">E1474-F1474</f>
        <v>5529100000</v>
      </c>
      <c r="M1474" s="26">
        <f t="shared" ref="M1474:M1537" si="93">G1474+H1474+I1474</f>
        <v>3841800000</v>
      </c>
      <c r="N1474" s="26">
        <f t="shared" ref="N1474:N1537" si="94">L1474-M1474</f>
        <v>1687300000</v>
      </c>
      <c r="O1474" s="20">
        <f t="shared" si="91"/>
        <v>2013</v>
      </c>
    </row>
    <row r="1475" spans="1:15" ht="18" x14ac:dyDescent="0.3">
      <c r="A1475" s="7">
        <v>1536</v>
      </c>
      <c r="B1475" s="7" t="s">
        <v>501</v>
      </c>
      <c r="C1475" s="7" t="s">
        <v>6</v>
      </c>
      <c r="D1475" s="8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s="7" t="s">
        <v>15</v>
      </c>
      <c r="K1475" s="7" t="s">
        <v>20</v>
      </c>
      <c r="L1475" s="25">
        <f t="shared" si="92"/>
        <v>7492000000</v>
      </c>
      <c r="M1475" s="26">
        <f t="shared" si="93"/>
        <v>5587200000</v>
      </c>
      <c r="N1475" s="26">
        <f t="shared" si="94"/>
        <v>1904800000</v>
      </c>
      <c r="O1475" s="20">
        <f t="shared" ref="O1475:O1538" si="95">YEAR(D1475)</f>
        <v>2014</v>
      </c>
    </row>
    <row r="1476" spans="1:15" ht="18" x14ac:dyDescent="0.3">
      <c r="A1476" s="7">
        <v>1537</v>
      </c>
      <c r="B1476" s="7" t="s">
        <v>501</v>
      </c>
      <c r="C1476" s="7" t="s">
        <v>7</v>
      </c>
      <c r="D1476" s="8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s="7" t="s">
        <v>15</v>
      </c>
      <c r="K1476" s="7" t="s">
        <v>20</v>
      </c>
      <c r="L1476" s="25">
        <f t="shared" si="92"/>
        <v>7755900000</v>
      </c>
      <c r="M1476" s="26">
        <f t="shared" si="93"/>
        <v>5304400000</v>
      </c>
      <c r="N1476" s="26">
        <f t="shared" si="94"/>
        <v>2451500000</v>
      </c>
      <c r="O1476" s="20">
        <f t="shared" si="95"/>
        <v>2015</v>
      </c>
    </row>
    <row r="1477" spans="1:15" ht="18" x14ac:dyDescent="0.3">
      <c r="A1477" s="7">
        <v>1538</v>
      </c>
      <c r="B1477" s="7" t="s">
        <v>502</v>
      </c>
      <c r="C1477" s="7" t="s">
        <v>2</v>
      </c>
      <c r="D1477" s="8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s="7" t="s">
        <v>9</v>
      </c>
      <c r="K1477" s="7" t="s">
        <v>66</v>
      </c>
      <c r="L1477" s="25">
        <f t="shared" si="92"/>
        <v>751000000</v>
      </c>
      <c r="M1477" s="26">
        <f t="shared" si="93"/>
        <v>455000000</v>
      </c>
      <c r="N1477" s="26">
        <f t="shared" si="94"/>
        <v>296000000</v>
      </c>
      <c r="O1477" s="20">
        <f t="shared" si="95"/>
        <v>2012</v>
      </c>
    </row>
    <row r="1478" spans="1:15" ht="18" x14ac:dyDescent="0.3">
      <c r="A1478" s="7">
        <v>1539</v>
      </c>
      <c r="B1478" s="7" t="s">
        <v>502</v>
      </c>
      <c r="C1478" s="7" t="s">
        <v>5</v>
      </c>
      <c r="D1478" s="8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s="7" t="s">
        <v>9</v>
      </c>
      <c r="K1478" s="7" t="s">
        <v>66</v>
      </c>
      <c r="L1478" s="25">
        <f t="shared" si="92"/>
        <v>927000000</v>
      </c>
      <c r="M1478" s="26">
        <f t="shared" si="93"/>
        <v>633000000</v>
      </c>
      <c r="N1478" s="26">
        <f t="shared" si="94"/>
        <v>294000000</v>
      </c>
      <c r="O1478" s="20">
        <f t="shared" si="95"/>
        <v>2013</v>
      </c>
    </row>
    <row r="1479" spans="1:15" ht="18" x14ac:dyDescent="0.3">
      <c r="A1479" s="7">
        <v>1540</v>
      </c>
      <c r="B1479" s="7" t="s">
        <v>502</v>
      </c>
      <c r="C1479" s="7" t="s">
        <v>6</v>
      </c>
      <c r="D1479" s="8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s="7" t="s">
        <v>9</v>
      </c>
      <c r="K1479" s="7" t="s">
        <v>66</v>
      </c>
      <c r="L1479" s="25">
        <f t="shared" si="92"/>
        <v>1206000000</v>
      </c>
      <c r="M1479" s="26">
        <f t="shared" si="93"/>
        <v>866000000</v>
      </c>
      <c r="N1479" s="26">
        <f t="shared" si="94"/>
        <v>340000000</v>
      </c>
      <c r="O1479" s="20">
        <f t="shared" si="95"/>
        <v>2014</v>
      </c>
    </row>
    <row r="1480" spans="1:15" ht="18" x14ac:dyDescent="0.3">
      <c r="A1480" s="7">
        <v>1541</v>
      </c>
      <c r="B1480" s="7" t="s">
        <v>502</v>
      </c>
      <c r="C1480" s="7" t="s">
        <v>7</v>
      </c>
      <c r="D1480" s="8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s="7" t="s">
        <v>9</v>
      </c>
      <c r="K1480" s="7" t="s">
        <v>66</v>
      </c>
      <c r="L1480" s="25">
        <f t="shared" si="92"/>
        <v>1434000000</v>
      </c>
      <c r="M1480" s="26">
        <f t="shared" si="93"/>
        <v>1202000000</v>
      </c>
      <c r="N1480" s="26">
        <f t="shared" si="94"/>
        <v>232000000</v>
      </c>
      <c r="O1480" s="20">
        <f t="shared" si="95"/>
        <v>2015</v>
      </c>
    </row>
    <row r="1481" spans="1:15" ht="18" x14ac:dyDescent="0.3">
      <c r="A1481" s="7">
        <v>1542</v>
      </c>
      <c r="B1481" s="7" t="s">
        <v>503</v>
      </c>
      <c r="C1481" s="7" t="s">
        <v>2</v>
      </c>
      <c r="D1481" s="8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s="7" t="s">
        <v>37</v>
      </c>
      <c r="K1481" s="7" t="s">
        <v>40</v>
      </c>
      <c r="L1481" s="25">
        <f t="shared" si="92"/>
        <v>12884000000</v>
      </c>
      <c r="M1481" s="26">
        <f t="shared" si="93"/>
        <v>7578000000</v>
      </c>
      <c r="N1481" s="26">
        <f t="shared" si="94"/>
        <v>5306000000</v>
      </c>
      <c r="O1481" s="20">
        <f t="shared" si="95"/>
        <v>2013</v>
      </c>
    </row>
    <row r="1482" spans="1:15" ht="18" x14ac:dyDescent="0.3">
      <c r="A1482" s="7">
        <v>1543</v>
      </c>
      <c r="B1482" s="7" t="s">
        <v>503</v>
      </c>
      <c r="C1482" s="7" t="s">
        <v>5</v>
      </c>
      <c r="D1482" s="8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s="7" t="s">
        <v>37</v>
      </c>
      <c r="K1482" s="7" t="s">
        <v>40</v>
      </c>
      <c r="L1482" s="25">
        <f t="shared" si="92"/>
        <v>13304000000</v>
      </c>
      <c r="M1482" s="26">
        <f t="shared" si="93"/>
        <v>7846000000</v>
      </c>
      <c r="N1482" s="26">
        <f t="shared" si="94"/>
        <v>5458000000</v>
      </c>
      <c r="O1482" s="20">
        <f t="shared" si="95"/>
        <v>2014</v>
      </c>
    </row>
    <row r="1483" spans="1:15" ht="18" x14ac:dyDescent="0.3">
      <c r="A1483" s="7">
        <v>1544</v>
      </c>
      <c r="B1483" s="7" t="s">
        <v>503</v>
      </c>
      <c r="C1483" s="7" t="s">
        <v>6</v>
      </c>
      <c r="D1483" s="8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s="7" t="s">
        <v>37</v>
      </c>
      <c r="K1483" s="7" t="s">
        <v>40</v>
      </c>
      <c r="L1483" s="25">
        <f t="shared" si="92"/>
        <v>13092000000</v>
      </c>
      <c r="M1483" s="26">
        <f t="shared" si="93"/>
        <v>7979000000</v>
      </c>
      <c r="N1483" s="26">
        <f t="shared" si="94"/>
        <v>5113000000</v>
      </c>
      <c r="O1483" s="20">
        <f t="shared" si="95"/>
        <v>2015</v>
      </c>
    </row>
    <row r="1484" spans="1:15" ht="18" x14ac:dyDescent="0.3">
      <c r="A1484" s="7">
        <v>1545</v>
      </c>
      <c r="B1484" s="7" t="s">
        <v>503</v>
      </c>
      <c r="C1484" s="7" t="s">
        <v>7</v>
      </c>
      <c r="D1484" s="8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s="7" t="s">
        <v>37</v>
      </c>
      <c r="K1484" s="7" t="s">
        <v>40</v>
      </c>
      <c r="L1484" s="25">
        <f t="shared" si="92"/>
        <v>12555000000</v>
      </c>
      <c r="M1484" s="26">
        <f t="shared" si="93"/>
        <v>8139000000</v>
      </c>
      <c r="N1484" s="26">
        <f t="shared" si="94"/>
        <v>4416000000</v>
      </c>
      <c r="O1484" s="20">
        <f t="shared" si="95"/>
        <v>2016</v>
      </c>
    </row>
    <row r="1485" spans="1:15" ht="18" x14ac:dyDescent="0.3">
      <c r="A1485" s="7">
        <v>1546</v>
      </c>
      <c r="B1485" s="7" t="s">
        <v>504</v>
      </c>
      <c r="C1485" s="7" t="s">
        <v>2</v>
      </c>
      <c r="D1485" s="8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s="7" t="s">
        <v>9</v>
      </c>
      <c r="K1485" s="7" t="s">
        <v>505</v>
      </c>
      <c r="L1485" s="25">
        <f t="shared" si="92"/>
        <v>1566054000</v>
      </c>
      <c r="M1485" s="26">
        <f t="shared" si="93"/>
        <v>1129262000</v>
      </c>
      <c r="N1485" s="26">
        <f t="shared" si="94"/>
        <v>436792000</v>
      </c>
      <c r="O1485" s="20">
        <f t="shared" si="95"/>
        <v>2012</v>
      </c>
    </row>
    <row r="1486" spans="1:15" ht="18" x14ac:dyDescent="0.3">
      <c r="A1486" s="7">
        <v>1547</v>
      </c>
      <c r="B1486" s="7" t="s">
        <v>504</v>
      </c>
      <c r="C1486" s="7" t="s">
        <v>5</v>
      </c>
      <c r="D1486" s="8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s="7" t="s">
        <v>9</v>
      </c>
      <c r="K1486" s="7" t="s">
        <v>505</v>
      </c>
      <c r="L1486" s="25">
        <f t="shared" si="92"/>
        <v>1753609000</v>
      </c>
      <c r="M1486" s="26">
        <f t="shared" si="93"/>
        <v>1238959000</v>
      </c>
      <c r="N1486" s="26">
        <f t="shared" si="94"/>
        <v>514650000</v>
      </c>
      <c r="O1486" s="20">
        <f t="shared" si="95"/>
        <v>2013</v>
      </c>
    </row>
    <row r="1487" spans="1:15" ht="18" x14ac:dyDescent="0.3">
      <c r="A1487" s="7">
        <v>1548</v>
      </c>
      <c r="B1487" s="7" t="s">
        <v>504</v>
      </c>
      <c r="C1487" s="7" t="s">
        <v>6</v>
      </c>
      <c r="D1487" s="8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s="7" t="s">
        <v>9</v>
      </c>
      <c r="K1487" s="7" t="s">
        <v>505</v>
      </c>
      <c r="L1487" s="25">
        <f t="shared" si="92"/>
        <v>1950415000</v>
      </c>
      <c r="M1487" s="26">
        <f t="shared" si="93"/>
        <v>1360943000</v>
      </c>
      <c r="N1487" s="26">
        <f t="shared" si="94"/>
        <v>589472000</v>
      </c>
      <c r="O1487" s="20">
        <f t="shared" si="95"/>
        <v>2014</v>
      </c>
    </row>
    <row r="1488" spans="1:15" ht="18" x14ac:dyDescent="0.3">
      <c r="A1488" s="7">
        <v>1549</v>
      </c>
      <c r="B1488" s="7" t="s">
        <v>504</v>
      </c>
      <c r="C1488" s="7" t="s">
        <v>7</v>
      </c>
      <c r="D1488" s="8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s="7" t="s">
        <v>9</v>
      </c>
      <c r="K1488" s="7" t="s">
        <v>505</v>
      </c>
      <c r="L1488" s="25">
        <f t="shared" si="92"/>
        <v>2143174000</v>
      </c>
      <c r="M1488" s="26">
        <f t="shared" si="93"/>
        <v>1492666000</v>
      </c>
      <c r="N1488" s="26">
        <f t="shared" si="94"/>
        <v>650508000</v>
      </c>
      <c r="O1488" s="20">
        <f t="shared" si="95"/>
        <v>2015</v>
      </c>
    </row>
    <row r="1489" spans="1:15" ht="18" x14ac:dyDescent="0.3">
      <c r="A1489" s="7">
        <v>1550</v>
      </c>
      <c r="B1489" s="7" t="s">
        <v>506</v>
      </c>
      <c r="C1489" s="7" t="s">
        <v>2</v>
      </c>
      <c r="D1489" s="8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s="7" t="s">
        <v>26</v>
      </c>
      <c r="K1489" s="7" t="s">
        <v>113</v>
      </c>
      <c r="L1489" s="25">
        <f t="shared" si="92"/>
        <v>2358000000</v>
      </c>
      <c r="M1489" s="26">
        <f t="shared" si="93"/>
        <v>983000000</v>
      </c>
      <c r="N1489" s="26">
        <f t="shared" si="94"/>
        <v>1375000000</v>
      </c>
      <c r="O1489" s="20">
        <f t="shared" si="95"/>
        <v>2013</v>
      </c>
    </row>
    <row r="1490" spans="1:15" ht="18" x14ac:dyDescent="0.3">
      <c r="A1490" s="7">
        <v>1551</v>
      </c>
      <c r="B1490" s="7" t="s">
        <v>506</v>
      </c>
      <c r="C1490" s="7" t="s">
        <v>5</v>
      </c>
      <c r="D1490" s="8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s="7" t="s">
        <v>26</v>
      </c>
      <c r="K1490" s="7" t="s">
        <v>113</v>
      </c>
      <c r="L1490" s="25">
        <f t="shared" si="92"/>
        <v>2685000000</v>
      </c>
      <c r="M1490" s="26">
        <f t="shared" si="93"/>
        <v>1255000000</v>
      </c>
      <c r="N1490" s="26">
        <f t="shared" si="94"/>
        <v>1430000000</v>
      </c>
      <c r="O1490" s="20">
        <f t="shared" si="95"/>
        <v>2014</v>
      </c>
    </row>
    <row r="1491" spans="1:15" ht="18" x14ac:dyDescent="0.3">
      <c r="A1491" s="7">
        <v>1552</v>
      </c>
      <c r="B1491" s="7" t="s">
        <v>506</v>
      </c>
      <c r="C1491" s="7" t="s">
        <v>6</v>
      </c>
      <c r="D1491" s="8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s="7" t="s">
        <v>26</v>
      </c>
      <c r="K1491" s="7" t="s">
        <v>113</v>
      </c>
      <c r="L1491" s="25">
        <f t="shared" si="92"/>
        <v>3917000000</v>
      </c>
      <c r="M1491" s="26">
        <f t="shared" si="93"/>
        <v>1748000000</v>
      </c>
      <c r="N1491" s="26">
        <f t="shared" si="94"/>
        <v>2169000000</v>
      </c>
      <c r="O1491" s="20">
        <f t="shared" si="95"/>
        <v>2015</v>
      </c>
    </row>
    <row r="1492" spans="1:15" ht="18" x14ac:dyDescent="0.3">
      <c r="A1492" s="7">
        <v>1553</v>
      </c>
      <c r="B1492" s="7" t="s">
        <v>506</v>
      </c>
      <c r="C1492" s="7" t="s">
        <v>7</v>
      </c>
      <c r="D1492" s="8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s="7" t="s">
        <v>26</v>
      </c>
      <c r="K1492" s="7" t="s">
        <v>113</v>
      </c>
      <c r="L1492" s="25">
        <f t="shared" si="92"/>
        <v>4697000000</v>
      </c>
      <c r="M1492" s="26">
        <f t="shared" si="93"/>
        <v>1864000000</v>
      </c>
      <c r="N1492" s="26">
        <f t="shared" si="94"/>
        <v>2833000000</v>
      </c>
      <c r="O1492" s="20">
        <f t="shared" si="95"/>
        <v>2016</v>
      </c>
    </row>
    <row r="1493" spans="1:15" ht="18" x14ac:dyDescent="0.3">
      <c r="A1493" s="7">
        <v>1554</v>
      </c>
      <c r="B1493" s="7" t="s">
        <v>507</v>
      </c>
      <c r="C1493" s="7" t="s">
        <v>2</v>
      </c>
      <c r="D1493" s="8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s="7" t="s">
        <v>72</v>
      </c>
      <c r="K1493" s="7" t="s">
        <v>330</v>
      </c>
      <c r="L1493" s="25">
        <f t="shared" si="92"/>
        <v>3764000000</v>
      </c>
      <c r="M1493" s="26">
        <f t="shared" si="93"/>
        <v>2120000000</v>
      </c>
      <c r="N1493" s="26">
        <f t="shared" si="94"/>
        <v>1644000000</v>
      </c>
      <c r="O1493" s="20">
        <f t="shared" si="95"/>
        <v>2012</v>
      </c>
    </row>
    <row r="1494" spans="1:15" ht="18" x14ac:dyDescent="0.3">
      <c r="A1494" s="7">
        <v>1555</v>
      </c>
      <c r="B1494" s="7" t="s">
        <v>507</v>
      </c>
      <c r="C1494" s="7" t="s">
        <v>5</v>
      </c>
      <c r="D1494" s="8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s="7" t="s">
        <v>72</v>
      </c>
      <c r="K1494" s="7" t="s">
        <v>330</v>
      </c>
      <c r="L1494" s="25">
        <f t="shared" si="92"/>
        <v>3516000000</v>
      </c>
      <c r="M1494" s="26">
        <f t="shared" si="93"/>
        <v>2737000000</v>
      </c>
      <c r="N1494" s="26">
        <f t="shared" si="94"/>
        <v>779000000</v>
      </c>
      <c r="O1494" s="20">
        <f t="shared" si="95"/>
        <v>2013</v>
      </c>
    </row>
    <row r="1495" spans="1:15" ht="18" x14ac:dyDescent="0.3">
      <c r="A1495" s="7">
        <v>1556</v>
      </c>
      <c r="B1495" s="7" t="s">
        <v>507</v>
      </c>
      <c r="C1495" s="7" t="s">
        <v>6</v>
      </c>
      <c r="D1495" s="8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s="7" t="s">
        <v>72</v>
      </c>
      <c r="K1495" s="7" t="s">
        <v>330</v>
      </c>
      <c r="L1495" s="25">
        <f t="shared" si="92"/>
        <v>4960000000</v>
      </c>
      <c r="M1495" s="26">
        <f t="shared" si="93"/>
        <v>3324000000</v>
      </c>
      <c r="N1495" s="26">
        <f t="shared" si="94"/>
        <v>1636000000</v>
      </c>
      <c r="O1495" s="20">
        <f t="shared" si="95"/>
        <v>2014</v>
      </c>
    </row>
    <row r="1496" spans="1:15" ht="18" x14ac:dyDescent="0.3">
      <c r="A1496" s="7">
        <v>1557</v>
      </c>
      <c r="B1496" s="7" t="s">
        <v>507</v>
      </c>
      <c r="C1496" s="7" t="s">
        <v>7</v>
      </c>
      <c r="D1496" s="8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s="7" t="s">
        <v>72</v>
      </c>
      <c r="K1496" s="7" t="s">
        <v>330</v>
      </c>
      <c r="L1496" s="25">
        <f t="shared" si="92"/>
        <v>6245000000</v>
      </c>
      <c r="M1496" s="26">
        <f t="shared" si="93"/>
        <v>3376000000</v>
      </c>
      <c r="N1496" s="26">
        <f t="shared" si="94"/>
        <v>2869000000</v>
      </c>
      <c r="O1496" s="20">
        <f t="shared" si="95"/>
        <v>2015</v>
      </c>
    </row>
    <row r="1497" spans="1:15" ht="18" x14ac:dyDescent="0.3">
      <c r="A1497" s="7">
        <v>1558</v>
      </c>
      <c r="B1497" s="7" t="s">
        <v>508</v>
      </c>
      <c r="C1497" s="7" t="s">
        <v>2</v>
      </c>
      <c r="D1497" s="8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s="7" t="s">
        <v>12</v>
      </c>
      <c r="K1497" s="7" t="s">
        <v>46</v>
      </c>
      <c r="L1497" s="25">
        <f t="shared" si="92"/>
        <v>604216000</v>
      </c>
      <c r="M1497" s="26">
        <f t="shared" si="93"/>
        <v>247597000</v>
      </c>
      <c r="N1497" s="26">
        <f t="shared" si="94"/>
        <v>356619000</v>
      </c>
      <c r="O1497" s="20">
        <f t="shared" si="95"/>
        <v>2012</v>
      </c>
    </row>
    <row r="1498" spans="1:15" ht="18" x14ac:dyDescent="0.3">
      <c r="A1498" s="7">
        <v>1559</v>
      </c>
      <c r="B1498" s="7" t="s">
        <v>508</v>
      </c>
      <c r="C1498" s="7" t="s">
        <v>5</v>
      </c>
      <c r="D1498" s="8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s="7" t="s">
        <v>12</v>
      </c>
      <c r="K1498" s="7" t="s">
        <v>46</v>
      </c>
      <c r="L1498" s="25">
        <f t="shared" si="92"/>
        <v>694867000</v>
      </c>
      <c r="M1498" s="26">
        <f t="shared" si="93"/>
        <v>312367000</v>
      </c>
      <c r="N1498" s="26">
        <f t="shared" si="94"/>
        <v>382500000</v>
      </c>
      <c r="O1498" s="20">
        <f t="shared" si="95"/>
        <v>2013</v>
      </c>
    </row>
    <row r="1499" spans="1:15" ht="18" x14ac:dyDescent="0.3">
      <c r="A1499" s="7">
        <v>1560</v>
      </c>
      <c r="B1499" s="7" t="s">
        <v>508</v>
      </c>
      <c r="C1499" s="7" t="s">
        <v>6</v>
      </c>
      <c r="D1499" s="8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s="7" t="s">
        <v>12</v>
      </c>
      <c r="K1499" s="7" t="s">
        <v>46</v>
      </c>
      <c r="L1499" s="25">
        <f t="shared" si="92"/>
        <v>777985000</v>
      </c>
      <c r="M1499" s="26">
        <f t="shared" si="93"/>
        <v>346345000</v>
      </c>
      <c r="N1499" s="26">
        <f t="shared" si="94"/>
        <v>431640000</v>
      </c>
      <c r="O1499" s="20">
        <f t="shared" si="95"/>
        <v>2014</v>
      </c>
    </row>
    <row r="1500" spans="1:15" ht="18" x14ac:dyDescent="0.3">
      <c r="A1500" s="7">
        <v>1561</v>
      </c>
      <c r="B1500" s="7" t="s">
        <v>508</v>
      </c>
      <c r="C1500" s="7" t="s">
        <v>7</v>
      </c>
      <c r="D1500" s="8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s="7" t="s">
        <v>12</v>
      </c>
      <c r="K1500" s="7" t="s">
        <v>46</v>
      </c>
      <c r="L1500" s="25">
        <f t="shared" si="92"/>
        <v>924360000</v>
      </c>
      <c r="M1500" s="26">
        <f t="shared" si="93"/>
        <v>390253000</v>
      </c>
      <c r="N1500" s="26">
        <f t="shared" si="94"/>
        <v>534107000</v>
      </c>
      <c r="O1500" s="20">
        <f t="shared" si="95"/>
        <v>2015</v>
      </c>
    </row>
    <row r="1501" spans="1:15" ht="18" x14ac:dyDescent="0.3">
      <c r="A1501" s="7">
        <v>1562</v>
      </c>
      <c r="B1501" s="7" t="s">
        <v>509</v>
      </c>
      <c r="C1501" s="7" t="s">
        <v>2</v>
      </c>
      <c r="D1501" s="8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s="7" t="s">
        <v>12</v>
      </c>
      <c r="K1501" s="7" t="s">
        <v>24</v>
      </c>
      <c r="L1501" s="25">
        <f t="shared" si="92"/>
        <v>6368000000</v>
      </c>
      <c r="M1501" s="26">
        <f t="shared" si="93"/>
        <v>3681000000</v>
      </c>
      <c r="N1501" s="26">
        <f t="shared" si="94"/>
        <v>2687000000</v>
      </c>
      <c r="O1501" s="20">
        <f t="shared" si="95"/>
        <v>2012</v>
      </c>
    </row>
    <row r="1502" spans="1:15" ht="18" x14ac:dyDescent="0.3">
      <c r="A1502" s="7">
        <v>1563</v>
      </c>
      <c r="B1502" s="7" t="s">
        <v>509</v>
      </c>
      <c r="C1502" s="7" t="s">
        <v>5</v>
      </c>
      <c r="D1502" s="8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s="7" t="s">
        <v>12</v>
      </c>
      <c r="K1502" s="7" t="s">
        <v>24</v>
      </c>
      <c r="L1502" s="25">
        <f t="shared" si="92"/>
        <v>6364000000</v>
      </c>
      <c r="M1502" s="26">
        <f t="shared" si="93"/>
        <v>3380000000</v>
      </c>
      <c r="N1502" s="26">
        <f t="shared" si="94"/>
        <v>2984000000</v>
      </c>
      <c r="O1502" s="20">
        <f t="shared" si="95"/>
        <v>2013</v>
      </c>
    </row>
    <row r="1503" spans="1:15" ht="18" x14ac:dyDescent="0.3">
      <c r="A1503" s="7">
        <v>1564</v>
      </c>
      <c r="B1503" s="7" t="s">
        <v>509</v>
      </c>
      <c r="C1503" s="7" t="s">
        <v>6</v>
      </c>
      <c r="D1503" s="8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s="7" t="s">
        <v>12</v>
      </c>
      <c r="K1503" s="7" t="s">
        <v>24</v>
      </c>
      <c r="L1503" s="25">
        <f t="shared" si="92"/>
        <v>7427000000</v>
      </c>
      <c r="M1503" s="26">
        <f t="shared" si="93"/>
        <v>3201000000</v>
      </c>
      <c r="N1503" s="26">
        <f t="shared" si="94"/>
        <v>4226000000</v>
      </c>
      <c r="O1503" s="20">
        <f t="shared" si="95"/>
        <v>2014</v>
      </c>
    </row>
    <row r="1504" spans="1:15" ht="18" x14ac:dyDescent="0.3">
      <c r="A1504" s="7">
        <v>1565</v>
      </c>
      <c r="B1504" s="7" t="s">
        <v>509</v>
      </c>
      <c r="C1504" s="7" t="s">
        <v>7</v>
      </c>
      <c r="D1504" s="8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s="7" t="s">
        <v>12</v>
      </c>
      <c r="K1504" s="7" t="s">
        <v>24</v>
      </c>
      <c r="L1504" s="25">
        <f t="shared" si="92"/>
        <v>7560000000</v>
      </c>
      <c r="M1504" s="26">
        <f t="shared" si="93"/>
        <v>3028000000</v>
      </c>
      <c r="N1504" s="26">
        <f t="shared" si="94"/>
        <v>4532000000</v>
      </c>
      <c r="O1504" s="20">
        <f t="shared" si="95"/>
        <v>2015</v>
      </c>
    </row>
    <row r="1505" spans="1:15" ht="18" x14ac:dyDescent="0.3">
      <c r="A1505" s="7">
        <v>1566</v>
      </c>
      <c r="B1505" s="7" t="s">
        <v>510</v>
      </c>
      <c r="C1505" s="7" t="s">
        <v>2</v>
      </c>
      <c r="D1505" s="8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s="7" t="s">
        <v>3</v>
      </c>
      <c r="K1505" s="7" t="s">
        <v>153</v>
      </c>
      <c r="L1505" s="25">
        <f t="shared" si="92"/>
        <v>2218000000</v>
      </c>
      <c r="M1505" s="26">
        <f t="shared" si="93"/>
        <v>1165000000</v>
      </c>
      <c r="N1505" s="26">
        <f t="shared" si="94"/>
        <v>1053000000</v>
      </c>
      <c r="O1505" s="20">
        <f t="shared" si="95"/>
        <v>2012</v>
      </c>
    </row>
    <row r="1506" spans="1:15" ht="18" x14ac:dyDescent="0.3">
      <c r="A1506" s="7">
        <v>1567</v>
      </c>
      <c r="B1506" s="7" t="s">
        <v>510</v>
      </c>
      <c r="C1506" s="7" t="s">
        <v>5</v>
      </c>
      <c r="D1506" s="8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s="7" t="s">
        <v>3</v>
      </c>
      <c r="K1506" s="7" t="s">
        <v>153</v>
      </c>
      <c r="L1506" s="25">
        <f t="shared" si="92"/>
        <v>1973000000</v>
      </c>
      <c r="M1506" s="26">
        <f t="shared" si="93"/>
        <v>1126000000</v>
      </c>
      <c r="N1506" s="26">
        <f t="shared" si="94"/>
        <v>847000000</v>
      </c>
      <c r="O1506" s="20">
        <f t="shared" si="95"/>
        <v>2013</v>
      </c>
    </row>
    <row r="1507" spans="1:15" ht="18" x14ac:dyDescent="0.3">
      <c r="A1507" s="7">
        <v>1568</v>
      </c>
      <c r="B1507" s="7" t="s">
        <v>510</v>
      </c>
      <c r="C1507" s="7" t="s">
        <v>6</v>
      </c>
      <c r="D1507" s="8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s="7" t="s">
        <v>3</v>
      </c>
      <c r="K1507" s="7" t="s">
        <v>153</v>
      </c>
      <c r="L1507" s="25">
        <f t="shared" si="92"/>
        <v>2457000000</v>
      </c>
      <c r="M1507" s="26">
        <f t="shared" si="93"/>
        <v>1361000000</v>
      </c>
      <c r="N1507" s="26">
        <f t="shared" si="94"/>
        <v>1096000000</v>
      </c>
      <c r="O1507" s="20">
        <f t="shared" si="95"/>
        <v>2015</v>
      </c>
    </row>
    <row r="1508" spans="1:15" ht="18" x14ac:dyDescent="0.3">
      <c r="A1508" s="7">
        <v>1569</v>
      </c>
      <c r="B1508" s="7" t="s">
        <v>510</v>
      </c>
      <c r="C1508" s="7" t="s">
        <v>7</v>
      </c>
      <c r="D1508" s="8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s="7" t="s">
        <v>3</v>
      </c>
      <c r="K1508" s="7" t="s">
        <v>153</v>
      </c>
      <c r="L1508" s="25">
        <f t="shared" si="92"/>
        <v>2444000000</v>
      </c>
      <c r="M1508" s="26">
        <f t="shared" si="93"/>
        <v>1304000000</v>
      </c>
      <c r="N1508" s="26">
        <f t="shared" si="94"/>
        <v>1140000000</v>
      </c>
      <c r="O1508" s="20">
        <f t="shared" si="95"/>
        <v>2016</v>
      </c>
    </row>
    <row r="1509" spans="1:15" ht="18" x14ac:dyDescent="0.3">
      <c r="A1509" s="7">
        <v>1570</v>
      </c>
      <c r="B1509" s="7" t="s">
        <v>511</v>
      </c>
      <c r="C1509" s="7" t="s">
        <v>2</v>
      </c>
      <c r="D1509" s="8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s="7" t="s">
        <v>9</v>
      </c>
      <c r="K1509" s="7" t="s">
        <v>278</v>
      </c>
      <c r="L1509" s="25">
        <f t="shared" si="92"/>
        <v>879297000</v>
      </c>
      <c r="M1509" s="26">
        <f t="shared" si="93"/>
        <v>670602000</v>
      </c>
      <c r="N1509" s="26">
        <f t="shared" si="94"/>
        <v>208695000</v>
      </c>
      <c r="O1509" s="20">
        <f t="shared" si="95"/>
        <v>2012</v>
      </c>
    </row>
    <row r="1510" spans="1:15" ht="18" x14ac:dyDescent="0.3">
      <c r="A1510" s="7">
        <v>1571</v>
      </c>
      <c r="B1510" s="7" t="s">
        <v>511</v>
      </c>
      <c r="C1510" s="7" t="s">
        <v>5</v>
      </c>
      <c r="D1510" s="8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s="7" t="s">
        <v>9</v>
      </c>
      <c r="K1510" s="7" t="s">
        <v>278</v>
      </c>
      <c r="L1510" s="25">
        <f t="shared" si="92"/>
        <v>1136670000</v>
      </c>
      <c r="M1510" s="26">
        <f t="shared" si="93"/>
        <v>871572000</v>
      </c>
      <c r="N1510" s="26">
        <f t="shared" si="94"/>
        <v>265098000</v>
      </c>
      <c r="O1510" s="20">
        <f t="shared" si="95"/>
        <v>2013</v>
      </c>
    </row>
    <row r="1511" spans="1:15" ht="18" x14ac:dyDescent="0.3">
      <c r="A1511" s="7">
        <v>1572</v>
      </c>
      <c r="B1511" s="7" t="s">
        <v>511</v>
      </c>
      <c r="C1511" s="7" t="s">
        <v>6</v>
      </c>
      <c r="D1511" s="8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s="7" t="s">
        <v>9</v>
      </c>
      <c r="K1511" s="7" t="s">
        <v>278</v>
      </c>
      <c r="L1511" s="25">
        <f t="shared" si="92"/>
        <v>1512206000</v>
      </c>
      <c r="M1511" s="26">
        <f t="shared" si="93"/>
        <v>1158251000</v>
      </c>
      <c r="N1511" s="26">
        <f t="shared" si="94"/>
        <v>353955000</v>
      </c>
      <c r="O1511" s="20">
        <f t="shared" si="95"/>
        <v>2014</v>
      </c>
    </row>
    <row r="1512" spans="1:15" ht="18" x14ac:dyDescent="0.3">
      <c r="A1512" s="7">
        <v>1573</v>
      </c>
      <c r="B1512" s="7" t="s">
        <v>511</v>
      </c>
      <c r="C1512" s="7" t="s">
        <v>7</v>
      </c>
      <c r="D1512" s="8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s="7" t="s">
        <v>9</v>
      </c>
      <c r="K1512" s="7" t="s">
        <v>278</v>
      </c>
      <c r="L1512" s="25">
        <f t="shared" si="92"/>
        <v>1905547000</v>
      </c>
      <c r="M1512" s="26">
        <f t="shared" si="93"/>
        <v>1497000000</v>
      </c>
      <c r="N1512" s="26">
        <f t="shared" si="94"/>
        <v>408547000</v>
      </c>
      <c r="O1512" s="20">
        <f t="shared" si="95"/>
        <v>2015</v>
      </c>
    </row>
    <row r="1513" spans="1:15" ht="18" x14ac:dyDescent="0.3">
      <c r="A1513" s="7">
        <v>1574</v>
      </c>
      <c r="B1513" s="7" t="s">
        <v>512</v>
      </c>
      <c r="C1513" s="7" t="s">
        <v>2</v>
      </c>
      <c r="D1513" s="8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s="7" t="s">
        <v>9</v>
      </c>
      <c r="K1513" s="7" t="s">
        <v>278</v>
      </c>
      <c r="L1513" s="25">
        <f t="shared" si="92"/>
        <v>879297000</v>
      </c>
      <c r="M1513" s="26">
        <f t="shared" si="93"/>
        <v>670602000</v>
      </c>
      <c r="N1513" s="26">
        <f t="shared" si="94"/>
        <v>208695000</v>
      </c>
      <c r="O1513" s="20">
        <f t="shared" si="95"/>
        <v>2012</v>
      </c>
    </row>
    <row r="1514" spans="1:15" ht="18" x14ac:dyDescent="0.3">
      <c r="A1514" s="7">
        <v>1575</v>
      </c>
      <c r="B1514" s="7" t="s">
        <v>512</v>
      </c>
      <c r="C1514" s="7" t="s">
        <v>5</v>
      </c>
      <c r="D1514" s="8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s="7" t="s">
        <v>9</v>
      </c>
      <c r="K1514" s="7" t="s">
        <v>278</v>
      </c>
      <c r="L1514" s="25">
        <f t="shared" si="92"/>
        <v>1136670000</v>
      </c>
      <c r="M1514" s="26">
        <f t="shared" si="93"/>
        <v>871572000</v>
      </c>
      <c r="N1514" s="26">
        <f t="shared" si="94"/>
        <v>265098000</v>
      </c>
      <c r="O1514" s="20">
        <f t="shared" si="95"/>
        <v>2013</v>
      </c>
    </row>
    <row r="1515" spans="1:15" ht="18" x14ac:dyDescent="0.3">
      <c r="A1515" s="7">
        <v>1576</v>
      </c>
      <c r="B1515" s="7" t="s">
        <v>512</v>
      </c>
      <c r="C1515" s="7" t="s">
        <v>6</v>
      </c>
      <c r="D1515" s="8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s="7" t="s">
        <v>9</v>
      </c>
      <c r="K1515" s="7" t="s">
        <v>278</v>
      </c>
      <c r="L1515" s="25">
        <f t="shared" si="92"/>
        <v>1512206000</v>
      </c>
      <c r="M1515" s="26">
        <f t="shared" si="93"/>
        <v>1158251000</v>
      </c>
      <c r="N1515" s="26">
        <f t="shared" si="94"/>
        <v>353955000</v>
      </c>
      <c r="O1515" s="20">
        <f t="shared" si="95"/>
        <v>2014</v>
      </c>
    </row>
    <row r="1516" spans="1:15" ht="18" x14ac:dyDescent="0.3">
      <c r="A1516" s="7">
        <v>1577</v>
      </c>
      <c r="B1516" s="7" t="s">
        <v>512</v>
      </c>
      <c r="C1516" s="7" t="s">
        <v>7</v>
      </c>
      <c r="D1516" s="8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s="7" t="s">
        <v>9</v>
      </c>
      <c r="K1516" s="7" t="s">
        <v>278</v>
      </c>
      <c r="L1516" s="25">
        <f t="shared" si="92"/>
        <v>1905547000</v>
      </c>
      <c r="M1516" s="26">
        <f t="shared" si="93"/>
        <v>1497000000</v>
      </c>
      <c r="N1516" s="26">
        <f t="shared" si="94"/>
        <v>408547000</v>
      </c>
      <c r="O1516" s="20">
        <f t="shared" si="95"/>
        <v>2015</v>
      </c>
    </row>
    <row r="1517" spans="1:15" ht="18" x14ac:dyDescent="0.3">
      <c r="A1517" s="7">
        <v>1578</v>
      </c>
      <c r="B1517" s="7" t="s">
        <v>513</v>
      </c>
      <c r="C1517" s="7" t="s">
        <v>2</v>
      </c>
      <c r="D1517" s="8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s="7" t="s">
        <v>3</v>
      </c>
      <c r="K1517" s="7" t="s">
        <v>4</v>
      </c>
      <c r="L1517" s="25">
        <f t="shared" si="92"/>
        <v>19332000000</v>
      </c>
      <c r="M1517" s="26">
        <f t="shared" si="93"/>
        <v>17970000000</v>
      </c>
      <c r="N1517" s="26">
        <f t="shared" si="94"/>
        <v>1362000000</v>
      </c>
      <c r="O1517" s="20">
        <f t="shared" si="95"/>
        <v>2012</v>
      </c>
    </row>
    <row r="1518" spans="1:15" ht="18" x14ac:dyDescent="0.3">
      <c r="A1518" s="7">
        <v>1579</v>
      </c>
      <c r="B1518" s="7" t="s">
        <v>513</v>
      </c>
      <c r="C1518" s="7" t="s">
        <v>5</v>
      </c>
      <c r="D1518" s="8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s="7" t="s">
        <v>3</v>
      </c>
      <c r="K1518" s="7" t="s">
        <v>4</v>
      </c>
      <c r="L1518" s="25">
        <f t="shared" si="92"/>
        <v>21087000000</v>
      </c>
      <c r="M1518" s="26">
        <f t="shared" si="93"/>
        <v>19318000000</v>
      </c>
      <c r="N1518" s="26">
        <f t="shared" si="94"/>
        <v>1769000000</v>
      </c>
      <c r="O1518" s="20">
        <f t="shared" si="95"/>
        <v>2013</v>
      </c>
    </row>
    <row r="1519" spans="1:15" ht="18" x14ac:dyDescent="0.3">
      <c r="A1519" s="7">
        <v>1580</v>
      </c>
      <c r="B1519" s="7" t="s">
        <v>513</v>
      </c>
      <c r="C1519" s="7" t="s">
        <v>6</v>
      </c>
      <c r="D1519" s="8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s="7" t="s">
        <v>3</v>
      </c>
      <c r="K1519" s="7" t="s">
        <v>4</v>
      </c>
      <c r="L1519" s="25">
        <f t="shared" si="92"/>
        <v>22290000000</v>
      </c>
      <c r="M1519" s="26">
        <f t="shared" si="93"/>
        <v>19474000000</v>
      </c>
      <c r="N1519" s="26">
        <f t="shared" si="94"/>
        <v>2816000000</v>
      </c>
      <c r="O1519" s="20">
        <f t="shared" si="95"/>
        <v>2014</v>
      </c>
    </row>
    <row r="1520" spans="1:15" ht="18" x14ac:dyDescent="0.3">
      <c r="A1520" s="7">
        <v>1581</v>
      </c>
      <c r="B1520" s="7" t="s">
        <v>513</v>
      </c>
      <c r="C1520" s="7" t="s">
        <v>7</v>
      </c>
      <c r="D1520" s="8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s="7" t="s">
        <v>3</v>
      </c>
      <c r="K1520" s="7" t="s">
        <v>4</v>
      </c>
      <c r="L1520" s="25">
        <f t="shared" si="92"/>
        <v>25734000000</v>
      </c>
      <c r="M1520" s="26">
        <f t="shared" si="93"/>
        <v>20242000000</v>
      </c>
      <c r="N1520" s="26">
        <f t="shared" si="94"/>
        <v>5492000000</v>
      </c>
      <c r="O1520" s="20">
        <f t="shared" si="95"/>
        <v>2015</v>
      </c>
    </row>
    <row r="1521" spans="1:15" ht="18" x14ac:dyDescent="0.3">
      <c r="A1521" s="7">
        <v>1582</v>
      </c>
      <c r="B1521" s="7" t="s">
        <v>514</v>
      </c>
      <c r="C1521" s="7" t="s">
        <v>2</v>
      </c>
      <c r="D1521" s="8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s="7" t="s">
        <v>42</v>
      </c>
      <c r="K1521" s="7" t="s">
        <v>223</v>
      </c>
      <c r="L1521" s="25">
        <f t="shared" si="92"/>
        <v>471296000</v>
      </c>
      <c r="M1521" s="26">
        <f t="shared" si="93"/>
        <v>404036000</v>
      </c>
      <c r="N1521" s="26">
        <f t="shared" si="94"/>
        <v>67260000</v>
      </c>
      <c r="O1521" s="20">
        <f t="shared" si="95"/>
        <v>2012</v>
      </c>
    </row>
    <row r="1522" spans="1:15" ht="18" x14ac:dyDescent="0.3">
      <c r="A1522" s="7">
        <v>1583</v>
      </c>
      <c r="B1522" s="7" t="s">
        <v>514</v>
      </c>
      <c r="C1522" s="7" t="s">
        <v>5</v>
      </c>
      <c r="D1522" s="8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s="7" t="s">
        <v>42</v>
      </c>
      <c r="K1522" s="7" t="s">
        <v>223</v>
      </c>
      <c r="L1522" s="25">
        <f t="shared" si="92"/>
        <v>500314000</v>
      </c>
      <c r="M1522" s="26">
        <f t="shared" si="93"/>
        <v>383394000</v>
      </c>
      <c r="N1522" s="26">
        <f t="shared" si="94"/>
        <v>116920000</v>
      </c>
      <c r="O1522" s="20">
        <f t="shared" si="95"/>
        <v>2013</v>
      </c>
    </row>
    <row r="1523" spans="1:15" ht="18" x14ac:dyDescent="0.3">
      <c r="A1523" s="7">
        <v>1584</v>
      </c>
      <c r="B1523" s="7" t="s">
        <v>514</v>
      </c>
      <c r="C1523" s="7" t="s">
        <v>6</v>
      </c>
      <c r="D1523" s="8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s="7" t="s">
        <v>42</v>
      </c>
      <c r="K1523" s="7" t="s">
        <v>223</v>
      </c>
      <c r="L1523" s="25">
        <f t="shared" si="92"/>
        <v>547305000</v>
      </c>
      <c r="M1523" s="26">
        <f t="shared" si="93"/>
        <v>420541000</v>
      </c>
      <c r="N1523" s="26">
        <f t="shared" si="94"/>
        <v>126764000</v>
      </c>
      <c r="O1523" s="20">
        <f t="shared" si="95"/>
        <v>2014</v>
      </c>
    </row>
    <row r="1524" spans="1:15" ht="18" x14ac:dyDescent="0.3">
      <c r="A1524" s="7">
        <v>1585</v>
      </c>
      <c r="B1524" s="7" t="s">
        <v>514</v>
      </c>
      <c r="C1524" s="7" t="s">
        <v>7</v>
      </c>
      <c r="D1524" s="8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s="7" t="s">
        <v>42</v>
      </c>
      <c r="K1524" s="7" t="s">
        <v>223</v>
      </c>
      <c r="L1524" s="25">
        <f t="shared" si="92"/>
        <v>612601000</v>
      </c>
      <c r="M1524" s="26">
        <f t="shared" si="93"/>
        <v>453010000</v>
      </c>
      <c r="N1524" s="26">
        <f t="shared" si="94"/>
        <v>159591000</v>
      </c>
      <c r="O1524" s="20">
        <f t="shared" si="95"/>
        <v>2015</v>
      </c>
    </row>
    <row r="1525" spans="1:15" ht="18" x14ac:dyDescent="0.3">
      <c r="A1525" s="7">
        <v>1590</v>
      </c>
      <c r="B1525" s="7" t="s">
        <v>515</v>
      </c>
      <c r="C1525" s="7" t="s">
        <v>2</v>
      </c>
      <c r="D1525" s="8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s="7" t="s">
        <v>9</v>
      </c>
      <c r="K1525" s="7" t="s">
        <v>68</v>
      </c>
      <c r="L1525" s="25">
        <f t="shared" si="92"/>
        <v>783674000</v>
      </c>
      <c r="M1525" s="26">
        <f t="shared" si="93"/>
        <v>488880000</v>
      </c>
      <c r="N1525" s="26">
        <f t="shared" si="94"/>
        <v>294794000</v>
      </c>
      <c r="O1525" s="20">
        <f t="shared" si="95"/>
        <v>2013</v>
      </c>
    </row>
    <row r="1526" spans="1:15" ht="18" x14ac:dyDescent="0.3">
      <c r="A1526" s="7">
        <v>1591</v>
      </c>
      <c r="B1526" s="7" t="s">
        <v>515</v>
      </c>
      <c r="C1526" s="7" t="s">
        <v>5</v>
      </c>
      <c r="D1526" s="8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s="7" t="s">
        <v>9</v>
      </c>
      <c r="K1526" s="7" t="s">
        <v>68</v>
      </c>
      <c r="L1526" s="25">
        <f t="shared" si="92"/>
        <v>941248000</v>
      </c>
      <c r="M1526" s="26">
        <f t="shared" si="93"/>
        <v>596390000</v>
      </c>
      <c r="N1526" s="26">
        <f t="shared" si="94"/>
        <v>344858000</v>
      </c>
      <c r="O1526" s="20">
        <f t="shared" si="95"/>
        <v>2014</v>
      </c>
    </row>
    <row r="1527" spans="1:15" ht="18" x14ac:dyDescent="0.3">
      <c r="A1527" s="7">
        <v>1592</v>
      </c>
      <c r="B1527" s="7" t="s">
        <v>515</v>
      </c>
      <c r="C1527" s="7" t="s">
        <v>6</v>
      </c>
      <c r="D1527" s="8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s="7" t="s">
        <v>9</v>
      </c>
      <c r="K1527" s="7" t="s">
        <v>68</v>
      </c>
      <c r="L1527" s="25">
        <f t="shared" si="92"/>
        <v>1136787000</v>
      </c>
      <c r="M1527" s="26">
        <f t="shared" si="93"/>
        <v>712006000</v>
      </c>
      <c r="N1527" s="26">
        <f t="shared" si="94"/>
        <v>424781000</v>
      </c>
      <c r="O1527" s="20">
        <f t="shared" si="95"/>
        <v>2015</v>
      </c>
    </row>
    <row r="1528" spans="1:15" ht="18" x14ac:dyDescent="0.3">
      <c r="A1528" s="7">
        <v>1593</v>
      </c>
      <c r="B1528" s="7" t="s">
        <v>515</v>
      </c>
      <c r="C1528" s="7" t="s">
        <v>7</v>
      </c>
      <c r="D1528" s="8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s="7" t="s">
        <v>9</v>
      </c>
      <c r="K1528" s="7" t="s">
        <v>68</v>
      </c>
      <c r="L1528" s="25">
        <f t="shared" si="92"/>
        <v>1384333000</v>
      </c>
      <c r="M1528" s="26">
        <f t="shared" si="93"/>
        <v>863354000</v>
      </c>
      <c r="N1528" s="26">
        <f t="shared" si="94"/>
        <v>520979000</v>
      </c>
      <c r="O1528" s="20">
        <f t="shared" si="95"/>
        <v>2016</v>
      </c>
    </row>
    <row r="1529" spans="1:15" ht="18" x14ac:dyDescent="0.3">
      <c r="A1529" s="7">
        <v>1594</v>
      </c>
      <c r="B1529" s="7" t="s">
        <v>516</v>
      </c>
      <c r="C1529" s="7" t="s">
        <v>2</v>
      </c>
      <c r="D1529" s="8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s="7" t="s">
        <v>15</v>
      </c>
      <c r="K1529" s="7" t="s">
        <v>70</v>
      </c>
      <c r="L1529" s="25">
        <f t="shared" si="92"/>
        <v>32830000000</v>
      </c>
      <c r="M1529" s="26">
        <f t="shared" si="93"/>
        <v>23207000000</v>
      </c>
      <c r="N1529" s="26">
        <f t="shared" si="94"/>
        <v>9623000000</v>
      </c>
      <c r="O1529" s="20">
        <f t="shared" si="95"/>
        <v>2013</v>
      </c>
    </row>
    <row r="1530" spans="1:15" ht="18" x14ac:dyDescent="0.3">
      <c r="A1530" s="7">
        <v>1595</v>
      </c>
      <c r="B1530" s="7" t="s">
        <v>516</v>
      </c>
      <c r="C1530" s="7" t="s">
        <v>5</v>
      </c>
      <c r="D1530" s="8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s="7" t="s">
        <v>15</v>
      </c>
      <c r="K1530" s="7" t="s">
        <v>70</v>
      </c>
      <c r="L1530" s="25">
        <f t="shared" si="92"/>
        <v>36841000000</v>
      </c>
      <c r="M1530" s="26">
        <f t="shared" si="93"/>
        <v>26567000000</v>
      </c>
      <c r="N1530" s="26">
        <f t="shared" si="94"/>
        <v>10274000000</v>
      </c>
      <c r="O1530" s="20">
        <f t="shared" si="95"/>
        <v>2014</v>
      </c>
    </row>
    <row r="1531" spans="1:15" ht="18" x14ac:dyDescent="0.3">
      <c r="A1531" s="7">
        <v>1596</v>
      </c>
      <c r="B1531" s="7" t="s">
        <v>516</v>
      </c>
      <c r="C1531" s="7" t="s">
        <v>6</v>
      </c>
      <c r="D1531" s="8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s="7" t="s">
        <v>15</v>
      </c>
      <c r="K1531" s="7" t="s">
        <v>70</v>
      </c>
      <c r="L1531" s="25">
        <f t="shared" si="92"/>
        <v>53232000000</v>
      </c>
      <c r="M1531" s="26">
        <f t="shared" si="93"/>
        <v>42211000000</v>
      </c>
      <c r="N1531" s="26">
        <f t="shared" si="94"/>
        <v>11021000000</v>
      </c>
      <c r="O1531" s="20">
        <f t="shared" si="95"/>
        <v>2015</v>
      </c>
    </row>
    <row r="1532" spans="1:15" ht="18" x14ac:dyDescent="0.3">
      <c r="A1532" s="7">
        <v>1597</v>
      </c>
      <c r="B1532" s="7" t="s">
        <v>516</v>
      </c>
      <c r="C1532" s="7" t="s">
        <v>7</v>
      </c>
      <c r="D1532" s="8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s="7" t="s">
        <v>15</v>
      </c>
      <c r="K1532" s="7" t="s">
        <v>70</v>
      </c>
      <c r="L1532" s="25">
        <f t="shared" si="92"/>
        <v>67802000000</v>
      </c>
      <c r="M1532" s="26">
        <f t="shared" si="93"/>
        <v>54872000000</v>
      </c>
      <c r="N1532" s="26">
        <f t="shared" si="94"/>
        <v>12930000000</v>
      </c>
      <c r="O1532" s="20">
        <f t="shared" si="95"/>
        <v>2016</v>
      </c>
    </row>
    <row r="1533" spans="1:15" ht="18" x14ac:dyDescent="0.3">
      <c r="A1533" s="7">
        <v>1598</v>
      </c>
      <c r="B1533" s="7" t="s">
        <v>517</v>
      </c>
      <c r="C1533" s="7" t="s">
        <v>2</v>
      </c>
      <c r="D1533" s="8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s="7" t="s">
        <v>37</v>
      </c>
      <c r="K1533" s="7" t="s">
        <v>367</v>
      </c>
      <c r="L1533" s="25">
        <f t="shared" si="92"/>
        <v>3343300000</v>
      </c>
      <c r="M1533" s="26">
        <f t="shared" si="93"/>
        <v>1948400000</v>
      </c>
      <c r="N1533" s="26">
        <f t="shared" si="94"/>
        <v>1394900000</v>
      </c>
      <c r="O1533" s="20">
        <f t="shared" si="95"/>
        <v>2012</v>
      </c>
    </row>
    <row r="1534" spans="1:15" ht="18" x14ac:dyDescent="0.3">
      <c r="A1534" s="7">
        <v>1599</v>
      </c>
      <c r="B1534" s="7" t="s">
        <v>517</v>
      </c>
      <c r="C1534" s="7" t="s">
        <v>5</v>
      </c>
      <c r="D1534" s="8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s="7" t="s">
        <v>37</v>
      </c>
      <c r="K1534" s="7" t="s">
        <v>367</v>
      </c>
      <c r="L1534" s="25">
        <f t="shared" si="92"/>
        <v>3330200000</v>
      </c>
      <c r="M1534" s="26">
        <f t="shared" si="93"/>
        <v>1960800000</v>
      </c>
      <c r="N1534" s="26">
        <f t="shared" si="94"/>
        <v>1369400000</v>
      </c>
      <c r="O1534" s="20">
        <f t="shared" si="95"/>
        <v>2013</v>
      </c>
    </row>
    <row r="1535" spans="1:15" ht="18" x14ac:dyDescent="0.3">
      <c r="A1535" s="7">
        <v>1600</v>
      </c>
      <c r="B1535" s="7" t="s">
        <v>517</v>
      </c>
      <c r="C1535" s="7" t="s">
        <v>6</v>
      </c>
      <c r="D1535" s="8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s="7" t="s">
        <v>37</v>
      </c>
      <c r="K1535" s="7" t="s">
        <v>367</v>
      </c>
      <c r="L1535" s="25">
        <f t="shared" si="92"/>
        <v>2802400000</v>
      </c>
      <c r="M1535" s="26">
        <f t="shared" si="93"/>
        <v>2092900000</v>
      </c>
      <c r="N1535" s="26">
        <f t="shared" si="94"/>
        <v>709500000</v>
      </c>
      <c r="O1535" s="20">
        <f t="shared" si="95"/>
        <v>2014</v>
      </c>
    </row>
    <row r="1536" spans="1:15" ht="18" x14ac:dyDescent="0.3">
      <c r="A1536" s="7">
        <v>1601</v>
      </c>
      <c r="B1536" s="7" t="s">
        <v>517</v>
      </c>
      <c r="C1536" s="7" t="s">
        <v>7</v>
      </c>
      <c r="D1536" s="8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s="7" t="s">
        <v>37</v>
      </c>
      <c r="K1536" s="7" t="s">
        <v>367</v>
      </c>
      <c r="L1536" s="25">
        <f t="shared" si="92"/>
        <v>3521900000</v>
      </c>
      <c r="M1536" s="26">
        <f t="shared" si="93"/>
        <v>2130800000</v>
      </c>
      <c r="N1536" s="26">
        <f t="shared" si="94"/>
        <v>1391100000</v>
      </c>
      <c r="O1536" s="20">
        <f t="shared" si="95"/>
        <v>2015</v>
      </c>
    </row>
    <row r="1537" spans="1:15" ht="18" x14ac:dyDescent="0.3">
      <c r="A1537" s="7">
        <v>1602</v>
      </c>
      <c r="B1537" s="7" t="s">
        <v>518</v>
      </c>
      <c r="C1537" s="7" t="s">
        <v>2</v>
      </c>
      <c r="D1537" s="8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s="7" t="s">
        <v>3</v>
      </c>
      <c r="K1537" s="7" t="s">
        <v>167</v>
      </c>
      <c r="L1537" s="25">
        <f t="shared" si="92"/>
        <v>16114000000</v>
      </c>
      <c r="M1537" s="26">
        <f t="shared" si="93"/>
        <v>8668000000</v>
      </c>
      <c r="N1537" s="26">
        <f t="shared" si="94"/>
        <v>7446000000</v>
      </c>
      <c r="O1537" s="20">
        <f t="shared" si="95"/>
        <v>2013</v>
      </c>
    </row>
    <row r="1538" spans="1:15" ht="18" x14ac:dyDescent="0.3">
      <c r="A1538" s="7">
        <v>1603</v>
      </c>
      <c r="B1538" s="7" t="s">
        <v>518</v>
      </c>
      <c r="C1538" s="7" t="s">
        <v>5</v>
      </c>
      <c r="D1538" s="8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s="7" t="s">
        <v>3</v>
      </c>
      <c r="K1538" s="7" t="s">
        <v>167</v>
      </c>
      <c r="L1538" s="25">
        <f t="shared" ref="L1538:L1601" si="96">E1538-F1538</f>
        <v>17891000000</v>
      </c>
      <c r="M1538" s="26">
        <f t="shared" ref="M1538:M1601" si="97">G1538+H1538+I1538</f>
        <v>9138000000</v>
      </c>
      <c r="N1538" s="26">
        <f t="shared" ref="N1538:N1601" si="98">L1538-M1538</f>
        <v>8753000000</v>
      </c>
      <c r="O1538" s="20">
        <f t="shared" si="95"/>
        <v>2014</v>
      </c>
    </row>
    <row r="1539" spans="1:15" ht="18" x14ac:dyDescent="0.3">
      <c r="A1539" s="7">
        <v>1604</v>
      </c>
      <c r="B1539" s="7" t="s">
        <v>518</v>
      </c>
      <c r="C1539" s="7" t="s">
        <v>6</v>
      </c>
      <c r="D1539" s="8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s="7" t="s">
        <v>3</v>
      </c>
      <c r="K1539" s="7" t="s">
        <v>167</v>
      </c>
      <c r="L1539" s="25">
        <f t="shared" si="96"/>
        <v>17379000000</v>
      </c>
      <c r="M1539" s="26">
        <f t="shared" si="97"/>
        <v>9327000000</v>
      </c>
      <c r="N1539" s="26">
        <f t="shared" si="98"/>
        <v>8052000000</v>
      </c>
      <c r="O1539" s="20">
        <f t="shared" ref="O1539:O1602" si="99">YEAR(D1539)</f>
        <v>2015</v>
      </c>
    </row>
    <row r="1540" spans="1:15" ht="18" x14ac:dyDescent="0.3">
      <c r="A1540" s="7">
        <v>1605</v>
      </c>
      <c r="B1540" s="7" t="s">
        <v>518</v>
      </c>
      <c r="C1540" s="7" t="s">
        <v>7</v>
      </c>
      <c r="D1540" s="8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s="7" t="s">
        <v>3</v>
      </c>
      <c r="K1540" s="7" t="s">
        <v>167</v>
      </c>
      <c r="L1540" s="25">
        <f t="shared" si="96"/>
        <v>16194000000</v>
      </c>
      <c r="M1540" s="26">
        <f t="shared" si="97"/>
        <v>8922000000</v>
      </c>
      <c r="N1540" s="26">
        <f t="shared" si="98"/>
        <v>7272000000</v>
      </c>
      <c r="O1540" s="20">
        <f t="shared" si="99"/>
        <v>2016</v>
      </c>
    </row>
    <row r="1541" spans="1:15" ht="18" x14ac:dyDescent="0.3">
      <c r="A1541" s="7">
        <v>1606</v>
      </c>
      <c r="B1541" s="7" t="s">
        <v>519</v>
      </c>
      <c r="C1541" s="7" t="s">
        <v>2</v>
      </c>
      <c r="D1541" s="8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s="7" t="s">
        <v>3</v>
      </c>
      <c r="K1541" s="7" t="s">
        <v>135</v>
      </c>
      <c r="L1541" s="25">
        <f t="shared" si="96"/>
        <v>40553000000</v>
      </c>
      <c r="M1541" s="26">
        <f t="shared" si="97"/>
        <v>39210000000</v>
      </c>
      <c r="N1541" s="26">
        <f t="shared" si="98"/>
        <v>1343000000</v>
      </c>
      <c r="O1541" s="20">
        <f t="shared" si="99"/>
        <v>2012</v>
      </c>
    </row>
    <row r="1542" spans="1:15" ht="18" x14ac:dyDescent="0.3">
      <c r="A1542" s="7">
        <v>1607</v>
      </c>
      <c r="B1542" s="7" t="s">
        <v>519</v>
      </c>
      <c r="C1542" s="7" t="s">
        <v>5</v>
      </c>
      <c r="D1542" s="8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s="7" t="s">
        <v>3</v>
      </c>
      <c r="K1542" s="7" t="s">
        <v>135</v>
      </c>
      <c r="L1542" s="25">
        <f t="shared" si="96"/>
        <v>41735000000</v>
      </c>
      <c r="M1542" s="26">
        <f t="shared" si="97"/>
        <v>34701000000</v>
      </c>
      <c r="N1542" s="26">
        <f t="shared" si="98"/>
        <v>7034000000</v>
      </c>
      <c r="O1542" s="20">
        <f t="shared" si="99"/>
        <v>2013</v>
      </c>
    </row>
    <row r="1543" spans="1:15" ht="18" x14ac:dyDescent="0.3">
      <c r="A1543" s="7">
        <v>1608</v>
      </c>
      <c r="B1543" s="7" t="s">
        <v>519</v>
      </c>
      <c r="C1543" s="7" t="s">
        <v>6</v>
      </c>
      <c r="D1543" s="8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s="7" t="s">
        <v>3</v>
      </c>
      <c r="K1543" s="7" t="s">
        <v>135</v>
      </c>
      <c r="L1543" s="25">
        <f t="shared" si="96"/>
        <v>43474000000</v>
      </c>
      <c r="M1543" s="26">
        <f t="shared" si="97"/>
        <v>38506000000</v>
      </c>
      <c r="N1543" s="26">
        <f t="shared" si="98"/>
        <v>4968000000</v>
      </c>
      <c r="O1543" s="20">
        <f t="shared" si="99"/>
        <v>2014</v>
      </c>
    </row>
    <row r="1544" spans="1:15" ht="18" x14ac:dyDescent="0.3">
      <c r="A1544" s="7">
        <v>1609</v>
      </c>
      <c r="B1544" s="7" t="s">
        <v>519</v>
      </c>
      <c r="C1544" s="7" t="s">
        <v>7</v>
      </c>
      <c r="D1544" s="8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s="7" t="s">
        <v>3</v>
      </c>
      <c r="K1544" s="7" t="s">
        <v>135</v>
      </c>
      <c r="L1544" s="25">
        <f t="shared" si="96"/>
        <v>45416000000</v>
      </c>
      <c r="M1544" s="26">
        <f t="shared" si="97"/>
        <v>37748000000</v>
      </c>
      <c r="N1544" s="26">
        <f t="shared" si="98"/>
        <v>7668000000</v>
      </c>
      <c r="O1544" s="20">
        <f t="shared" si="99"/>
        <v>2015</v>
      </c>
    </row>
    <row r="1545" spans="1:15" ht="18" x14ac:dyDescent="0.3">
      <c r="A1545" s="7">
        <v>1610</v>
      </c>
      <c r="B1545" s="7" t="s">
        <v>520</v>
      </c>
      <c r="C1545" s="7" t="s">
        <v>2</v>
      </c>
      <c r="D1545" s="8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s="7" t="s">
        <v>9</v>
      </c>
      <c r="K1545" s="7" t="s">
        <v>246</v>
      </c>
      <c r="L1545" s="25">
        <f t="shared" si="96"/>
        <v>1031531000</v>
      </c>
      <c r="M1545" s="26">
        <f t="shared" si="97"/>
        <v>657246000</v>
      </c>
      <c r="N1545" s="26">
        <f t="shared" si="98"/>
        <v>374285000</v>
      </c>
      <c r="O1545" s="20">
        <f t="shared" si="99"/>
        <v>2013</v>
      </c>
    </row>
    <row r="1546" spans="1:15" ht="18" x14ac:dyDescent="0.3">
      <c r="A1546" s="7">
        <v>1611</v>
      </c>
      <c r="B1546" s="7" t="s">
        <v>520</v>
      </c>
      <c r="C1546" s="7" t="s">
        <v>5</v>
      </c>
      <c r="D1546" s="8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s="7" t="s">
        <v>9</v>
      </c>
      <c r="K1546" s="7" t="s">
        <v>246</v>
      </c>
      <c r="L1546" s="25">
        <f t="shared" si="96"/>
        <v>1161342000</v>
      </c>
      <c r="M1546" s="26">
        <f t="shared" si="97"/>
        <v>734511000</v>
      </c>
      <c r="N1546" s="26">
        <f t="shared" si="98"/>
        <v>426831000</v>
      </c>
      <c r="O1546" s="20">
        <f t="shared" si="99"/>
        <v>2014</v>
      </c>
    </row>
    <row r="1547" spans="1:15" ht="18" x14ac:dyDescent="0.3">
      <c r="A1547" s="7">
        <v>1612</v>
      </c>
      <c r="B1547" s="7" t="s">
        <v>520</v>
      </c>
      <c r="C1547" s="7" t="s">
        <v>6</v>
      </c>
      <c r="D1547" s="8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s="7" t="s">
        <v>9</v>
      </c>
      <c r="K1547" s="7" t="s">
        <v>246</v>
      </c>
      <c r="L1547" s="25">
        <f t="shared" si="96"/>
        <v>1174930000</v>
      </c>
      <c r="M1547" s="26">
        <f t="shared" si="97"/>
        <v>809545000</v>
      </c>
      <c r="N1547" s="26">
        <f t="shared" si="98"/>
        <v>365385000</v>
      </c>
      <c r="O1547" s="20">
        <f t="shared" si="99"/>
        <v>2015</v>
      </c>
    </row>
    <row r="1548" spans="1:15" ht="18" x14ac:dyDescent="0.3">
      <c r="A1548" s="7">
        <v>1613</v>
      </c>
      <c r="B1548" s="7" t="s">
        <v>520</v>
      </c>
      <c r="C1548" s="7" t="s">
        <v>7</v>
      </c>
      <c r="D1548" s="8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s="7" t="s">
        <v>9</v>
      </c>
      <c r="K1548" s="7" t="s">
        <v>246</v>
      </c>
      <c r="L1548" s="25">
        <f t="shared" si="96"/>
        <v>1201902000</v>
      </c>
      <c r="M1548" s="26">
        <f t="shared" si="97"/>
        <v>848323000</v>
      </c>
      <c r="N1548" s="26">
        <f t="shared" si="98"/>
        <v>353579000</v>
      </c>
      <c r="O1548" s="20">
        <f t="shared" si="99"/>
        <v>2016</v>
      </c>
    </row>
    <row r="1549" spans="1:15" ht="18" x14ac:dyDescent="0.3">
      <c r="A1549" s="7">
        <v>1614</v>
      </c>
      <c r="B1549" s="7" t="s">
        <v>521</v>
      </c>
      <c r="C1549" s="7" t="s">
        <v>2</v>
      </c>
      <c r="D1549" s="8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s="7" t="s">
        <v>37</v>
      </c>
      <c r="K1549" s="7" t="s">
        <v>94</v>
      </c>
      <c r="L1549" s="25">
        <f t="shared" si="96"/>
        <v>847127000</v>
      </c>
      <c r="M1549" s="26">
        <f t="shared" si="97"/>
        <v>503798000</v>
      </c>
      <c r="N1549" s="26">
        <f t="shared" si="98"/>
        <v>343329000</v>
      </c>
      <c r="O1549" s="20">
        <f t="shared" si="99"/>
        <v>2013</v>
      </c>
    </row>
    <row r="1550" spans="1:15" ht="18" x14ac:dyDescent="0.3">
      <c r="A1550" s="7">
        <v>1615</v>
      </c>
      <c r="B1550" s="7" t="s">
        <v>521</v>
      </c>
      <c r="C1550" s="7" t="s">
        <v>5</v>
      </c>
      <c r="D1550" s="8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s="7" t="s">
        <v>37</v>
      </c>
      <c r="K1550" s="7" t="s">
        <v>94</v>
      </c>
      <c r="L1550" s="25">
        <f t="shared" si="96"/>
        <v>877800000</v>
      </c>
      <c r="M1550" s="26">
        <f t="shared" si="97"/>
        <v>522100000</v>
      </c>
      <c r="N1550" s="26">
        <f t="shared" si="98"/>
        <v>355700000</v>
      </c>
      <c r="O1550" s="20">
        <f t="shared" si="99"/>
        <v>2014</v>
      </c>
    </row>
    <row r="1551" spans="1:15" ht="18" x14ac:dyDescent="0.3">
      <c r="A1551" s="7">
        <v>1616</v>
      </c>
      <c r="B1551" s="7" t="s">
        <v>521</v>
      </c>
      <c r="C1551" s="7" t="s">
        <v>6</v>
      </c>
      <c r="D1551" s="8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s="7" t="s">
        <v>37</v>
      </c>
      <c r="K1551" s="7" t="s">
        <v>94</v>
      </c>
      <c r="L1551" s="25">
        <f t="shared" si="96"/>
        <v>808600000</v>
      </c>
      <c r="M1551" s="26">
        <f t="shared" si="97"/>
        <v>520300000</v>
      </c>
      <c r="N1551" s="26">
        <f t="shared" si="98"/>
        <v>288300000</v>
      </c>
      <c r="O1551" s="20">
        <f t="shared" si="99"/>
        <v>2015</v>
      </c>
    </row>
    <row r="1552" spans="1:15" ht="18" x14ac:dyDescent="0.3">
      <c r="A1552" s="7">
        <v>1617</v>
      </c>
      <c r="B1552" s="7" t="s">
        <v>521</v>
      </c>
      <c r="C1552" s="7" t="s">
        <v>7</v>
      </c>
      <c r="D1552" s="8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s="7" t="s">
        <v>37</v>
      </c>
      <c r="K1552" s="7" t="s">
        <v>94</v>
      </c>
      <c r="L1552" s="25">
        <f t="shared" si="96"/>
        <v>754800000</v>
      </c>
      <c r="M1552" s="26">
        <f t="shared" si="97"/>
        <v>480600000</v>
      </c>
      <c r="N1552" s="26">
        <f t="shared" si="98"/>
        <v>274200000</v>
      </c>
      <c r="O1552" s="20">
        <f t="shared" si="99"/>
        <v>2016</v>
      </c>
    </row>
    <row r="1553" spans="1:15" ht="18" x14ac:dyDescent="0.3">
      <c r="A1553" s="7">
        <v>1618</v>
      </c>
      <c r="B1553" s="7" t="s">
        <v>522</v>
      </c>
      <c r="C1553" s="7" t="s">
        <v>2</v>
      </c>
      <c r="D1553" s="8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s="7" t="s">
        <v>3</v>
      </c>
      <c r="K1553" s="7" t="s">
        <v>153</v>
      </c>
      <c r="L1553" s="25">
        <f t="shared" si="96"/>
        <v>16132000000</v>
      </c>
      <c r="M1553" s="26">
        <f t="shared" si="97"/>
        <v>7583000000</v>
      </c>
      <c r="N1553" s="26">
        <f t="shared" si="98"/>
        <v>8549000000</v>
      </c>
      <c r="O1553" s="20">
        <f t="shared" si="99"/>
        <v>2013</v>
      </c>
    </row>
    <row r="1554" spans="1:15" ht="18" x14ac:dyDescent="0.3">
      <c r="A1554" s="7">
        <v>1619</v>
      </c>
      <c r="B1554" s="7" t="s">
        <v>522</v>
      </c>
      <c r="C1554" s="7" t="s">
        <v>5</v>
      </c>
      <c r="D1554" s="8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s="7" t="s">
        <v>3</v>
      </c>
      <c r="K1554" s="7" t="s">
        <v>153</v>
      </c>
      <c r="L1554" s="25">
        <f t="shared" si="96"/>
        <v>17002000000</v>
      </c>
      <c r="M1554" s="26">
        <f t="shared" si="97"/>
        <v>7409000000</v>
      </c>
      <c r="N1554" s="26">
        <f t="shared" si="98"/>
        <v>9593000000</v>
      </c>
      <c r="O1554" s="20">
        <f t="shared" si="99"/>
        <v>2014</v>
      </c>
    </row>
    <row r="1555" spans="1:15" ht="18" x14ac:dyDescent="0.3">
      <c r="A1555" s="7">
        <v>1620</v>
      </c>
      <c r="B1555" s="7" t="s">
        <v>522</v>
      </c>
      <c r="C1555" s="7" t="s">
        <v>6</v>
      </c>
      <c r="D1555" s="8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s="7" t="s">
        <v>3</v>
      </c>
      <c r="K1555" s="7" t="s">
        <v>153</v>
      </c>
      <c r="L1555" s="25">
        <f t="shared" si="96"/>
        <v>15667000000</v>
      </c>
      <c r="M1555" s="26">
        <f t="shared" si="97"/>
        <v>8376000000</v>
      </c>
      <c r="N1555" s="26">
        <f t="shared" si="98"/>
        <v>7291000000</v>
      </c>
      <c r="O1555" s="20">
        <f t="shared" si="99"/>
        <v>2015</v>
      </c>
    </row>
    <row r="1556" spans="1:15" ht="18" x14ac:dyDescent="0.3">
      <c r="A1556" s="7">
        <v>1621</v>
      </c>
      <c r="B1556" s="7" t="s">
        <v>522</v>
      </c>
      <c r="C1556" s="7" t="s">
        <v>7</v>
      </c>
      <c r="D1556" s="8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s="7" t="s">
        <v>3</v>
      </c>
      <c r="K1556" s="7" t="s">
        <v>153</v>
      </c>
      <c r="L1556" s="25">
        <f t="shared" si="96"/>
        <v>15784000000</v>
      </c>
      <c r="M1556" s="26">
        <f t="shared" si="97"/>
        <v>7612000000</v>
      </c>
      <c r="N1556" s="26">
        <f t="shared" si="98"/>
        <v>8172000000</v>
      </c>
      <c r="O1556" s="20">
        <f t="shared" si="99"/>
        <v>2016</v>
      </c>
    </row>
    <row r="1557" spans="1:15" ht="18" x14ac:dyDescent="0.3">
      <c r="A1557" s="7">
        <v>1622</v>
      </c>
      <c r="B1557" s="7" t="s">
        <v>523</v>
      </c>
      <c r="C1557" s="7" t="s">
        <v>2</v>
      </c>
      <c r="D1557" s="8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s="7" t="s">
        <v>12</v>
      </c>
      <c r="K1557" s="7" t="s">
        <v>46</v>
      </c>
      <c r="L1557" s="25">
        <f t="shared" si="96"/>
        <v>9846000000</v>
      </c>
      <c r="M1557" s="26">
        <f t="shared" si="97"/>
        <v>2604000000</v>
      </c>
      <c r="N1557" s="26">
        <f t="shared" si="98"/>
        <v>7242000000</v>
      </c>
      <c r="O1557" s="20">
        <f t="shared" si="99"/>
        <v>2013</v>
      </c>
    </row>
    <row r="1558" spans="1:15" ht="18" x14ac:dyDescent="0.3">
      <c r="A1558" s="7">
        <v>1623</v>
      </c>
      <c r="B1558" s="7" t="s">
        <v>523</v>
      </c>
      <c r="C1558" s="7" t="s">
        <v>5</v>
      </c>
      <c r="D1558" s="8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s="7" t="s">
        <v>12</v>
      </c>
      <c r="K1558" s="7" t="s">
        <v>46</v>
      </c>
      <c r="L1558" s="25">
        <f t="shared" si="96"/>
        <v>10827000000</v>
      </c>
      <c r="M1558" s="26">
        <f t="shared" si="97"/>
        <v>2677000000</v>
      </c>
      <c r="N1558" s="26">
        <f t="shared" si="98"/>
        <v>8150000000</v>
      </c>
      <c r="O1558" s="20">
        <f t="shared" si="99"/>
        <v>2014</v>
      </c>
    </row>
    <row r="1559" spans="1:15" ht="18" x14ac:dyDescent="0.3">
      <c r="A1559" s="7">
        <v>1624</v>
      </c>
      <c r="B1559" s="7" t="s">
        <v>523</v>
      </c>
      <c r="C1559" s="7" t="s">
        <v>6</v>
      </c>
      <c r="D1559" s="8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s="7" t="s">
        <v>12</v>
      </c>
      <c r="K1559" s="7" t="s">
        <v>46</v>
      </c>
      <c r="L1559" s="25">
        <f t="shared" si="96"/>
        <v>11801000000</v>
      </c>
      <c r="M1559" s="26">
        <f t="shared" si="97"/>
        <v>2723000000</v>
      </c>
      <c r="N1559" s="26">
        <f t="shared" si="98"/>
        <v>9078000000</v>
      </c>
      <c r="O1559" s="20">
        <f t="shared" si="99"/>
        <v>2015</v>
      </c>
    </row>
    <row r="1560" spans="1:15" ht="18" x14ac:dyDescent="0.3">
      <c r="A1560" s="7">
        <v>1625</v>
      </c>
      <c r="B1560" s="7" t="s">
        <v>523</v>
      </c>
      <c r="C1560" s="7" t="s">
        <v>7</v>
      </c>
      <c r="D1560" s="8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s="7" t="s">
        <v>12</v>
      </c>
      <c r="K1560" s="7" t="s">
        <v>46</v>
      </c>
      <c r="L1560" s="25">
        <f t="shared" si="96"/>
        <v>12856000000</v>
      </c>
      <c r="M1560" s="26">
        <f t="shared" si="97"/>
        <v>4971000000</v>
      </c>
      <c r="N1560" s="26">
        <f t="shared" si="98"/>
        <v>7885000000</v>
      </c>
      <c r="O1560" s="20">
        <f t="shared" si="99"/>
        <v>2016</v>
      </c>
    </row>
    <row r="1561" spans="1:15" ht="18" x14ac:dyDescent="0.3">
      <c r="A1561" s="7">
        <v>1626</v>
      </c>
      <c r="B1561" s="7" t="s">
        <v>524</v>
      </c>
      <c r="C1561" s="7" t="s">
        <v>2</v>
      </c>
      <c r="D1561" s="8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s="7" t="s">
        <v>15</v>
      </c>
      <c r="K1561" s="7" t="s">
        <v>20</v>
      </c>
      <c r="L1561" s="25">
        <f t="shared" si="96"/>
        <v>1249687000</v>
      </c>
      <c r="M1561" s="26">
        <f t="shared" si="97"/>
        <v>640797000</v>
      </c>
      <c r="N1561" s="26">
        <f t="shared" si="98"/>
        <v>608890000</v>
      </c>
      <c r="O1561" s="20">
        <f t="shared" si="99"/>
        <v>2013</v>
      </c>
    </row>
    <row r="1562" spans="1:15" ht="18" x14ac:dyDescent="0.3">
      <c r="A1562" s="7">
        <v>1627</v>
      </c>
      <c r="B1562" s="7" t="s">
        <v>524</v>
      </c>
      <c r="C1562" s="7" t="s">
        <v>5</v>
      </c>
      <c r="D1562" s="8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s="7" t="s">
        <v>15</v>
      </c>
      <c r="K1562" s="7" t="s">
        <v>20</v>
      </c>
      <c r="L1562" s="25">
        <f t="shared" si="96"/>
        <v>1301700000</v>
      </c>
      <c r="M1562" s="26">
        <f t="shared" si="97"/>
        <v>705400000</v>
      </c>
      <c r="N1562" s="26">
        <f t="shared" si="98"/>
        <v>596300000</v>
      </c>
      <c r="O1562" s="20">
        <f t="shared" si="99"/>
        <v>2014</v>
      </c>
    </row>
    <row r="1563" spans="1:15" ht="18" x14ac:dyDescent="0.3">
      <c r="A1563" s="7">
        <v>1628</v>
      </c>
      <c r="B1563" s="7" t="s">
        <v>524</v>
      </c>
      <c r="C1563" s="7" t="s">
        <v>6</v>
      </c>
      <c r="D1563" s="8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s="7" t="s">
        <v>15</v>
      </c>
      <c r="K1563" s="7" t="s">
        <v>20</v>
      </c>
      <c r="L1563" s="25">
        <f t="shared" si="96"/>
        <v>1282700000</v>
      </c>
      <c r="M1563" s="26">
        <f t="shared" si="97"/>
        <v>733700000</v>
      </c>
      <c r="N1563" s="26">
        <f t="shared" si="98"/>
        <v>549000000</v>
      </c>
      <c r="O1563" s="20">
        <f t="shared" si="99"/>
        <v>2015</v>
      </c>
    </row>
    <row r="1564" spans="1:15" ht="18" x14ac:dyDescent="0.3">
      <c r="A1564" s="7">
        <v>1629</v>
      </c>
      <c r="B1564" s="7" t="s">
        <v>524</v>
      </c>
      <c r="C1564" s="7" t="s">
        <v>7</v>
      </c>
      <c r="D1564" s="8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s="7" t="s">
        <v>15</v>
      </c>
      <c r="K1564" s="7" t="s">
        <v>20</v>
      </c>
      <c r="L1564" s="25">
        <f t="shared" si="96"/>
        <v>1361300000</v>
      </c>
      <c r="M1564" s="26">
        <f t="shared" si="97"/>
        <v>810500000</v>
      </c>
      <c r="N1564" s="26">
        <f t="shared" si="98"/>
        <v>550800000</v>
      </c>
      <c r="O1564" s="20">
        <f t="shared" si="99"/>
        <v>2016</v>
      </c>
    </row>
    <row r="1565" spans="1:15" ht="18" x14ac:dyDescent="0.3">
      <c r="A1565" s="7">
        <v>1630</v>
      </c>
      <c r="B1565" s="7" t="s">
        <v>525</v>
      </c>
      <c r="C1565" s="7" t="s">
        <v>2</v>
      </c>
      <c r="D1565" s="8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s="7" t="s">
        <v>9</v>
      </c>
      <c r="K1565" s="7" t="s">
        <v>278</v>
      </c>
      <c r="L1565" s="25">
        <f t="shared" si="96"/>
        <v>5061975000</v>
      </c>
      <c r="M1565" s="26">
        <f t="shared" si="97"/>
        <v>3596708000</v>
      </c>
      <c r="N1565" s="26">
        <f t="shared" si="98"/>
        <v>1465267000</v>
      </c>
      <c r="O1565" s="20">
        <f t="shared" si="99"/>
        <v>2012</v>
      </c>
    </row>
    <row r="1566" spans="1:15" ht="18" x14ac:dyDescent="0.3">
      <c r="A1566" s="7">
        <v>1631</v>
      </c>
      <c r="B1566" s="7" t="s">
        <v>525</v>
      </c>
      <c r="C1566" s="7" t="s">
        <v>5</v>
      </c>
      <c r="D1566" s="8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s="7" t="s">
        <v>9</v>
      </c>
      <c r="K1566" s="7" t="s">
        <v>278</v>
      </c>
      <c r="L1566" s="25">
        <f t="shared" si="96"/>
        <v>5488179000</v>
      </c>
      <c r="M1566" s="26">
        <f t="shared" si="97"/>
        <v>3841032000</v>
      </c>
      <c r="N1566" s="26">
        <f t="shared" si="98"/>
        <v>1647147000</v>
      </c>
      <c r="O1566" s="20">
        <f t="shared" si="99"/>
        <v>2013</v>
      </c>
    </row>
    <row r="1567" spans="1:15" ht="18" x14ac:dyDescent="0.3">
      <c r="A1567" s="7">
        <v>1632</v>
      </c>
      <c r="B1567" s="7" t="s">
        <v>525</v>
      </c>
      <c r="C1567" s="7" t="s">
        <v>6</v>
      </c>
      <c r="D1567" s="8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s="7" t="s">
        <v>9</v>
      </c>
      <c r="K1567" s="7" t="s">
        <v>278</v>
      </c>
      <c r="L1567" s="25">
        <f t="shared" si="96"/>
        <v>5993971000</v>
      </c>
      <c r="M1567" s="26">
        <f t="shared" si="97"/>
        <v>4159885000</v>
      </c>
      <c r="N1567" s="26">
        <f t="shared" si="98"/>
        <v>1834086000</v>
      </c>
      <c r="O1567" s="20">
        <f t="shared" si="99"/>
        <v>2015</v>
      </c>
    </row>
    <row r="1568" spans="1:15" ht="18" x14ac:dyDescent="0.3">
      <c r="A1568" s="7">
        <v>1633</v>
      </c>
      <c r="B1568" s="7" t="s">
        <v>525</v>
      </c>
      <c r="C1568" s="7" t="s">
        <v>7</v>
      </c>
      <c r="D1568" s="8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s="7" t="s">
        <v>9</v>
      </c>
      <c r="K1568" s="7" t="s">
        <v>278</v>
      </c>
      <c r="L1568" s="25">
        <f t="shared" si="96"/>
        <v>5982944000</v>
      </c>
      <c r="M1568" s="26">
        <f t="shared" si="97"/>
        <v>4178386000</v>
      </c>
      <c r="N1568" s="26">
        <f t="shared" si="98"/>
        <v>1804558000</v>
      </c>
      <c r="O1568" s="20">
        <f t="shared" si="99"/>
        <v>2016</v>
      </c>
    </row>
    <row r="1569" spans="1:15" ht="18" x14ac:dyDescent="0.3">
      <c r="A1569" s="7">
        <v>1634</v>
      </c>
      <c r="B1569" s="7" t="s">
        <v>526</v>
      </c>
      <c r="C1569" s="7" t="s">
        <v>2</v>
      </c>
      <c r="D1569" s="8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s="7" t="s">
        <v>9</v>
      </c>
      <c r="K1569" s="7" t="s">
        <v>193</v>
      </c>
      <c r="L1569" s="25">
        <f t="shared" si="96"/>
        <v>6995000000</v>
      </c>
      <c r="M1569" s="26">
        <f t="shared" si="97"/>
        <v>3066000000</v>
      </c>
      <c r="N1569" s="26">
        <f t="shared" si="98"/>
        <v>3929000000</v>
      </c>
      <c r="O1569" s="20">
        <f t="shared" si="99"/>
        <v>2013</v>
      </c>
    </row>
    <row r="1570" spans="1:15" ht="18" x14ac:dyDescent="0.3">
      <c r="A1570" s="7">
        <v>1635</v>
      </c>
      <c r="B1570" s="7" t="s">
        <v>526</v>
      </c>
      <c r="C1570" s="7" t="s">
        <v>5</v>
      </c>
      <c r="D1570" s="8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s="7" t="s">
        <v>9</v>
      </c>
      <c r="K1570" s="7" t="s">
        <v>193</v>
      </c>
      <c r="L1570" s="25">
        <f t="shared" si="96"/>
        <v>7241000000</v>
      </c>
      <c r="M1570" s="26">
        <f t="shared" si="97"/>
        <v>3116000000</v>
      </c>
      <c r="N1570" s="26">
        <f t="shared" si="98"/>
        <v>4125000000</v>
      </c>
      <c r="O1570" s="20">
        <f t="shared" si="99"/>
        <v>2014</v>
      </c>
    </row>
    <row r="1571" spans="1:15" ht="18" x14ac:dyDescent="0.3">
      <c r="A1571" s="7">
        <v>1636</v>
      </c>
      <c r="B1571" s="7" t="s">
        <v>526</v>
      </c>
      <c r="C1571" s="7" t="s">
        <v>6</v>
      </c>
      <c r="D1571" s="8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s="7" t="s">
        <v>9</v>
      </c>
      <c r="K1571" s="7" t="s">
        <v>193</v>
      </c>
      <c r="L1571" s="25">
        <f t="shared" si="96"/>
        <v>6400000000</v>
      </c>
      <c r="M1571" s="26">
        <f t="shared" si="97"/>
        <v>3082000000</v>
      </c>
      <c r="N1571" s="26">
        <f t="shared" si="98"/>
        <v>3318000000</v>
      </c>
      <c r="O1571" s="20">
        <f t="shared" si="99"/>
        <v>2015</v>
      </c>
    </row>
    <row r="1572" spans="1:15" ht="18" x14ac:dyDescent="0.3">
      <c r="A1572" s="7">
        <v>1637</v>
      </c>
      <c r="B1572" s="7" t="s">
        <v>526</v>
      </c>
      <c r="C1572" s="7" t="s">
        <v>7</v>
      </c>
      <c r="D1572" s="8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s="7" t="s">
        <v>9</v>
      </c>
      <c r="K1572" s="7" t="s">
        <v>193</v>
      </c>
      <c r="L1572" s="25">
        <f t="shared" si="96"/>
        <v>5804000000</v>
      </c>
      <c r="M1572" s="26">
        <f t="shared" si="97"/>
        <v>3072000000</v>
      </c>
      <c r="N1572" s="26">
        <f t="shared" si="98"/>
        <v>2732000000</v>
      </c>
      <c r="O1572" s="20">
        <f t="shared" si="99"/>
        <v>2016</v>
      </c>
    </row>
    <row r="1573" spans="1:15" ht="18" x14ac:dyDescent="0.3">
      <c r="A1573" s="7">
        <v>1638</v>
      </c>
      <c r="B1573" s="7" t="s">
        <v>527</v>
      </c>
      <c r="C1573" s="7" t="s">
        <v>2</v>
      </c>
      <c r="D1573" s="8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s="7" t="s">
        <v>72</v>
      </c>
      <c r="K1573" s="7" t="s">
        <v>330</v>
      </c>
      <c r="L1573" s="25">
        <f t="shared" si="96"/>
        <v>11908000000</v>
      </c>
      <c r="M1573" s="26">
        <f t="shared" si="97"/>
        <v>6778000000</v>
      </c>
      <c r="N1573" s="26">
        <f t="shared" si="98"/>
        <v>5130000000</v>
      </c>
      <c r="O1573" s="20">
        <f t="shared" si="99"/>
        <v>2012</v>
      </c>
    </row>
    <row r="1574" spans="1:15" ht="18" x14ac:dyDescent="0.3">
      <c r="A1574" s="7">
        <v>1639</v>
      </c>
      <c r="B1574" s="7" t="s">
        <v>527</v>
      </c>
      <c r="C1574" s="7" t="s">
        <v>5</v>
      </c>
      <c r="D1574" s="8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s="7" t="s">
        <v>72</v>
      </c>
      <c r="K1574" s="7" t="s">
        <v>330</v>
      </c>
      <c r="L1574" s="25">
        <f t="shared" si="96"/>
        <v>10758000000</v>
      </c>
      <c r="M1574" s="26">
        <f t="shared" si="97"/>
        <v>6801000000</v>
      </c>
      <c r="N1574" s="26">
        <f t="shared" si="98"/>
        <v>3957000000</v>
      </c>
      <c r="O1574" s="20">
        <f t="shared" si="99"/>
        <v>2013</v>
      </c>
    </row>
    <row r="1575" spans="1:15" ht="18" x14ac:dyDescent="0.3">
      <c r="A1575" s="7">
        <v>1640</v>
      </c>
      <c r="B1575" s="7" t="s">
        <v>527</v>
      </c>
      <c r="C1575" s="7" t="s">
        <v>6</v>
      </c>
      <c r="D1575" s="8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s="7" t="s">
        <v>72</v>
      </c>
      <c r="K1575" s="7" t="s">
        <v>330</v>
      </c>
      <c r="L1575" s="25">
        <f t="shared" si="96"/>
        <v>12703000000</v>
      </c>
      <c r="M1575" s="26">
        <f t="shared" si="97"/>
        <v>6801000000</v>
      </c>
      <c r="N1575" s="26">
        <f t="shared" si="98"/>
        <v>5902000000</v>
      </c>
      <c r="O1575" s="20">
        <f t="shared" si="99"/>
        <v>2014</v>
      </c>
    </row>
    <row r="1576" spans="1:15" ht="18" x14ac:dyDescent="0.3">
      <c r="A1576" s="7">
        <v>1641</v>
      </c>
      <c r="B1576" s="7" t="s">
        <v>527</v>
      </c>
      <c r="C1576" s="7" t="s">
        <v>7</v>
      </c>
      <c r="D1576" s="8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s="7" t="s">
        <v>72</v>
      </c>
      <c r="K1576" s="7" t="s">
        <v>330</v>
      </c>
      <c r="L1576" s="25">
        <f t="shared" si="96"/>
        <v>13153000000</v>
      </c>
      <c r="M1576" s="26">
        <f t="shared" si="97"/>
        <v>6795000000</v>
      </c>
      <c r="N1576" s="26">
        <f t="shared" si="98"/>
        <v>6358000000</v>
      </c>
      <c r="O1576" s="20">
        <f t="shared" si="99"/>
        <v>2015</v>
      </c>
    </row>
    <row r="1577" spans="1:15" ht="18" x14ac:dyDescent="0.3">
      <c r="A1577" s="7">
        <v>1642</v>
      </c>
      <c r="B1577" s="7" t="s">
        <v>528</v>
      </c>
      <c r="C1577" s="7" t="s">
        <v>2</v>
      </c>
      <c r="D1577" s="8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s="7" t="s">
        <v>48</v>
      </c>
      <c r="K1577" s="7" t="s">
        <v>375</v>
      </c>
      <c r="L1577" s="25">
        <f t="shared" si="96"/>
        <v>334026000</v>
      </c>
      <c r="M1577" s="26">
        <f t="shared" si="97"/>
        <v>308143000</v>
      </c>
      <c r="N1577" s="26">
        <f t="shared" si="98"/>
        <v>25883000</v>
      </c>
      <c r="O1577" s="20">
        <f t="shared" si="99"/>
        <v>2012</v>
      </c>
    </row>
    <row r="1578" spans="1:15" ht="18" x14ac:dyDescent="0.3">
      <c r="A1578" s="7">
        <v>1643</v>
      </c>
      <c r="B1578" s="7" t="s">
        <v>528</v>
      </c>
      <c r="C1578" s="7" t="s">
        <v>5</v>
      </c>
      <c r="D1578" s="8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s="7" t="s">
        <v>48</v>
      </c>
      <c r="K1578" s="7" t="s">
        <v>375</v>
      </c>
      <c r="L1578" s="25">
        <f t="shared" si="96"/>
        <v>426880000</v>
      </c>
      <c r="M1578" s="26">
        <f t="shared" si="97"/>
        <v>274217000</v>
      </c>
      <c r="N1578" s="26">
        <f t="shared" si="98"/>
        <v>152663000</v>
      </c>
      <c r="O1578" s="20">
        <f t="shared" si="99"/>
        <v>2013</v>
      </c>
    </row>
    <row r="1579" spans="1:15" ht="18" x14ac:dyDescent="0.3">
      <c r="A1579" s="7">
        <v>1644</v>
      </c>
      <c r="B1579" s="7" t="s">
        <v>528</v>
      </c>
      <c r="C1579" s="7" t="s">
        <v>6</v>
      </c>
      <c r="D1579" s="8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s="7" t="s">
        <v>48</v>
      </c>
      <c r="K1579" s="7" t="s">
        <v>375</v>
      </c>
      <c r="L1579" s="25">
        <f t="shared" si="96"/>
        <v>587582000</v>
      </c>
      <c r="M1579" s="26">
        <f t="shared" si="97"/>
        <v>292358000</v>
      </c>
      <c r="N1579" s="26">
        <f t="shared" si="98"/>
        <v>295224000</v>
      </c>
      <c r="O1579" s="20">
        <f t="shared" si="99"/>
        <v>2014</v>
      </c>
    </row>
    <row r="1580" spans="1:15" ht="18" x14ac:dyDescent="0.3">
      <c r="A1580" s="7">
        <v>1645</v>
      </c>
      <c r="B1580" s="7" t="s">
        <v>528</v>
      </c>
      <c r="C1580" s="7" t="s">
        <v>7</v>
      </c>
      <c r="D1580" s="8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s="7" t="s">
        <v>48</v>
      </c>
      <c r="K1580" s="7" t="s">
        <v>375</v>
      </c>
      <c r="L1580" s="25">
        <f t="shared" si="96"/>
        <v>857533000</v>
      </c>
      <c r="M1580" s="26">
        <f t="shared" si="97"/>
        <v>312694000</v>
      </c>
      <c r="N1580" s="26">
        <f t="shared" si="98"/>
        <v>544839000</v>
      </c>
      <c r="O1580" s="20">
        <f t="shared" si="99"/>
        <v>2015</v>
      </c>
    </row>
    <row r="1581" spans="1:15" ht="18" x14ac:dyDescent="0.3">
      <c r="A1581" s="7">
        <v>1646</v>
      </c>
      <c r="B1581" s="7" t="s">
        <v>529</v>
      </c>
      <c r="C1581" s="7" t="s">
        <v>2</v>
      </c>
      <c r="D1581" s="8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7" t="s">
        <v>42</v>
      </c>
      <c r="K1581" s="7" t="s">
        <v>43</v>
      </c>
      <c r="L1581" s="25">
        <f t="shared" si="96"/>
        <v>1370611000</v>
      </c>
      <c r="M1581" s="26">
        <f t="shared" si="97"/>
        <v>671203000</v>
      </c>
      <c r="N1581" s="26">
        <f t="shared" si="98"/>
        <v>699408000</v>
      </c>
      <c r="O1581" s="20">
        <f t="shared" si="99"/>
        <v>2013</v>
      </c>
    </row>
    <row r="1582" spans="1:15" ht="18" x14ac:dyDescent="0.3">
      <c r="A1582" s="7">
        <v>1647</v>
      </c>
      <c r="B1582" s="7" t="s">
        <v>529</v>
      </c>
      <c r="C1582" s="7" t="s">
        <v>5</v>
      </c>
      <c r="D1582" s="8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s="7" t="s">
        <v>42</v>
      </c>
      <c r="K1582" s="7" t="s">
        <v>43</v>
      </c>
      <c r="L1582" s="25">
        <f t="shared" si="96"/>
        <v>1358901000</v>
      </c>
      <c r="M1582" s="26">
        <f t="shared" si="97"/>
        <v>650573000</v>
      </c>
      <c r="N1582" s="26">
        <f t="shared" si="98"/>
        <v>708328000</v>
      </c>
      <c r="O1582" s="20">
        <f t="shared" si="99"/>
        <v>2014</v>
      </c>
    </row>
    <row r="1583" spans="1:15" ht="18" x14ac:dyDescent="0.3">
      <c r="A1583" s="7">
        <v>1648</v>
      </c>
      <c r="B1583" s="7" t="s">
        <v>529</v>
      </c>
      <c r="C1583" s="7" t="s">
        <v>6</v>
      </c>
      <c r="D1583" s="8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s="7" t="s">
        <v>42</v>
      </c>
      <c r="K1583" s="7" t="s">
        <v>43</v>
      </c>
      <c r="L1583" s="25">
        <f t="shared" si="96"/>
        <v>1491018000</v>
      </c>
      <c r="M1583" s="26">
        <f t="shared" si="97"/>
        <v>718259000</v>
      </c>
      <c r="N1583" s="26">
        <f t="shared" si="98"/>
        <v>772759000</v>
      </c>
      <c r="O1583" s="20">
        <f t="shared" si="99"/>
        <v>2015</v>
      </c>
    </row>
    <row r="1584" spans="1:15" ht="18" x14ac:dyDescent="0.3">
      <c r="A1584" s="7">
        <v>1649</v>
      </c>
      <c r="B1584" s="7" t="s">
        <v>529</v>
      </c>
      <c r="C1584" s="7" t="s">
        <v>7</v>
      </c>
      <c r="D1584" s="8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s="7" t="s">
        <v>42</v>
      </c>
      <c r="K1584" s="7" t="s">
        <v>43</v>
      </c>
      <c r="L1584" s="25">
        <f t="shared" si="96"/>
        <v>1481866000</v>
      </c>
      <c r="M1584" s="26">
        <f t="shared" si="97"/>
        <v>744338000</v>
      </c>
      <c r="N1584" s="26">
        <f t="shared" si="98"/>
        <v>737528000</v>
      </c>
      <c r="O1584" s="20">
        <f t="shared" si="99"/>
        <v>2016</v>
      </c>
    </row>
    <row r="1585" spans="1:15" ht="18" x14ac:dyDescent="0.3">
      <c r="A1585" s="7">
        <v>1650</v>
      </c>
      <c r="B1585" s="7" t="s">
        <v>530</v>
      </c>
      <c r="C1585" s="7" t="s">
        <v>2</v>
      </c>
      <c r="D1585" s="8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s="7" t="s">
        <v>3</v>
      </c>
      <c r="K1585" s="7" t="s">
        <v>200</v>
      </c>
      <c r="L1585" s="25">
        <f t="shared" si="96"/>
        <v>891140000</v>
      </c>
      <c r="M1585" s="26">
        <f t="shared" si="97"/>
        <v>318912000</v>
      </c>
      <c r="N1585" s="26">
        <f t="shared" si="98"/>
        <v>572228000</v>
      </c>
      <c r="O1585" s="20">
        <f t="shared" si="99"/>
        <v>2012</v>
      </c>
    </row>
    <row r="1586" spans="1:15" ht="18" x14ac:dyDescent="0.3">
      <c r="A1586" s="7">
        <v>1651</v>
      </c>
      <c r="B1586" s="7" t="s">
        <v>530</v>
      </c>
      <c r="C1586" s="7" t="s">
        <v>5</v>
      </c>
      <c r="D1586" s="8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s="7" t="s">
        <v>3</v>
      </c>
      <c r="K1586" s="7" t="s">
        <v>200</v>
      </c>
      <c r="L1586" s="25">
        <f t="shared" si="96"/>
        <v>973180000</v>
      </c>
      <c r="M1586" s="26">
        <f t="shared" si="97"/>
        <v>358913000</v>
      </c>
      <c r="N1586" s="26">
        <f t="shared" si="98"/>
        <v>614267000</v>
      </c>
      <c r="O1586" s="20">
        <f t="shared" si="99"/>
        <v>2013</v>
      </c>
    </row>
    <row r="1587" spans="1:15" ht="18" x14ac:dyDescent="0.3">
      <c r="A1587" s="7">
        <v>1652</v>
      </c>
      <c r="B1587" s="7" t="s">
        <v>530</v>
      </c>
      <c r="C1587" s="7" t="s">
        <v>6</v>
      </c>
      <c r="D1587" s="8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s="7" t="s">
        <v>3</v>
      </c>
      <c r="K1587" s="7" t="s">
        <v>200</v>
      </c>
      <c r="L1587" s="25">
        <f t="shared" si="96"/>
        <v>1030128000</v>
      </c>
      <c r="M1587" s="26">
        <f t="shared" si="97"/>
        <v>369682000</v>
      </c>
      <c r="N1587" s="26">
        <f t="shared" si="98"/>
        <v>660446000</v>
      </c>
      <c r="O1587" s="20">
        <f t="shared" si="99"/>
        <v>2014</v>
      </c>
    </row>
    <row r="1588" spans="1:15" ht="18" x14ac:dyDescent="0.3">
      <c r="A1588" s="7">
        <v>1653</v>
      </c>
      <c r="B1588" s="7" t="s">
        <v>530</v>
      </c>
      <c r="C1588" s="7" t="s">
        <v>7</v>
      </c>
      <c r="D1588" s="8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s="7" t="s">
        <v>3</v>
      </c>
      <c r="K1588" s="7" t="s">
        <v>200</v>
      </c>
      <c r="L1588" s="25">
        <f t="shared" si="96"/>
        <v>1264736000</v>
      </c>
      <c r="M1588" s="26">
        <f t="shared" si="97"/>
        <v>528174000</v>
      </c>
      <c r="N1588" s="26">
        <f t="shared" si="98"/>
        <v>736562000</v>
      </c>
      <c r="O1588" s="20">
        <f t="shared" si="99"/>
        <v>2015</v>
      </c>
    </row>
    <row r="1589" spans="1:15" ht="18" x14ac:dyDescent="0.3">
      <c r="A1589" s="7">
        <v>1654</v>
      </c>
      <c r="B1589" s="7" t="s">
        <v>531</v>
      </c>
      <c r="C1589" s="7" t="s">
        <v>2</v>
      </c>
      <c r="D1589" s="8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s="7" t="s">
        <v>12</v>
      </c>
      <c r="K1589" s="7" t="s">
        <v>46</v>
      </c>
      <c r="L1589" s="25">
        <f t="shared" si="96"/>
        <v>705992000</v>
      </c>
      <c r="M1589" s="26">
        <f t="shared" si="97"/>
        <v>248665000</v>
      </c>
      <c r="N1589" s="26">
        <f t="shared" si="98"/>
        <v>457327000</v>
      </c>
      <c r="O1589" s="20">
        <f t="shared" si="99"/>
        <v>2012</v>
      </c>
    </row>
    <row r="1590" spans="1:15" ht="18" x14ac:dyDescent="0.3">
      <c r="A1590" s="7">
        <v>1655</v>
      </c>
      <c r="B1590" s="7" t="s">
        <v>531</v>
      </c>
      <c r="C1590" s="7" t="s">
        <v>5</v>
      </c>
      <c r="D1590" s="8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s="7" t="s">
        <v>12</v>
      </c>
      <c r="K1590" s="7" t="s">
        <v>46</v>
      </c>
      <c r="L1590" s="25">
        <f t="shared" si="96"/>
        <v>778074000</v>
      </c>
      <c r="M1590" s="26">
        <f t="shared" si="97"/>
        <v>249842000</v>
      </c>
      <c r="N1590" s="26">
        <f t="shared" si="98"/>
        <v>528232000</v>
      </c>
      <c r="O1590" s="20">
        <f t="shared" si="99"/>
        <v>2013</v>
      </c>
    </row>
    <row r="1591" spans="1:15" ht="18" x14ac:dyDescent="0.3">
      <c r="A1591" s="7">
        <v>1656</v>
      </c>
      <c r="B1591" s="7" t="s">
        <v>531</v>
      </c>
      <c r="C1591" s="7" t="s">
        <v>6</v>
      </c>
      <c r="D1591" s="8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s="7" t="s">
        <v>12</v>
      </c>
      <c r="K1591" s="7" t="s">
        <v>46</v>
      </c>
      <c r="L1591" s="25">
        <f t="shared" si="96"/>
        <v>821692000</v>
      </c>
      <c r="M1591" s="26">
        <f t="shared" si="97"/>
        <v>257265000</v>
      </c>
      <c r="N1591" s="26">
        <f t="shared" si="98"/>
        <v>564427000</v>
      </c>
      <c r="O1591" s="20">
        <f t="shared" si="99"/>
        <v>2014</v>
      </c>
    </row>
    <row r="1592" spans="1:15" ht="18" x14ac:dyDescent="0.3">
      <c r="A1592" s="7">
        <v>1657</v>
      </c>
      <c r="B1592" s="7" t="s">
        <v>531</v>
      </c>
      <c r="C1592" s="7" t="s">
        <v>7</v>
      </c>
      <c r="D1592" s="8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s="7" t="s">
        <v>12</v>
      </c>
      <c r="K1592" s="7" t="s">
        <v>46</v>
      </c>
      <c r="L1592" s="25">
        <f t="shared" si="96"/>
        <v>866578000</v>
      </c>
      <c r="M1592" s="26">
        <f t="shared" si="97"/>
        <v>260632000</v>
      </c>
      <c r="N1592" s="26">
        <f t="shared" si="98"/>
        <v>605946000</v>
      </c>
      <c r="O1592" s="20">
        <f t="shared" si="99"/>
        <v>2015</v>
      </c>
    </row>
    <row r="1593" spans="1:15" ht="18" x14ac:dyDescent="0.3">
      <c r="A1593" s="7">
        <v>1658</v>
      </c>
      <c r="B1593" s="7" t="s">
        <v>532</v>
      </c>
      <c r="C1593" s="7" t="s">
        <v>2</v>
      </c>
      <c r="D1593" s="8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s="7" t="s">
        <v>15</v>
      </c>
      <c r="K1593" s="7" t="s">
        <v>55</v>
      </c>
      <c r="L1593" s="25">
        <f t="shared" si="96"/>
        <v>1247157000</v>
      </c>
      <c r="M1593" s="26">
        <f t="shared" si="97"/>
        <v>1198586000</v>
      </c>
      <c r="N1593" s="26">
        <f t="shared" si="98"/>
        <v>48571000</v>
      </c>
      <c r="O1593" s="20">
        <f t="shared" si="99"/>
        <v>2012</v>
      </c>
    </row>
    <row r="1594" spans="1:15" ht="18" x14ac:dyDescent="0.3">
      <c r="A1594" s="7">
        <v>1659</v>
      </c>
      <c r="B1594" s="7" t="s">
        <v>532</v>
      </c>
      <c r="C1594" s="7" t="s">
        <v>5</v>
      </c>
      <c r="D1594" s="8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s="7" t="s">
        <v>15</v>
      </c>
      <c r="K1594" s="7" t="s">
        <v>55</v>
      </c>
      <c r="L1594" s="25">
        <f t="shared" si="96"/>
        <v>1081698000</v>
      </c>
      <c r="M1594" s="26">
        <f t="shared" si="97"/>
        <v>1238285000</v>
      </c>
      <c r="N1594" s="26">
        <f t="shared" si="98"/>
        <v>-156587000</v>
      </c>
      <c r="O1594" s="20">
        <f t="shared" si="99"/>
        <v>2013</v>
      </c>
    </row>
    <row r="1595" spans="1:15" ht="18" x14ac:dyDescent="0.3">
      <c r="A1595" s="7">
        <v>1660</v>
      </c>
      <c r="B1595" s="7" t="s">
        <v>532</v>
      </c>
      <c r="C1595" s="7" t="s">
        <v>6</v>
      </c>
      <c r="D1595" s="8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s="7" t="s">
        <v>15</v>
      </c>
      <c r="K1595" s="7" t="s">
        <v>55</v>
      </c>
      <c r="L1595" s="25">
        <f t="shared" si="96"/>
        <v>519428000</v>
      </c>
      <c r="M1595" s="26">
        <f t="shared" si="97"/>
        <v>1160915000</v>
      </c>
      <c r="N1595" s="26">
        <f t="shared" si="98"/>
        <v>-641487000</v>
      </c>
      <c r="O1595" s="20">
        <f t="shared" si="99"/>
        <v>2014</v>
      </c>
    </row>
    <row r="1596" spans="1:15" ht="18" x14ac:dyDescent="0.3">
      <c r="A1596" s="7">
        <v>1661</v>
      </c>
      <c r="B1596" s="7" t="s">
        <v>532</v>
      </c>
      <c r="C1596" s="7" t="s">
        <v>7</v>
      </c>
      <c r="D1596" s="8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s="7" t="s">
        <v>15</v>
      </c>
      <c r="K1596" s="7" t="s">
        <v>55</v>
      </c>
      <c r="L1596" s="25">
        <f t="shared" si="96"/>
        <v>907824000</v>
      </c>
      <c r="M1596" s="26">
        <f t="shared" si="97"/>
        <v>1372497000</v>
      </c>
      <c r="N1596" s="26">
        <f t="shared" si="98"/>
        <v>-464673000</v>
      </c>
      <c r="O1596" s="20">
        <f t="shared" si="99"/>
        <v>2015</v>
      </c>
    </row>
    <row r="1597" spans="1:15" ht="18" x14ac:dyDescent="0.3">
      <c r="A1597" s="7">
        <v>1662</v>
      </c>
      <c r="B1597" s="7" t="s">
        <v>533</v>
      </c>
      <c r="C1597" s="7" t="s">
        <v>2</v>
      </c>
      <c r="D1597" s="8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s="7" t="s">
        <v>42</v>
      </c>
      <c r="K1597" s="7" t="s">
        <v>43</v>
      </c>
      <c r="L1597" s="25">
        <f t="shared" si="96"/>
        <v>1396355000</v>
      </c>
      <c r="M1597" s="26">
        <f t="shared" si="97"/>
        <v>762355000</v>
      </c>
      <c r="N1597" s="26">
        <f t="shared" si="98"/>
        <v>634000000</v>
      </c>
      <c r="O1597" s="20">
        <f t="shared" si="99"/>
        <v>2013</v>
      </c>
    </row>
    <row r="1598" spans="1:15" ht="18" x14ac:dyDescent="0.3">
      <c r="A1598" s="7">
        <v>1663</v>
      </c>
      <c r="B1598" s="7" t="s">
        <v>533</v>
      </c>
      <c r="C1598" s="7" t="s">
        <v>5</v>
      </c>
      <c r="D1598" s="8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s="7" t="s">
        <v>42</v>
      </c>
      <c r="K1598" s="7" t="s">
        <v>43</v>
      </c>
      <c r="L1598" s="25">
        <f t="shared" si="96"/>
        <v>1560070000</v>
      </c>
      <c r="M1598" s="26">
        <f t="shared" si="97"/>
        <v>872697000</v>
      </c>
      <c r="N1598" s="26">
        <f t="shared" si="98"/>
        <v>687373000</v>
      </c>
      <c r="O1598" s="20">
        <f t="shared" si="99"/>
        <v>2014</v>
      </c>
    </row>
    <row r="1599" spans="1:15" ht="18" x14ac:dyDescent="0.3">
      <c r="A1599" s="7">
        <v>1664</v>
      </c>
      <c r="B1599" s="7" t="s">
        <v>533</v>
      </c>
      <c r="C1599" s="7" t="s">
        <v>6</v>
      </c>
      <c r="D1599" s="8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s="7" t="s">
        <v>42</v>
      </c>
      <c r="K1599" s="7" t="s">
        <v>43</v>
      </c>
      <c r="L1599" s="25">
        <f t="shared" si="96"/>
        <v>1875141000</v>
      </c>
      <c r="M1599" s="26">
        <f t="shared" si="97"/>
        <v>1040049000</v>
      </c>
      <c r="N1599" s="26">
        <f t="shared" si="98"/>
        <v>835092000</v>
      </c>
      <c r="O1599" s="20">
        <f t="shared" si="99"/>
        <v>2015</v>
      </c>
    </row>
    <row r="1600" spans="1:15" ht="18" x14ac:dyDescent="0.3">
      <c r="A1600" s="7">
        <v>1665</v>
      </c>
      <c r="B1600" s="7" t="s">
        <v>533</v>
      </c>
      <c r="C1600" s="7" t="s">
        <v>7</v>
      </c>
      <c r="D1600" s="8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s="7" t="s">
        <v>42</v>
      </c>
      <c r="K1600" s="7" t="s">
        <v>43</v>
      </c>
      <c r="L1600" s="25">
        <f t="shared" si="96"/>
        <v>2000573000</v>
      </c>
      <c r="M1600" s="26">
        <f t="shared" si="97"/>
        <v>1035787000</v>
      </c>
      <c r="N1600" s="26">
        <f t="shared" si="98"/>
        <v>964786000</v>
      </c>
      <c r="O1600" s="20">
        <f t="shared" si="99"/>
        <v>2016</v>
      </c>
    </row>
    <row r="1601" spans="1:15" ht="18" x14ac:dyDescent="0.3">
      <c r="A1601" s="7">
        <v>1666</v>
      </c>
      <c r="B1601" s="7" t="s">
        <v>534</v>
      </c>
      <c r="C1601" s="7" t="s">
        <v>2</v>
      </c>
      <c r="D1601" s="8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s="7" t="s">
        <v>171</v>
      </c>
      <c r="K1601" s="7" t="s">
        <v>172</v>
      </c>
      <c r="L1601" s="25">
        <f t="shared" si="96"/>
        <v>69571000000</v>
      </c>
      <c r="M1601" s="26">
        <f t="shared" si="97"/>
        <v>56411000000</v>
      </c>
      <c r="N1601" s="26">
        <f t="shared" si="98"/>
        <v>13160000000</v>
      </c>
      <c r="O1601" s="20">
        <f t="shared" si="99"/>
        <v>2012</v>
      </c>
    </row>
    <row r="1602" spans="1:15" ht="18" x14ac:dyDescent="0.3">
      <c r="A1602" s="7">
        <v>1667</v>
      </c>
      <c r="B1602" s="7" t="s">
        <v>534</v>
      </c>
      <c r="C1602" s="7" t="s">
        <v>5</v>
      </c>
      <c r="D1602" s="8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s="7" t="s">
        <v>171</v>
      </c>
      <c r="K1602" s="7" t="s">
        <v>172</v>
      </c>
      <c r="L1602" s="25">
        <f t="shared" ref="L1602:L1665" si="100">E1602-F1602</f>
        <v>75663000000</v>
      </c>
      <c r="M1602" s="26">
        <f t="shared" ref="M1602:M1665" si="101">G1602+H1602+I1602</f>
        <v>43695000000</v>
      </c>
      <c r="N1602" s="26">
        <f t="shared" ref="N1602:N1665" si="102">L1602-M1602</f>
        <v>31968000000</v>
      </c>
      <c r="O1602" s="20">
        <f t="shared" si="99"/>
        <v>2013</v>
      </c>
    </row>
    <row r="1603" spans="1:15" ht="18" x14ac:dyDescent="0.3">
      <c r="A1603" s="7">
        <v>1668</v>
      </c>
      <c r="B1603" s="7" t="s">
        <v>534</v>
      </c>
      <c r="C1603" s="7" t="s">
        <v>6</v>
      </c>
      <c r="D1603" s="8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s="7" t="s">
        <v>171</v>
      </c>
      <c r="K1603" s="7" t="s">
        <v>172</v>
      </c>
      <c r="L1603" s="25">
        <f t="shared" si="100"/>
        <v>77148000000</v>
      </c>
      <c r="M1603" s="26">
        <f t="shared" si="101"/>
        <v>57549000000</v>
      </c>
      <c r="N1603" s="26">
        <f t="shared" si="102"/>
        <v>19599000000</v>
      </c>
      <c r="O1603" s="20">
        <f t="shared" ref="O1603:O1666" si="103">YEAR(D1603)</f>
        <v>2014</v>
      </c>
    </row>
    <row r="1604" spans="1:15" ht="18" x14ac:dyDescent="0.3">
      <c r="A1604" s="7">
        <v>1669</v>
      </c>
      <c r="B1604" s="7" t="s">
        <v>534</v>
      </c>
      <c r="C1604" s="7" t="s">
        <v>7</v>
      </c>
      <c r="D1604" s="8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s="7" t="s">
        <v>171</v>
      </c>
      <c r="K1604" s="7" t="s">
        <v>172</v>
      </c>
      <c r="L1604" s="25">
        <f t="shared" si="100"/>
        <v>79063000000</v>
      </c>
      <c r="M1604" s="26">
        <f t="shared" si="101"/>
        <v>46003000000</v>
      </c>
      <c r="N1604" s="26">
        <f t="shared" si="102"/>
        <v>33060000000</v>
      </c>
      <c r="O1604" s="20">
        <f t="shared" si="103"/>
        <v>2015</v>
      </c>
    </row>
    <row r="1605" spans="1:15" ht="18" x14ac:dyDescent="0.3">
      <c r="A1605" s="7">
        <v>1670</v>
      </c>
      <c r="B1605" s="7" t="s">
        <v>535</v>
      </c>
      <c r="C1605" s="7" t="s">
        <v>2</v>
      </c>
      <c r="D1605" s="8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7" t="s">
        <v>15</v>
      </c>
      <c r="K1605" s="7" t="s">
        <v>18</v>
      </c>
      <c r="L1605" s="25">
        <f t="shared" si="100"/>
        <v>1106027000</v>
      </c>
      <c r="M1605" s="26">
        <f t="shared" si="101"/>
        <v>587103000</v>
      </c>
      <c r="N1605" s="26">
        <f t="shared" si="102"/>
        <v>518924000</v>
      </c>
      <c r="O1605" s="20">
        <f t="shared" si="103"/>
        <v>2012</v>
      </c>
    </row>
    <row r="1606" spans="1:15" ht="18" x14ac:dyDescent="0.3">
      <c r="A1606" s="7">
        <v>1671</v>
      </c>
      <c r="B1606" s="7" t="s">
        <v>535</v>
      </c>
      <c r="C1606" s="7" t="s">
        <v>5</v>
      </c>
      <c r="D1606" s="8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7" t="s">
        <v>15</v>
      </c>
      <c r="K1606" s="7" t="s">
        <v>18</v>
      </c>
      <c r="L1606" s="25">
        <f t="shared" si="100"/>
        <v>1120762000</v>
      </c>
      <c r="M1606" s="26">
        <f t="shared" si="101"/>
        <v>603419000</v>
      </c>
      <c r="N1606" s="26">
        <f t="shared" si="102"/>
        <v>517343000</v>
      </c>
      <c r="O1606" s="20">
        <f t="shared" si="103"/>
        <v>2013</v>
      </c>
    </row>
    <row r="1607" spans="1:15" ht="18" x14ac:dyDescent="0.3">
      <c r="A1607" s="7">
        <v>1672</v>
      </c>
      <c r="B1607" s="7" t="s">
        <v>535</v>
      </c>
      <c r="C1607" s="7" t="s">
        <v>6</v>
      </c>
      <c r="D1607" s="8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7" t="s">
        <v>15</v>
      </c>
      <c r="K1607" s="7" t="s">
        <v>18</v>
      </c>
      <c r="L1607" s="25">
        <f t="shared" si="100"/>
        <v>1164431000</v>
      </c>
      <c r="M1607" s="26">
        <f t="shared" si="101"/>
        <v>631067000</v>
      </c>
      <c r="N1607" s="26">
        <f t="shared" si="102"/>
        <v>533364000</v>
      </c>
      <c r="O1607" s="20">
        <f t="shared" si="103"/>
        <v>2014</v>
      </c>
    </row>
    <row r="1608" spans="1:15" ht="18" x14ac:dyDescent="0.3">
      <c r="A1608" s="7">
        <v>1673</v>
      </c>
      <c r="B1608" s="7" t="s">
        <v>535</v>
      </c>
      <c r="C1608" s="7" t="s">
        <v>7</v>
      </c>
      <c r="D1608" s="8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7" t="s">
        <v>15</v>
      </c>
      <c r="K1608" s="7" t="s">
        <v>18</v>
      </c>
      <c r="L1608" s="25">
        <f t="shared" si="100"/>
        <v>1199660000</v>
      </c>
      <c r="M1608" s="26">
        <f t="shared" si="101"/>
        <v>624415000</v>
      </c>
      <c r="N1608" s="26">
        <f t="shared" si="102"/>
        <v>575245000</v>
      </c>
      <c r="O1608" s="20">
        <f t="shared" si="103"/>
        <v>2015</v>
      </c>
    </row>
    <row r="1609" spans="1:15" ht="18" x14ac:dyDescent="0.3">
      <c r="A1609" s="7">
        <v>1674</v>
      </c>
      <c r="B1609" s="7" t="s">
        <v>536</v>
      </c>
      <c r="C1609" s="7" t="s">
        <v>2</v>
      </c>
      <c r="D1609" s="8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s="7" t="s">
        <v>12</v>
      </c>
      <c r="K1609" s="7" t="s">
        <v>477</v>
      </c>
      <c r="L1609" s="25">
        <f t="shared" si="100"/>
        <v>4363000000</v>
      </c>
      <c r="M1609" s="26">
        <f t="shared" si="101"/>
        <v>3097000000</v>
      </c>
      <c r="N1609" s="26">
        <f t="shared" si="102"/>
        <v>1266000000</v>
      </c>
      <c r="O1609" s="20">
        <f t="shared" si="103"/>
        <v>2013</v>
      </c>
    </row>
    <row r="1610" spans="1:15" ht="18" x14ac:dyDescent="0.3">
      <c r="A1610" s="7">
        <v>1675</v>
      </c>
      <c r="B1610" s="7" t="s">
        <v>536</v>
      </c>
      <c r="C1610" s="7" t="s">
        <v>5</v>
      </c>
      <c r="D1610" s="8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s="7" t="s">
        <v>12</v>
      </c>
      <c r="K1610" s="7" t="s">
        <v>477</v>
      </c>
      <c r="L1610" s="25">
        <f t="shared" si="100"/>
        <v>4360000000</v>
      </c>
      <c r="M1610" s="26">
        <f t="shared" si="101"/>
        <v>2569000000</v>
      </c>
      <c r="N1610" s="26">
        <f t="shared" si="102"/>
        <v>1791000000</v>
      </c>
      <c r="O1610" s="20">
        <f t="shared" si="103"/>
        <v>2014</v>
      </c>
    </row>
    <row r="1611" spans="1:15" ht="18" x14ac:dyDescent="0.3">
      <c r="A1611" s="7">
        <v>1676</v>
      </c>
      <c r="B1611" s="7" t="s">
        <v>536</v>
      </c>
      <c r="C1611" s="7" t="s">
        <v>6</v>
      </c>
      <c r="D1611" s="8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s="7" t="s">
        <v>12</v>
      </c>
      <c r="K1611" s="7" t="s">
        <v>477</v>
      </c>
      <c r="L1611" s="25">
        <f t="shared" si="100"/>
        <v>4221000000</v>
      </c>
      <c r="M1611" s="26">
        <f t="shared" si="101"/>
        <v>2610000000</v>
      </c>
      <c r="N1611" s="26">
        <f t="shared" si="102"/>
        <v>1611000000</v>
      </c>
      <c r="O1611" s="20">
        <f t="shared" si="103"/>
        <v>2015</v>
      </c>
    </row>
    <row r="1612" spans="1:15" ht="18" x14ac:dyDescent="0.3">
      <c r="A1612" s="7">
        <v>1677</v>
      </c>
      <c r="B1612" s="7" t="s">
        <v>536</v>
      </c>
      <c r="C1612" s="7" t="s">
        <v>7</v>
      </c>
      <c r="D1612" s="8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s="7" t="s">
        <v>12</v>
      </c>
      <c r="K1612" s="7" t="s">
        <v>477</v>
      </c>
      <c r="L1612" s="25">
        <f t="shared" si="100"/>
        <v>3435000000</v>
      </c>
      <c r="M1612" s="26">
        <f t="shared" si="101"/>
        <v>2969000000</v>
      </c>
      <c r="N1612" s="26">
        <f t="shared" si="102"/>
        <v>466000000</v>
      </c>
      <c r="O1612" s="20">
        <f t="shared" si="103"/>
        <v>2016</v>
      </c>
    </row>
    <row r="1613" spans="1:15" ht="18" x14ac:dyDescent="0.3">
      <c r="A1613" s="7">
        <v>1678</v>
      </c>
      <c r="B1613" s="7" t="s">
        <v>537</v>
      </c>
      <c r="C1613" s="7" t="s">
        <v>2</v>
      </c>
      <c r="D1613" s="8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s="7" t="s">
        <v>32</v>
      </c>
      <c r="K1613" s="7" t="s">
        <v>35</v>
      </c>
      <c r="L1613" s="25">
        <f t="shared" si="100"/>
        <v>1485900000</v>
      </c>
      <c r="M1613" s="26">
        <f t="shared" si="101"/>
        <v>485600000</v>
      </c>
      <c r="N1613" s="26">
        <f t="shared" si="102"/>
        <v>1000300000</v>
      </c>
      <c r="O1613" s="20">
        <f t="shared" si="103"/>
        <v>2012</v>
      </c>
    </row>
    <row r="1614" spans="1:15" ht="18" x14ac:dyDescent="0.3">
      <c r="A1614" s="7">
        <v>1679</v>
      </c>
      <c r="B1614" s="7" t="s">
        <v>537</v>
      </c>
      <c r="C1614" s="7" t="s">
        <v>5</v>
      </c>
      <c r="D1614" s="8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s="7" t="s">
        <v>32</v>
      </c>
      <c r="K1614" s="7" t="s">
        <v>35</v>
      </c>
      <c r="L1614" s="25">
        <f t="shared" si="100"/>
        <v>1536900000</v>
      </c>
      <c r="M1614" s="26">
        <f t="shared" si="101"/>
        <v>456800000</v>
      </c>
      <c r="N1614" s="26">
        <f t="shared" si="102"/>
        <v>1080100000</v>
      </c>
      <c r="O1614" s="20">
        <f t="shared" si="103"/>
        <v>2013</v>
      </c>
    </row>
    <row r="1615" spans="1:15" ht="18" x14ac:dyDescent="0.3">
      <c r="A1615" s="7">
        <v>1680</v>
      </c>
      <c r="B1615" s="7" t="s">
        <v>537</v>
      </c>
      <c r="C1615" s="7" t="s">
        <v>6</v>
      </c>
      <c r="D1615" s="8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s="7" t="s">
        <v>32</v>
      </c>
      <c r="K1615" s="7" t="s">
        <v>35</v>
      </c>
      <c r="L1615" s="25">
        <f t="shared" si="100"/>
        <v>1625300000</v>
      </c>
      <c r="M1615" s="26">
        <f t="shared" si="101"/>
        <v>513200000</v>
      </c>
      <c r="N1615" s="26">
        <f t="shared" si="102"/>
        <v>1112100000</v>
      </c>
      <c r="O1615" s="20">
        <f t="shared" si="103"/>
        <v>2014</v>
      </c>
    </row>
    <row r="1616" spans="1:15" ht="18" x14ac:dyDescent="0.3">
      <c r="A1616" s="7">
        <v>1681</v>
      </c>
      <c r="B1616" s="7" t="s">
        <v>537</v>
      </c>
      <c r="C1616" s="7" t="s">
        <v>7</v>
      </c>
      <c r="D1616" s="8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s="7" t="s">
        <v>32</v>
      </c>
      <c r="K1616" s="7" t="s">
        <v>35</v>
      </c>
      <c r="L1616" s="25">
        <f t="shared" si="100"/>
        <v>1976700000</v>
      </c>
      <c r="M1616" s="26">
        <f t="shared" si="101"/>
        <v>726200000</v>
      </c>
      <c r="N1616" s="26">
        <f t="shared" si="102"/>
        <v>1250500000</v>
      </c>
      <c r="O1616" s="20">
        <f t="shared" si="103"/>
        <v>2015</v>
      </c>
    </row>
    <row r="1617" spans="1:15" ht="18" x14ac:dyDescent="0.3">
      <c r="A1617" s="7">
        <v>1682</v>
      </c>
      <c r="B1617" s="7" t="s">
        <v>538</v>
      </c>
      <c r="C1617" s="7" t="s">
        <v>2</v>
      </c>
      <c r="D1617" s="8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s="7" t="s">
        <v>37</v>
      </c>
      <c r="K1617" s="7" t="s">
        <v>94</v>
      </c>
      <c r="L1617" s="25">
        <f t="shared" si="100"/>
        <v>89520000000</v>
      </c>
      <c r="M1617" s="26">
        <f t="shared" si="101"/>
        <v>57615000000</v>
      </c>
      <c r="N1617" s="26">
        <f t="shared" si="102"/>
        <v>31905000000</v>
      </c>
      <c r="O1617" s="20">
        <f t="shared" si="103"/>
        <v>2012</v>
      </c>
    </row>
    <row r="1618" spans="1:15" ht="18" x14ac:dyDescent="0.3">
      <c r="A1618" s="7">
        <v>1683</v>
      </c>
      <c r="B1618" s="7" t="s">
        <v>538</v>
      </c>
      <c r="C1618" s="7" t="s">
        <v>5</v>
      </c>
      <c r="D1618" s="8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s="7" t="s">
        <v>37</v>
      </c>
      <c r="K1618" s="7" t="s">
        <v>94</v>
      </c>
      <c r="L1618" s="25">
        <f t="shared" si="100"/>
        <v>86732000000</v>
      </c>
      <c r="M1618" s="26">
        <f t="shared" si="101"/>
        <v>51151000000</v>
      </c>
      <c r="N1618" s="26">
        <f t="shared" si="102"/>
        <v>35581000000</v>
      </c>
      <c r="O1618" s="20">
        <f t="shared" si="103"/>
        <v>2013</v>
      </c>
    </row>
    <row r="1619" spans="1:15" ht="18" x14ac:dyDescent="0.3">
      <c r="A1619" s="7">
        <v>1684</v>
      </c>
      <c r="B1619" s="7" t="s">
        <v>538</v>
      </c>
      <c r="C1619" s="7" t="s">
        <v>6</v>
      </c>
      <c r="D1619" s="8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s="7" t="s">
        <v>37</v>
      </c>
      <c r="K1619" s="7" t="s">
        <v>94</v>
      </c>
      <c r="L1619" s="25">
        <f t="shared" si="100"/>
        <v>87276000000</v>
      </c>
      <c r="M1619" s="26">
        <f t="shared" si="101"/>
        <v>50432000000</v>
      </c>
      <c r="N1619" s="26">
        <f t="shared" si="102"/>
        <v>36844000000</v>
      </c>
      <c r="O1619" s="20">
        <f t="shared" si="103"/>
        <v>2014</v>
      </c>
    </row>
    <row r="1620" spans="1:15" ht="18" x14ac:dyDescent="0.3">
      <c r="A1620" s="7">
        <v>1685</v>
      </c>
      <c r="B1620" s="7" t="s">
        <v>538</v>
      </c>
      <c r="C1620" s="7" t="s">
        <v>7</v>
      </c>
      <c r="D1620" s="8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s="7" t="s">
        <v>37</v>
      </c>
      <c r="K1620" s="7" t="s">
        <v>94</v>
      </c>
      <c r="L1620" s="25">
        <f t="shared" si="100"/>
        <v>89070000000</v>
      </c>
      <c r="M1620" s="26">
        <f t="shared" si="101"/>
        <v>52416000000</v>
      </c>
      <c r="N1620" s="26">
        <f t="shared" si="102"/>
        <v>36654000000</v>
      </c>
      <c r="O1620" s="20">
        <f t="shared" si="103"/>
        <v>2015</v>
      </c>
    </row>
    <row r="1621" spans="1:15" ht="18" x14ac:dyDescent="0.3">
      <c r="A1621" s="7">
        <v>1686</v>
      </c>
      <c r="B1621" s="7" t="s">
        <v>539</v>
      </c>
      <c r="C1621" s="7" t="s">
        <v>2</v>
      </c>
      <c r="D1621" s="8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s="7" t="s">
        <v>26</v>
      </c>
      <c r="K1621" s="7" t="s">
        <v>335</v>
      </c>
      <c r="L1621" s="25">
        <f t="shared" si="100"/>
        <v>4629000000</v>
      </c>
      <c r="M1621" s="26">
        <f t="shared" si="101"/>
        <v>3682000000</v>
      </c>
      <c r="N1621" s="26">
        <f t="shared" si="102"/>
        <v>947000000</v>
      </c>
      <c r="O1621" s="20">
        <f t="shared" si="103"/>
        <v>2013</v>
      </c>
    </row>
    <row r="1622" spans="1:15" ht="18" x14ac:dyDescent="0.3">
      <c r="A1622" s="7">
        <v>1687</v>
      </c>
      <c r="B1622" s="7" t="s">
        <v>539</v>
      </c>
      <c r="C1622" s="7" t="s">
        <v>5</v>
      </c>
      <c r="D1622" s="8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s="7" t="s">
        <v>26</v>
      </c>
      <c r="K1622" s="7" t="s">
        <v>335</v>
      </c>
      <c r="L1622" s="25">
        <f t="shared" si="100"/>
        <v>5044000000</v>
      </c>
      <c r="M1622" s="26">
        <f t="shared" si="101"/>
        <v>4032000000</v>
      </c>
      <c r="N1622" s="26">
        <f t="shared" si="102"/>
        <v>1012000000</v>
      </c>
      <c r="O1622" s="20">
        <f t="shared" si="103"/>
        <v>2014</v>
      </c>
    </row>
    <row r="1623" spans="1:15" ht="18" x14ac:dyDescent="0.3">
      <c r="A1623" s="7">
        <v>1688</v>
      </c>
      <c r="B1623" s="7" t="s">
        <v>539</v>
      </c>
      <c r="C1623" s="7" t="s">
        <v>6</v>
      </c>
      <c r="D1623" s="8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s="7" t="s">
        <v>26</v>
      </c>
      <c r="K1623" s="7" t="s">
        <v>335</v>
      </c>
      <c r="L1623" s="25">
        <f t="shared" si="100"/>
        <v>5416000000</v>
      </c>
      <c r="M1623" s="26">
        <f t="shared" si="101"/>
        <v>4472000000</v>
      </c>
      <c r="N1623" s="26">
        <f t="shared" si="102"/>
        <v>944000000</v>
      </c>
      <c r="O1623" s="20">
        <f t="shared" si="103"/>
        <v>2015</v>
      </c>
    </row>
    <row r="1624" spans="1:15" ht="18" x14ac:dyDescent="0.3">
      <c r="A1624" s="7">
        <v>1689</v>
      </c>
      <c r="B1624" s="7" t="s">
        <v>539</v>
      </c>
      <c r="C1624" s="7" t="s">
        <v>7</v>
      </c>
      <c r="D1624" s="8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s="7" t="s">
        <v>26</v>
      </c>
      <c r="K1624" s="7" t="s">
        <v>335</v>
      </c>
      <c r="L1624" s="25">
        <f t="shared" si="100"/>
        <v>5411000000</v>
      </c>
      <c r="M1624" s="26">
        <f t="shared" si="101"/>
        <v>4477000000</v>
      </c>
      <c r="N1624" s="26">
        <f t="shared" si="102"/>
        <v>934000000</v>
      </c>
      <c r="O1624" s="20">
        <f t="shared" si="103"/>
        <v>2016</v>
      </c>
    </row>
    <row r="1625" spans="1:15" ht="18" x14ac:dyDescent="0.3">
      <c r="A1625" s="7">
        <v>1690</v>
      </c>
      <c r="B1625" s="7" t="s">
        <v>540</v>
      </c>
      <c r="C1625" s="7" t="s">
        <v>2</v>
      </c>
      <c r="D1625" s="8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s="7" t="s">
        <v>9</v>
      </c>
      <c r="K1625" s="7" t="s">
        <v>468</v>
      </c>
      <c r="L1625" s="25">
        <f t="shared" si="100"/>
        <v>3298000000</v>
      </c>
      <c r="M1625" s="26">
        <f t="shared" si="101"/>
        <v>1853000000</v>
      </c>
      <c r="N1625" s="26">
        <f t="shared" si="102"/>
        <v>1445000000</v>
      </c>
      <c r="O1625" s="20">
        <f t="shared" si="103"/>
        <v>2013</v>
      </c>
    </row>
    <row r="1626" spans="1:15" ht="18" x14ac:dyDescent="0.3">
      <c r="A1626" s="7">
        <v>1691</v>
      </c>
      <c r="B1626" s="7" t="s">
        <v>540</v>
      </c>
      <c r="C1626" s="7" t="s">
        <v>5</v>
      </c>
      <c r="D1626" s="8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s="7" t="s">
        <v>9</v>
      </c>
      <c r="K1626" s="7" t="s">
        <v>468</v>
      </c>
      <c r="L1626" s="25">
        <f t="shared" si="100"/>
        <v>3395000000</v>
      </c>
      <c r="M1626" s="26">
        <f t="shared" si="101"/>
        <v>2071000000</v>
      </c>
      <c r="N1626" s="26">
        <f t="shared" si="102"/>
        <v>1324000000</v>
      </c>
      <c r="O1626" s="20">
        <f t="shared" si="103"/>
        <v>2014</v>
      </c>
    </row>
    <row r="1627" spans="1:15" ht="18" x14ac:dyDescent="0.3">
      <c r="A1627" s="7">
        <v>1692</v>
      </c>
      <c r="B1627" s="7" t="s">
        <v>540</v>
      </c>
      <c r="C1627" s="7" t="s">
        <v>6</v>
      </c>
      <c r="D1627" s="8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s="7" t="s">
        <v>9</v>
      </c>
      <c r="K1627" s="7" t="s">
        <v>468</v>
      </c>
      <c r="L1627" s="25">
        <f t="shared" si="100"/>
        <v>3690000000</v>
      </c>
      <c r="M1627" s="26">
        <f t="shared" si="101"/>
        <v>2204000000</v>
      </c>
      <c r="N1627" s="26">
        <f t="shared" si="102"/>
        <v>1486000000</v>
      </c>
      <c r="O1627" s="20">
        <f t="shared" si="103"/>
        <v>2015</v>
      </c>
    </row>
    <row r="1628" spans="1:15" ht="18" x14ac:dyDescent="0.3">
      <c r="A1628" s="7">
        <v>1693</v>
      </c>
      <c r="B1628" s="7" t="s">
        <v>540</v>
      </c>
      <c r="C1628" s="7" t="s">
        <v>7</v>
      </c>
      <c r="D1628" s="8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s="7" t="s">
        <v>9</v>
      </c>
      <c r="K1628" s="7" t="s">
        <v>468</v>
      </c>
      <c r="L1628" s="25">
        <f t="shared" si="100"/>
        <v>3682000000</v>
      </c>
      <c r="M1628" s="26">
        <f t="shared" si="101"/>
        <v>2155000000</v>
      </c>
      <c r="N1628" s="26">
        <f t="shared" si="102"/>
        <v>1527000000</v>
      </c>
      <c r="O1628" s="20">
        <f t="shared" si="103"/>
        <v>2016</v>
      </c>
    </row>
    <row r="1629" spans="1:15" ht="18" x14ac:dyDescent="0.3">
      <c r="A1629" s="7">
        <v>1698</v>
      </c>
      <c r="B1629" s="7" t="s">
        <v>541</v>
      </c>
      <c r="C1629" s="7" t="s">
        <v>2</v>
      </c>
      <c r="D1629" s="8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s="7" t="s">
        <v>3</v>
      </c>
      <c r="K1629" s="7" t="s">
        <v>542</v>
      </c>
      <c r="L1629" s="25">
        <f t="shared" si="100"/>
        <v>4871000000</v>
      </c>
      <c r="M1629" s="26">
        <f t="shared" si="101"/>
        <v>2801000000</v>
      </c>
      <c r="N1629" s="26">
        <f t="shared" si="102"/>
        <v>2070000000</v>
      </c>
      <c r="O1629" s="20">
        <f t="shared" si="103"/>
        <v>2013</v>
      </c>
    </row>
    <row r="1630" spans="1:15" ht="18" x14ac:dyDescent="0.3">
      <c r="A1630" s="7">
        <v>1699</v>
      </c>
      <c r="B1630" s="7" t="s">
        <v>541</v>
      </c>
      <c r="C1630" s="7" t="s">
        <v>5</v>
      </c>
      <c r="D1630" s="8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s="7" t="s">
        <v>3</v>
      </c>
      <c r="K1630" s="7" t="s">
        <v>542</v>
      </c>
      <c r="L1630" s="25">
        <f t="shared" si="100"/>
        <v>4994000000</v>
      </c>
      <c r="M1630" s="26">
        <f t="shared" si="101"/>
        <v>2773000000</v>
      </c>
      <c r="N1630" s="26">
        <f t="shared" si="102"/>
        <v>2221000000</v>
      </c>
      <c r="O1630" s="20">
        <f t="shared" si="103"/>
        <v>2014</v>
      </c>
    </row>
    <row r="1631" spans="1:15" ht="18" x14ac:dyDescent="0.3">
      <c r="A1631" s="7">
        <v>1700</v>
      </c>
      <c r="B1631" s="7" t="s">
        <v>541</v>
      </c>
      <c r="C1631" s="7" t="s">
        <v>6</v>
      </c>
      <c r="D1631" s="8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s="7" t="s">
        <v>3</v>
      </c>
      <c r="K1631" s="7" t="s">
        <v>542</v>
      </c>
      <c r="L1631" s="25">
        <f t="shared" si="100"/>
        <v>4730000000</v>
      </c>
      <c r="M1631" s="26">
        <f t="shared" si="101"/>
        <v>2588000000</v>
      </c>
      <c r="N1631" s="26">
        <f t="shared" si="102"/>
        <v>2142000000</v>
      </c>
      <c r="O1631" s="20">
        <f t="shared" si="103"/>
        <v>2015</v>
      </c>
    </row>
    <row r="1632" spans="1:15" ht="18" x14ac:dyDescent="0.3">
      <c r="A1632" s="7">
        <v>1701</v>
      </c>
      <c r="B1632" s="7" t="s">
        <v>541</v>
      </c>
      <c r="C1632" s="7" t="s">
        <v>7</v>
      </c>
      <c r="D1632" s="8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s="7" t="s">
        <v>3</v>
      </c>
      <c r="K1632" s="7" t="s">
        <v>542</v>
      </c>
      <c r="L1632" s="25">
        <f t="shared" si="100"/>
        <v>5123000000</v>
      </c>
      <c r="M1632" s="26">
        <f t="shared" si="101"/>
        <v>2711000000</v>
      </c>
      <c r="N1632" s="26">
        <f t="shared" si="102"/>
        <v>2412000000</v>
      </c>
      <c r="O1632" s="20">
        <f t="shared" si="103"/>
        <v>2016</v>
      </c>
    </row>
    <row r="1633" spans="1:15" ht="18" x14ac:dyDescent="0.3">
      <c r="A1633" s="7">
        <v>1702</v>
      </c>
      <c r="B1633" s="7" t="s">
        <v>543</v>
      </c>
      <c r="C1633" s="7" t="s">
        <v>2</v>
      </c>
      <c r="D1633" s="8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s="7" t="s">
        <v>72</v>
      </c>
      <c r="K1633" s="7" t="s">
        <v>73</v>
      </c>
      <c r="L1633" s="25">
        <f t="shared" si="100"/>
        <v>2963000000</v>
      </c>
      <c r="M1633" s="26">
        <f t="shared" si="101"/>
        <v>1351000000</v>
      </c>
      <c r="N1633" s="26">
        <f t="shared" si="102"/>
        <v>1612000000</v>
      </c>
      <c r="O1633" s="20">
        <f t="shared" si="103"/>
        <v>2012</v>
      </c>
    </row>
    <row r="1634" spans="1:15" ht="18" x14ac:dyDescent="0.3">
      <c r="A1634" s="7">
        <v>1703</v>
      </c>
      <c r="B1634" s="7" t="s">
        <v>543</v>
      </c>
      <c r="C1634" s="7" t="s">
        <v>5</v>
      </c>
      <c r="D1634" s="8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s="7" t="s">
        <v>72</v>
      </c>
      <c r="K1634" s="7" t="s">
        <v>73</v>
      </c>
      <c r="L1634" s="25">
        <f t="shared" si="100"/>
        <v>2736000000</v>
      </c>
      <c r="M1634" s="26">
        <f t="shared" si="101"/>
        <v>1361000000</v>
      </c>
      <c r="N1634" s="26">
        <f t="shared" si="102"/>
        <v>1375000000</v>
      </c>
      <c r="O1634" s="20">
        <f t="shared" si="103"/>
        <v>2013</v>
      </c>
    </row>
    <row r="1635" spans="1:15" ht="18" x14ac:dyDescent="0.3">
      <c r="A1635" s="7">
        <v>1704</v>
      </c>
      <c r="B1635" s="7" t="s">
        <v>543</v>
      </c>
      <c r="C1635" s="7" t="s">
        <v>6</v>
      </c>
      <c r="D1635" s="8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s="7" t="s">
        <v>72</v>
      </c>
      <c r="K1635" s="7" t="s">
        <v>73</v>
      </c>
      <c r="L1635" s="25">
        <f t="shared" si="100"/>
        <v>3129000000</v>
      </c>
      <c r="M1635" s="26">
        <f t="shared" si="101"/>
        <v>1560000000</v>
      </c>
      <c r="N1635" s="26">
        <f t="shared" si="102"/>
        <v>1569000000</v>
      </c>
      <c r="O1635" s="20">
        <f t="shared" si="103"/>
        <v>2014</v>
      </c>
    </row>
    <row r="1636" spans="1:15" ht="18" x14ac:dyDescent="0.3">
      <c r="A1636" s="7">
        <v>1705</v>
      </c>
      <c r="B1636" s="7" t="s">
        <v>543</v>
      </c>
      <c r="C1636" s="7" t="s">
        <v>7</v>
      </c>
      <c r="D1636" s="8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s="7" t="s">
        <v>72</v>
      </c>
      <c r="K1636" s="7" t="s">
        <v>73</v>
      </c>
      <c r="L1636" s="25">
        <f t="shared" si="100"/>
        <v>3926000000</v>
      </c>
      <c r="M1636" s="26">
        <f t="shared" si="101"/>
        <v>2602000000</v>
      </c>
      <c r="N1636" s="26">
        <f t="shared" si="102"/>
        <v>1324000000</v>
      </c>
      <c r="O1636" s="20">
        <f t="shared" si="103"/>
        <v>2015</v>
      </c>
    </row>
    <row r="1637" spans="1:15" ht="18" x14ac:dyDescent="0.3">
      <c r="A1637" s="7">
        <v>1706</v>
      </c>
      <c r="B1637" s="7" t="s">
        <v>544</v>
      </c>
      <c r="C1637" s="7" t="s">
        <v>2</v>
      </c>
      <c r="D1637" s="8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s="7" t="s">
        <v>26</v>
      </c>
      <c r="K1637" s="7" t="s">
        <v>157</v>
      </c>
      <c r="L1637" s="25">
        <f t="shared" si="100"/>
        <v>116354000000</v>
      </c>
      <c r="M1637" s="26">
        <f t="shared" si="101"/>
        <v>88629000000</v>
      </c>
      <c r="N1637" s="26">
        <f t="shared" si="102"/>
        <v>27725000000</v>
      </c>
      <c r="O1637" s="20">
        <f t="shared" si="103"/>
        <v>2013</v>
      </c>
    </row>
    <row r="1638" spans="1:15" ht="18" x14ac:dyDescent="0.3">
      <c r="A1638" s="7">
        <v>1707</v>
      </c>
      <c r="B1638" s="7" t="s">
        <v>544</v>
      </c>
      <c r="C1638" s="7" t="s">
        <v>5</v>
      </c>
      <c r="D1638" s="8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s="7" t="s">
        <v>26</v>
      </c>
      <c r="K1638" s="7" t="s">
        <v>157</v>
      </c>
      <c r="L1638" s="25">
        <f t="shared" si="100"/>
        <v>118225000000</v>
      </c>
      <c r="M1638" s="26">
        <f t="shared" si="101"/>
        <v>91353000000</v>
      </c>
      <c r="N1638" s="26">
        <f t="shared" si="102"/>
        <v>26872000000</v>
      </c>
      <c r="O1638" s="20">
        <f t="shared" si="103"/>
        <v>2014</v>
      </c>
    </row>
    <row r="1639" spans="1:15" ht="18" x14ac:dyDescent="0.3">
      <c r="A1639" s="7">
        <v>1708</v>
      </c>
      <c r="B1639" s="7" t="s">
        <v>544</v>
      </c>
      <c r="C1639" s="7" t="s">
        <v>6</v>
      </c>
      <c r="D1639" s="8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s="7" t="s">
        <v>26</v>
      </c>
      <c r="K1639" s="7" t="s">
        <v>157</v>
      </c>
      <c r="L1639" s="25">
        <f t="shared" si="100"/>
        <v>120565000000</v>
      </c>
      <c r="M1639" s="26">
        <f t="shared" si="101"/>
        <v>93418000000</v>
      </c>
      <c r="N1639" s="26">
        <f t="shared" si="102"/>
        <v>27147000000</v>
      </c>
      <c r="O1639" s="20">
        <f t="shared" si="103"/>
        <v>2015</v>
      </c>
    </row>
    <row r="1640" spans="1:15" ht="18" x14ac:dyDescent="0.3">
      <c r="A1640" s="7">
        <v>1709</v>
      </c>
      <c r="B1640" s="7" t="s">
        <v>544</v>
      </c>
      <c r="C1640" s="7" t="s">
        <v>7</v>
      </c>
      <c r="D1640" s="8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s="7" t="s">
        <v>26</v>
      </c>
      <c r="K1640" s="7" t="s">
        <v>157</v>
      </c>
      <c r="L1640" s="25">
        <f t="shared" si="100"/>
        <v>121146000000</v>
      </c>
      <c r="M1640" s="26">
        <f t="shared" si="101"/>
        <v>97041000000</v>
      </c>
      <c r="N1640" s="26">
        <f t="shared" si="102"/>
        <v>24105000000</v>
      </c>
      <c r="O1640" s="20">
        <f t="shared" si="103"/>
        <v>2016</v>
      </c>
    </row>
    <row r="1641" spans="1:15" ht="18" x14ac:dyDescent="0.3">
      <c r="A1641" s="7">
        <v>1710</v>
      </c>
      <c r="B1641" s="7" t="s">
        <v>545</v>
      </c>
      <c r="C1641" s="7" t="s">
        <v>2</v>
      </c>
      <c r="D1641" s="8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s="7" t="s">
        <v>48</v>
      </c>
      <c r="K1641" s="7" t="s">
        <v>85</v>
      </c>
      <c r="L1641" s="25">
        <f t="shared" si="100"/>
        <v>1933600000</v>
      </c>
      <c r="M1641" s="26">
        <f t="shared" si="101"/>
        <v>1023600000</v>
      </c>
      <c r="N1641" s="26">
        <f t="shared" si="102"/>
        <v>910000000</v>
      </c>
      <c r="O1641" s="20">
        <f t="shared" si="103"/>
        <v>2014</v>
      </c>
    </row>
    <row r="1642" spans="1:15" ht="18" x14ac:dyDescent="0.3">
      <c r="A1642" s="7">
        <v>1711</v>
      </c>
      <c r="B1642" s="7" t="s">
        <v>545</v>
      </c>
      <c r="C1642" s="7" t="s">
        <v>5</v>
      </c>
      <c r="D1642" s="8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s="7" t="s">
        <v>48</v>
      </c>
      <c r="K1642" s="7" t="s">
        <v>85</v>
      </c>
      <c r="L1642" s="25">
        <f t="shared" si="100"/>
        <v>2138300000</v>
      </c>
      <c r="M1642" s="26">
        <f t="shared" si="101"/>
        <v>1145000000</v>
      </c>
      <c r="N1642" s="26">
        <f t="shared" si="102"/>
        <v>993300000</v>
      </c>
      <c r="O1642" s="20">
        <f t="shared" si="103"/>
        <v>2015</v>
      </c>
    </row>
    <row r="1643" spans="1:15" ht="18" x14ac:dyDescent="0.3">
      <c r="A1643" s="7">
        <v>1712</v>
      </c>
      <c r="B1643" s="7" t="s">
        <v>545</v>
      </c>
      <c r="C1643" s="7" t="s">
        <v>6</v>
      </c>
      <c r="D1643" s="8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s="7" t="s">
        <v>48</v>
      </c>
      <c r="K1643" s="7" t="s">
        <v>85</v>
      </c>
      <c r="L1643" s="25">
        <f t="shared" si="100"/>
        <v>2758600000</v>
      </c>
      <c r="M1643" s="26">
        <f t="shared" si="101"/>
        <v>1961900000</v>
      </c>
      <c r="N1643" s="26">
        <f t="shared" si="102"/>
        <v>796700000</v>
      </c>
      <c r="O1643" s="20">
        <f t="shared" si="103"/>
        <v>2016</v>
      </c>
    </row>
    <row r="1644" spans="1:15" ht="18" x14ac:dyDescent="0.3">
      <c r="A1644" s="7">
        <v>1713</v>
      </c>
      <c r="B1644" s="7" t="s">
        <v>546</v>
      </c>
      <c r="C1644" s="7" t="s">
        <v>2</v>
      </c>
      <c r="D1644" s="8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s="7" t="s">
        <v>12</v>
      </c>
      <c r="K1644" s="7" t="s">
        <v>46</v>
      </c>
      <c r="L1644" s="25">
        <f t="shared" si="100"/>
        <v>2470600000</v>
      </c>
      <c r="M1644" s="26">
        <f t="shared" si="101"/>
        <v>1140600000</v>
      </c>
      <c r="N1644" s="26">
        <f t="shared" si="102"/>
        <v>1330000000</v>
      </c>
      <c r="O1644" s="20">
        <f t="shared" si="103"/>
        <v>2012</v>
      </c>
    </row>
    <row r="1645" spans="1:15" ht="18" x14ac:dyDescent="0.3">
      <c r="A1645" s="7">
        <v>1714</v>
      </c>
      <c r="B1645" s="7" t="s">
        <v>546</v>
      </c>
      <c r="C1645" s="7" t="s">
        <v>5</v>
      </c>
      <c r="D1645" s="8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s="7" t="s">
        <v>12</v>
      </c>
      <c r="K1645" s="7" t="s">
        <v>46</v>
      </c>
      <c r="L1645" s="25">
        <f t="shared" si="100"/>
        <v>2307000000</v>
      </c>
      <c r="M1645" s="26">
        <f t="shared" si="101"/>
        <v>1199600000</v>
      </c>
      <c r="N1645" s="26">
        <f t="shared" si="102"/>
        <v>1107400000</v>
      </c>
      <c r="O1645" s="20">
        <f t="shared" si="103"/>
        <v>2013</v>
      </c>
    </row>
    <row r="1646" spans="1:15" ht="18" x14ac:dyDescent="0.3">
      <c r="A1646" s="7">
        <v>1715</v>
      </c>
      <c r="B1646" s="7" t="s">
        <v>546</v>
      </c>
      <c r="C1646" s="7" t="s">
        <v>6</v>
      </c>
      <c r="D1646" s="8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s="7" t="s">
        <v>12</v>
      </c>
      <c r="K1646" s="7" t="s">
        <v>46</v>
      </c>
      <c r="L1646" s="25">
        <f t="shared" si="100"/>
        <v>2309800000</v>
      </c>
      <c r="M1646" s="26">
        <f t="shared" si="101"/>
        <v>1169300000</v>
      </c>
      <c r="N1646" s="26">
        <f t="shared" si="102"/>
        <v>1140500000</v>
      </c>
      <c r="O1646" s="20">
        <f t="shared" si="103"/>
        <v>2014</v>
      </c>
    </row>
    <row r="1647" spans="1:15" ht="18" x14ac:dyDescent="0.3">
      <c r="A1647" s="7">
        <v>1716</v>
      </c>
      <c r="B1647" s="7" t="s">
        <v>546</v>
      </c>
      <c r="C1647" s="7" t="s">
        <v>7</v>
      </c>
      <c r="D1647" s="8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s="7" t="s">
        <v>12</v>
      </c>
      <c r="K1647" s="7" t="s">
        <v>46</v>
      </c>
      <c r="L1647" s="25">
        <f t="shared" si="100"/>
        <v>2284300000</v>
      </c>
      <c r="M1647" s="26">
        <f t="shared" si="101"/>
        <v>1174900000</v>
      </c>
      <c r="N1647" s="26">
        <f t="shared" si="102"/>
        <v>1109400000</v>
      </c>
      <c r="O1647" s="20">
        <f t="shared" si="103"/>
        <v>2015</v>
      </c>
    </row>
    <row r="1648" spans="1:15" ht="18" x14ac:dyDescent="0.3">
      <c r="A1648" s="7">
        <v>1717</v>
      </c>
      <c r="B1648" s="7" t="s">
        <v>547</v>
      </c>
      <c r="C1648" s="7" t="s">
        <v>2</v>
      </c>
      <c r="D1648" s="8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s="7" t="s">
        <v>42</v>
      </c>
      <c r="K1648" s="7" t="s">
        <v>43</v>
      </c>
      <c r="L1648" s="25">
        <f t="shared" si="100"/>
        <v>996000000</v>
      </c>
      <c r="M1648" s="26">
        <f t="shared" si="101"/>
        <v>352000000</v>
      </c>
      <c r="N1648" s="26">
        <f t="shared" si="102"/>
        <v>644000000</v>
      </c>
      <c r="O1648" s="20">
        <f t="shared" si="103"/>
        <v>2012</v>
      </c>
    </row>
    <row r="1649" spans="1:15" ht="18" x14ac:dyDescent="0.3">
      <c r="A1649" s="7">
        <v>1718</v>
      </c>
      <c r="B1649" s="7" t="s">
        <v>547</v>
      </c>
      <c r="C1649" s="7" t="s">
        <v>5</v>
      </c>
      <c r="D1649" s="8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s="7" t="s">
        <v>42</v>
      </c>
      <c r="K1649" s="7" t="s">
        <v>43</v>
      </c>
      <c r="L1649" s="25">
        <f t="shared" si="100"/>
        <v>1538000000</v>
      </c>
      <c r="M1649" s="26">
        <f t="shared" si="101"/>
        <v>527000000</v>
      </c>
      <c r="N1649" s="26">
        <f t="shared" si="102"/>
        <v>1011000000</v>
      </c>
      <c r="O1649" s="20">
        <f t="shared" si="103"/>
        <v>2013</v>
      </c>
    </row>
    <row r="1650" spans="1:15" ht="18" x14ac:dyDescent="0.3">
      <c r="A1650" s="7">
        <v>1719</v>
      </c>
      <c r="B1650" s="7" t="s">
        <v>547</v>
      </c>
      <c r="C1650" s="7" t="s">
        <v>6</v>
      </c>
      <c r="D1650" s="8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s="7" t="s">
        <v>42</v>
      </c>
      <c r="K1650" s="7" t="s">
        <v>43</v>
      </c>
      <c r="L1650" s="25">
        <f t="shared" si="100"/>
        <v>1640000000</v>
      </c>
      <c r="M1650" s="26">
        <f t="shared" si="101"/>
        <v>276000000</v>
      </c>
      <c r="N1650" s="26">
        <f t="shared" si="102"/>
        <v>1364000000</v>
      </c>
      <c r="O1650" s="20">
        <f t="shared" si="103"/>
        <v>2014</v>
      </c>
    </row>
    <row r="1651" spans="1:15" ht="18" x14ac:dyDescent="0.3">
      <c r="A1651" s="7">
        <v>1720</v>
      </c>
      <c r="B1651" s="7" t="s">
        <v>547</v>
      </c>
      <c r="C1651" s="7" t="s">
        <v>7</v>
      </c>
      <c r="D1651" s="8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s="7" t="s">
        <v>42</v>
      </c>
      <c r="K1651" s="7" t="s">
        <v>43</v>
      </c>
      <c r="L1651" s="25">
        <f t="shared" si="100"/>
        <v>1388000000</v>
      </c>
      <c r="M1651" s="26">
        <f t="shared" si="101"/>
        <v>444000000</v>
      </c>
      <c r="N1651" s="26">
        <f t="shared" si="102"/>
        <v>944000000</v>
      </c>
      <c r="O1651" s="20">
        <f t="shared" si="103"/>
        <v>2015</v>
      </c>
    </row>
    <row r="1652" spans="1:15" ht="18" x14ac:dyDescent="0.3">
      <c r="A1652" s="7">
        <v>1721</v>
      </c>
      <c r="B1652" s="7" t="s">
        <v>548</v>
      </c>
      <c r="C1652" s="7" t="s">
        <v>2</v>
      </c>
      <c r="D1652" s="8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s="7" t="s">
        <v>9</v>
      </c>
      <c r="K1652" s="7" t="s">
        <v>122</v>
      </c>
      <c r="L1652" s="25">
        <f t="shared" si="100"/>
        <v>2441000000</v>
      </c>
      <c r="M1652" s="26">
        <f t="shared" si="101"/>
        <v>1574000000</v>
      </c>
      <c r="N1652" s="26">
        <f t="shared" si="102"/>
        <v>867000000</v>
      </c>
      <c r="O1652" s="20">
        <f t="shared" si="103"/>
        <v>2012</v>
      </c>
    </row>
    <row r="1653" spans="1:15" ht="18" x14ac:dyDescent="0.3">
      <c r="A1653" s="7">
        <v>1722</v>
      </c>
      <c r="B1653" s="7" t="s">
        <v>548</v>
      </c>
      <c r="C1653" s="7" t="s">
        <v>5</v>
      </c>
      <c r="D1653" s="8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s="7" t="s">
        <v>9</v>
      </c>
      <c r="K1653" s="7" t="s">
        <v>122</v>
      </c>
      <c r="L1653" s="25">
        <f t="shared" si="100"/>
        <v>2615000000</v>
      </c>
      <c r="M1653" s="26">
        <f t="shared" si="101"/>
        <v>1687000000</v>
      </c>
      <c r="N1653" s="26">
        <f t="shared" si="102"/>
        <v>928000000</v>
      </c>
      <c r="O1653" s="20">
        <f t="shared" si="103"/>
        <v>2013</v>
      </c>
    </row>
    <row r="1654" spans="1:15" ht="18" x14ac:dyDescent="0.3">
      <c r="A1654" s="7">
        <v>1723</v>
      </c>
      <c r="B1654" s="7" t="s">
        <v>548</v>
      </c>
      <c r="C1654" s="7" t="s">
        <v>6</v>
      </c>
      <c r="D1654" s="8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s="7" t="s">
        <v>9</v>
      </c>
      <c r="K1654" s="7" t="s">
        <v>122</v>
      </c>
      <c r="L1654" s="25">
        <f t="shared" si="100"/>
        <v>2777000000</v>
      </c>
      <c r="M1654" s="26">
        <f t="shared" si="101"/>
        <v>1790000000</v>
      </c>
      <c r="N1654" s="26">
        <f t="shared" si="102"/>
        <v>987000000</v>
      </c>
      <c r="O1654" s="20">
        <f t="shared" si="103"/>
        <v>2014</v>
      </c>
    </row>
    <row r="1655" spans="1:15" ht="18" x14ac:dyDescent="0.3">
      <c r="A1655" s="7">
        <v>1724</v>
      </c>
      <c r="B1655" s="7" t="s">
        <v>548</v>
      </c>
      <c r="C1655" s="7" t="s">
        <v>7</v>
      </c>
      <c r="D1655" s="8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s="7" t="s">
        <v>9</v>
      </c>
      <c r="K1655" s="7" t="s">
        <v>122</v>
      </c>
      <c r="L1655" s="25">
        <f t="shared" si="100"/>
        <v>2836000000</v>
      </c>
      <c r="M1655" s="26">
        <f t="shared" si="101"/>
        <v>1808000000</v>
      </c>
      <c r="N1655" s="26">
        <f t="shared" si="102"/>
        <v>1028000000</v>
      </c>
      <c r="O1655" s="20">
        <f t="shared" si="103"/>
        <v>2015</v>
      </c>
    </row>
    <row r="1656" spans="1:15" ht="18" x14ac:dyDescent="0.3">
      <c r="A1656" s="7">
        <v>1725</v>
      </c>
      <c r="B1656" s="7" t="s">
        <v>549</v>
      </c>
      <c r="C1656" s="7" t="s">
        <v>2</v>
      </c>
      <c r="D1656" s="8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s="7" t="s">
        <v>9</v>
      </c>
      <c r="K1656" s="7" t="s">
        <v>550</v>
      </c>
      <c r="L1656" s="25">
        <f t="shared" si="100"/>
        <v>1902709000</v>
      </c>
      <c r="M1656" s="26">
        <f t="shared" si="101"/>
        <v>854876000</v>
      </c>
      <c r="N1656" s="26">
        <f t="shared" si="102"/>
        <v>1047833000</v>
      </c>
      <c r="O1656" s="20">
        <f t="shared" si="103"/>
        <v>2012</v>
      </c>
    </row>
    <row r="1657" spans="1:15" ht="18" x14ac:dyDescent="0.3">
      <c r="A1657" s="7">
        <v>1726</v>
      </c>
      <c r="B1657" s="7" t="s">
        <v>549</v>
      </c>
      <c r="C1657" s="7" t="s">
        <v>5</v>
      </c>
      <c r="D1657" s="8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s="7" t="s">
        <v>9</v>
      </c>
      <c r="K1657" s="7" t="s">
        <v>550</v>
      </c>
      <c r="L1657" s="25">
        <f t="shared" si="100"/>
        <v>2142114000</v>
      </c>
      <c r="M1657" s="26">
        <f t="shared" si="101"/>
        <v>836977000</v>
      </c>
      <c r="N1657" s="26">
        <f t="shared" si="102"/>
        <v>1305137000</v>
      </c>
      <c r="O1657" s="20">
        <f t="shared" si="103"/>
        <v>2013</v>
      </c>
    </row>
    <row r="1658" spans="1:15" ht="18" x14ac:dyDescent="0.3">
      <c r="A1658" s="7">
        <v>1727</v>
      </c>
      <c r="B1658" s="7" t="s">
        <v>549</v>
      </c>
      <c r="C1658" s="7" t="s">
        <v>6</v>
      </c>
      <c r="D1658" s="8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s="7" t="s">
        <v>9</v>
      </c>
      <c r="K1658" s="7" t="s">
        <v>550</v>
      </c>
      <c r="L1658" s="25">
        <f t="shared" si="100"/>
        <v>2117350000</v>
      </c>
      <c r="M1658" s="26">
        <f t="shared" si="101"/>
        <v>817020000</v>
      </c>
      <c r="N1658" s="26">
        <f t="shared" si="102"/>
        <v>1300330000</v>
      </c>
      <c r="O1658" s="20">
        <f t="shared" si="103"/>
        <v>2014</v>
      </c>
    </row>
    <row r="1659" spans="1:15" ht="18" x14ac:dyDescent="0.3">
      <c r="A1659" s="7">
        <v>1728</v>
      </c>
      <c r="B1659" s="7" t="s">
        <v>549</v>
      </c>
      <c r="C1659" s="7" t="s">
        <v>7</v>
      </c>
      <c r="D1659" s="8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s="7" t="s">
        <v>9</v>
      </c>
      <c r="K1659" s="7" t="s">
        <v>550</v>
      </c>
      <c r="L1659" s="25">
        <f t="shared" si="100"/>
        <v>1545509000</v>
      </c>
      <c r="M1659" s="26">
        <f t="shared" si="101"/>
        <v>797957000</v>
      </c>
      <c r="N1659" s="26">
        <f t="shared" si="102"/>
        <v>747552000</v>
      </c>
      <c r="O1659" s="20">
        <f t="shared" si="103"/>
        <v>2015</v>
      </c>
    </row>
    <row r="1660" spans="1:15" ht="18" x14ac:dyDescent="0.3">
      <c r="A1660" s="7">
        <v>1729</v>
      </c>
      <c r="B1660" s="7" t="s">
        <v>551</v>
      </c>
      <c r="C1660" s="7" t="s">
        <v>2</v>
      </c>
      <c r="D1660" s="8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s="7" t="s">
        <v>72</v>
      </c>
      <c r="K1660" s="7" t="s">
        <v>73</v>
      </c>
      <c r="L1660" s="25">
        <f t="shared" si="100"/>
        <v>1286035000</v>
      </c>
      <c r="M1660" s="26">
        <f t="shared" si="101"/>
        <v>702218000</v>
      </c>
      <c r="N1660" s="26">
        <f t="shared" si="102"/>
        <v>583817000</v>
      </c>
      <c r="O1660" s="20">
        <f t="shared" si="103"/>
        <v>2012</v>
      </c>
    </row>
    <row r="1661" spans="1:15" ht="18" x14ac:dyDescent="0.3">
      <c r="A1661" s="7">
        <v>1730</v>
      </c>
      <c r="B1661" s="7" t="s">
        <v>551</v>
      </c>
      <c r="C1661" s="7" t="s">
        <v>5</v>
      </c>
      <c r="D1661" s="8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s="7" t="s">
        <v>72</v>
      </c>
      <c r="K1661" s="7" t="s">
        <v>73</v>
      </c>
      <c r="L1661" s="25">
        <f t="shared" si="100"/>
        <v>1591853000</v>
      </c>
      <c r="M1661" s="26">
        <f t="shared" si="101"/>
        <v>688017000</v>
      </c>
      <c r="N1661" s="26">
        <f t="shared" si="102"/>
        <v>903836000</v>
      </c>
      <c r="O1661" s="20">
        <f t="shared" si="103"/>
        <v>2013</v>
      </c>
    </row>
    <row r="1662" spans="1:15" ht="18" x14ac:dyDescent="0.3">
      <c r="A1662" s="7">
        <v>1731</v>
      </c>
      <c r="B1662" s="7" t="s">
        <v>551</v>
      </c>
      <c r="C1662" s="7" t="s">
        <v>6</v>
      </c>
      <c r="D1662" s="8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s="7" t="s">
        <v>72</v>
      </c>
      <c r="K1662" s="7" t="s">
        <v>73</v>
      </c>
      <c r="L1662" s="25">
        <f t="shared" si="100"/>
        <v>1851345000</v>
      </c>
      <c r="M1662" s="26">
        <f t="shared" si="101"/>
        <v>1031091000</v>
      </c>
      <c r="N1662" s="26">
        <f t="shared" si="102"/>
        <v>820254000</v>
      </c>
      <c r="O1662" s="20">
        <f t="shared" si="103"/>
        <v>2014</v>
      </c>
    </row>
    <row r="1663" spans="1:15" ht="18" x14ac:dyDescent="0.3">
      <c r="A1663" s="7">
        <v>1732</v>
      </c>
      <c r="B1663" s="7" t="s">
        <v>551</v>
      </c>
      <c r="C1663" s="7" t="s">
        <v>7</v>
      </c>
      <c r="D1663" s="8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s="7" t="s">
        <v>72</v>
      </c>
      <c r="K1663" s="7" t="s">
        <v>73</v>
      </c>
      <c r="L1663" s="25">
        <f t="shared" si="100"/>
        <v>932745000</v>
      </c>
      <c r="M1663" s="26">
        <f t="shared" si="101"/>
        <v>958790000</v>
      </c>
      <c r="N1663" s="26">
        <f t="shared" si="102"/>
        <v>-26045000</v>
      </c>
      <c r="O1663" s="20">
        <f t="shared" si="103"/>
        <v>2015</v>
      </c>
    </row>
    <row r="1664" spans="1:15" ht="18" x14ac:dyDescent="0.3">
      <c r="A1664" s="7">
        <v>1733</v>
      </c>
      <c r="B1664" s="7" t="s">
        <v>552</v>
      </c>
      <c r="C1664" s="7" t="s">
        <v>2</v>
      </c>
      <c r="D1664" s="8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s="7" t="s">
        <v>32</v>
      </c>
      <c r="K1664" s="7" t="s">
        <v>33</v>
      </c>
      <c r="L1664" s="25">
        <f t="shared" si="100"/>
        <v>3418187000</v>
      </c>
      <c r="M1664" s="26">
        <f t="shared" si="101"/>
        <v>1595504000</v>
      </c>
      <c r="N1664" s="26">
        <f t="shared" si="102"/>
        <v>1822683000</v>
      </c>
      <c r="O1664" s="20">
        <f t="shared" si="103"/>
        <v>2012</v>
      </c>
    </row>
    <row r="1665" spans="1:15" ht="18" x14ac:dyDescent="0.3">
      <c r="A1665" s="7">
        <v>1734</v>
      </c>
      <c r="B1665" s="7" t="s">
        <v>552</v>
      </c>
      <c r="C1665" s="7" t="s">
        <v>5</v>
      </c>
      <c r="D1665" s="8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s="7" t="s">
        <v>32</v>
      </c>
      <c r="K1665" s="7" t="s">
        <v>33</v>
      </c>
      <c r="L1665" s="25">
        <f t="shared" si="100"/>
        <v>3506644000</v>
      </c>
      <c r="M1665" s="26">
        <f t="shared" si="101"/>
        <v>1659089000</v>
      </c>
      <c r="N1665" s="26">
        <f t="shared" si="102"/>
        <v>1847555000</v>
      </c>
      <c r="O1665" s="20">
        <f t="shared" si="103"/>
        <v>2013</v>
      </c>
    </row>
    <row r="1666" spans="1:15" ht="18" x14ac:dyDescent="0.3">
      <c r="A1666" s="7">
        <v>1735</v>
      </c>
      <c r="B1666" s="7" t="s">
        <v>552</v>
      </c>
      <c r="C1666" s="7" t="s">
        <v>6</v>
      </c>
      <c r="D1666" s="8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s="7" t="s">
        <v>32</v>
      </c>
      <c r="K1666" s="7" t="s">
        <v>33</v>
      </c>
      <c r="L1666" s="25">
        <f t="shared" ref="L1666:L1711" si="104">E1666-F1666</f>
        <v>3734783000</v>
      </c>
      <c r="M1666" s="26">
        <f t="shared" ref="M1666:M1711" si="105">G1666+H1666+I1666</f>
        <v>1786653000</v>
      </c>
      <c r="N1666" s="26">
        <f t="shared" ref="N1666:N1711" si="106">L1666-M1666</f>
        <v>1948130000</v>
      </c>
      <c r="O1666" s="20">
        <f t="shared" si="103"/>
        <v>2014</v>
      </c>
    </row>
    <row r="1667" spans="1:15" ht="18" x14ac:dyDescent="0.3">
      <c r="A1667" s="7">
        <v>1736</v>
      </c>
      <c r="B1667" s="7" t="s">
        <v>552</v>
      </c>
      <c r="C1667" s="7" t="s">
        <v>7</v>
      </c>
      <c r="D1667" s="8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s="7" t="s">
        <v>32</v>
      </c>
      <c r="K1667" s="7" t="s">
        <v>33</v>
      </c>
      <c r="L1667" s="25">
        <f t="shared" si="104"/>
        <v>3990853000</v>
      </c>
      <c r="M1667" s="26">
        <f t="shared" si="105"/>
        <v>1990341000</v>
      </c>
      <c r="N1667" s="26">
        <f t="shared" si="106"/>
        <v>2000512000</v>
      </c>
      <c r="O1667" s="20">
        <f t="shared" ref="O1667:O1711" si="107">YEAR(D1667)</f>
        <v>2015</v>
      </c>
    </row>
    <row r="1668" spans="1:15" ht="18" x14ac:dyDescent="0.3">
      <c r="A1668" s="7">
        <v>1737</v>
      </c>
      <c r="B1668" s="7" t="s">
        <v>553</v>
      </c>
      <c r="C1668" s="7" t="s">
        <v>2</v>
      </c>
      <c r="D1668" s="8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s="7" t="s">
        <v>37</v>
      </c>
      <c r="K1668" s="7" t="s">
        <v>40</v>
      </c>
      <c r="L1668" s="25">
        <f t="shared" si="104"/>
        <v>2067228000</v>
      </c>
      <c r="M1668" s="26">
        <f t="shared" si="105"/>
        <v>1173955000</v>
      </c>
      <c r="N1668" s="26">
        <f t="shared" si="106"/>
        <v>893273000</v>
      </c>
      <c r="O1668" s="20">
        <f t="shared" si="107"/>
        <v>2012</v>
      </c>
    </row>
    <row r="1669" spans="1:15" ht="18" x14ac:dyDescent="0.3">
      <c r="A1669" s="7">
        <v>1738</v>
      </c>
      <c r="B1669" s="7" t="s">
        <v>553</v>
      </c>
      <c r="C1669" s="7" t="s">
        <v>5</v>
      </c>
      <c r="D1669" s="8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s="7" t="s">
        <v>37</v>
      </c>
      <c r="K1669" s="7" t="s">
        <v>40</v>
      </c>
      <c r="L1669" s="25">
        <f t="shared" si="104"/>
        <v>2434745000</v>
      </c>
      <c r="M1669" s="26">
        <f t="shared" si="105"/>
        <v>1213178000</v>
      </c>
      <c r="N1669" s="26">
        <f t="shared" si="106"/>
        <v>1221567000</v>
      </c>
      <c r="O1669" s="20">
        <f t="shared" si="107"/>
        <v>2013</v>
      </c>
    </row>
    <row r="1670" spans="1:15" ht="18" x14ac:dyDescent="0.3">
      <c r="A1670" s="7">
        <v>1739</v>
      </c>
      <c r="B1670" s="7" t="s">
        <v>553</v>
      </c>
      <c r="C1670" s="7" t="s">
        <v>6</v>
      </c>
      <c r="D1670" s="8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s="7" t="s">
        <v>37</v>
      </c>
      <c r="K1670" s="7" t="s">
        <v>40</v>
      </c>
      <c r="L1670" s="25">
        <f t="shared" si="104"/>
        <v>2362793000</v>
      </c>
      <c r="M1670" s="26">
        <f t="shared" si="105"/>
        <v>1341315000</v>
      </c>
      <c r="N1670" s="26">
        <f t="shared" si="106"/>
        <v>1021478000</v>
      </c>
      <c r="O1670" s="20">
        <f t="shared" si="107"/>
        <v>2014</v>
      </c>
    </row>
    <row r="1671" spans="1:15" ht="18" x14ac:dyDescent="0.3">
      <c r="A1671" s="7">
        <v>1740</v>
      </c>
      <c r="B1671" s="7" t="s">
        <v>553</v>
      </c>
      <c r="C1671" s="7" t="s">
        <v>7</v>
      </c>
      <c r="D1671" s="8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s="7" t="s">
        <v>37</v>
      </c>
      <c r="K1671" s="7" t="s">
        <v>40</v>
      </c>
      <c r="L1671" s="25">
        <f t="shared" si="104"/>
        <v>3109281000</v>
      </c>
      <c r="M1671" s="26">
        <f t="shared" si="105"/>
        <v>1966939000</v>
      </c>
      <c r="N1671" s="26">
        <f t="shared" si="106"/>
        <v>1142342000</v>
      </c>
      <c r="O1671" s="20">
        <f t="shared" si="107"/>
        <v>2015</v>
      </c>
    </row>
    <row r="1672" spans="1:15" ht="18" x14ac:dyDescent="0.3">
      <c r="A1672" s="7">
        <v>1741</v>
      </c>
      <c r="B1672" s="7" t="s">
        <v>554</v>
      </c>
      <c r="C1672" s="7" t="s">
        <v>2</v>
      </c>
      <c r="D1672" s="8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7" t="s">
        <v>12</v>
      </c>
      <c r="K1672" s="7" t="s">
        <v>24</v>
      </c>
      <c r="L1672" s="25">
        <f t="shared" si="104"/>
        <v>1431446000</v>
      </c>
      <c r="M1672" s="26">
        <f t="shared" si="105"/>
        <v>850714000</v>
      </c>
      <c r="N1672" s="26">
        <f t="shared" si="106"/>
        <v>580732000</v>
      </c>
      <c r="O1672" s="20">
        <f t="shared" si="107"/>
        <v>2013</v>
      </c>
    </row>
    <row r="1673" spans="1:15" ht="18" x14ac:dyDescent="0.3">
      <c r="A1673" s="7">
        <v>1742</v>
      </c>
      <c r="B1673" s="7" t="s">
        <v>554</v>
      </c>
      <c r="C1673" s="7" t="s">
        <v>5</v>
      </c>
      <c r="D1673" s="8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7" t="s">
        <v>12</v>
      </c>
      <c r="K1673" s="7" t="s">
        <v>24</v>
      </c>
      <c r="L1673" s="25">
        <f t="shared" si="104"/>
        <v>1639278000</v>
      </c>
      <c r="M1673" s="26">
        <f t="shared" si="105"/>
        <v>880941000</v>
      </c>
      <c r="N1673" s="26">
        <f t="shared" si="106"/>
        <v>758337000</v>
      </c>
      <c r="O1673" s="20">
        <f t="shared" si="107"/>
        <v>2014</v>
      </c>
    </row>
    <row r="1674" spans="1:15" ht="18" x14ac:dyDescent="0.3">
      <c r="A1674" s="7">
        <v>1743</v>
      </c>
      <c r="B1674" s="7" t="s">
        <v>554</v>
      </c>
      <c r="C1674" s="7" t="s">
        <v>6</v>
      </c>
      <c r="D1674" s="8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7" t="s">
        <v>12</v>
      </c>
      <c r="K1674" s="7" t="s">
        <v>24</v>
      </c>
      <c r="L1674" s="25">
        <f t="shared" si="104"/>
        <v>1668521000</v>
      </c>
      <c r="M1674" s="26">
        <f t="shared" si="105"/>
        <v>888952000</v>
      </c>
      <c r="N1674" s="26">
        <f t="shared" si="106"/>
        <v>779569000</v>
      </c>
      <c r="O1674" s="20">
        <f t="shared" si="107"/>
        <v>2015</v>
      </c>
    </row>
    <row r="1675" spans="1:15" ht="18" x14ac:dyDescent="0.3">
      <c r="A1675" s="7">
        <v>1744</v>
      </c>
      <c r="B1675" s="7" t="s">
        <v>554</v>
      </c>
      <c r="C1675" s="7" t="s">
        <v>7</v>
      </c>
      <c r="D1675" s="8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7" t="s">
        <v>12</v>
      </c>
      <c r="K1675" s="7" t="s">
        <v>24</v>
      </c>
      <c r="L1675" s="25">
        <f t="shared" si="104"/>
        <v>1541974000</v>
      </c>
      <c r="M1675" s="26">
        <f t="shared" si="105"/>
        <v>872093000</v>
      </c>
      <c r="N1675" s="26">
        <f t="shared" si="106"/>
        <v>669881000</v>
      </c>
      <c r="O1675" s="20">
        <f t="shared" si="107"/>
        <v>2016</v>
      </c>
    </row>
    <row r="1676" spans="1:15" ht="18" x14ac:dyDescent="0.3">
      <c r="A1676" s="7">
        <v>1745</v>
      </c>
      <c r="B1676" s="7" t="s">
        <v>555</v>
      </c>
      <c r="C1676" s="7" t="s">
        <v>2</v>
      </c>
      <c r="D1676" s="8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s="7" t="s">
        <v>72</v>
      </c>
      <c r="K1676" s="7" t="s">
        <v>133</v>
      </c>
      <c r="L1676" s="25">
        <f t="shared" si="104"/>
        <v>149453000000</v>
      </c>
      <c r="M1676" s="26">
        <f t="shared" si="105"/>
        <v>97732000000</v>
      </c>
      <c r="N1676" s="26">
        <f t="shared" si="106"/>
        <v>51721000000</v>
      </c>
      <c r="O1676" s="20">
        <f t="shared" si="107"/>
        <v>2012</v>
      </c>
    </row>
    <row r="1677" spans="1:15" ht="18" x14ac:dyDescent="0.3">
      <c r="A1677" s="7">
        <v>1746</v>
      </c>
      <c r="B1677" s="7" t="s">
        <v>555</v>
      </c>
      <c r="C1677" s="7" t="s">
        <v>5</v>
      </c>
      <c r="D1677" s="8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s="7" t="s">
        <v>72</v>
      </c>
      <c r="K1677" s="7" t="s">
        <v>133</v>
      </c>
      <c r="L1677" s="25">
        <f t="shared" si="104"/>
        <v>136155000000</v>
      </c>
      <c r="M1677" s="26">
        <f t="shared" si="105"/>
        <v>93878000000</v>
      </c>
      <c r="N1677" s="26">
        <f t="shared" si="106"/>
        <v>42277000000</v>
      </c>
      <c r="O1677" s="20">
        <f t="shared" si="107"/>
        <v>2013</v>
      </c>
    </row>
    <row r="1678" spans="1:15" ht="18" x14ac:dyDescent="0.3">
      <c r="A1678" s="7">
        <v>1747</v>
      </c>
      <c r="B1678" s="7" t="s">
        <v>555</v>
      </c>
      <c r="C1678" s="7" t="s">
        <v>6</v>
      </c>
      <c r="D1678" s="8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s="7" t="s">
        <v>72</v>
      </c>
      <c r="K1678" s="7" t="s">
        <v>133</v>
      </c>
      <c r="L1678" s="25">
        <f t="shared" si="104"/>
        <v>127274000000</v>
      </c>
      <c r="M1678" s="26">
        <f t="shared" si="105"/>
        <v>91523000000</v>
      </c>
      <c r="N1678" s="26">
        <f t="shared" si="106"/>
        <v>35751000000</v>
      </c>
      <c r="O1678" s="20">
        <f t="shared" si="107"/>
        <v>2014</v>
      </c>
    </row>
    <row r="1679" spans="1:15" ht="18" x14ac:dyDescent="0.3">
      <c r="A1679" s="7">
        <v>1748</v>
      </c>
      <c r="B1679" s="7" t="s">
        <v>555</v>
      </c>
      <c r="C1679" s="7" t="s">
        <v>7</v>
      </c>
      <c r="D1679" s="8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s="7" t="s">
        <v>72</v>
      </c>
      <c r="K1679" s="7" t="s">
        <v>133</v>
      </c>
      <c r="L1679" s="25">
        <f t="shared" si="104"/>
        <v>93898000000</v>
      </c>
      <c r="M1679" s="26">
        <f t="shared" si="105"/>
        <v>79492000000</v>
      </c>
      <c r="N1679" s="26">
        <f t="shared" si="106"/>
        <v>14406000000</v>
      </c>
      <c r="O1679" s="20">
        <f t="shared" si="107"/>
        <v>2015</v>
      </c>
    </row>
    <row r="1680" spans="1:15" ht="18" x14ac:dyDescent="0.3">
      <c r="A1680" s="7">
        <v>1749</v>
      </c>
      <c r="B1680" s="7" t="s">
        <v>556</v>
      </c>
      <c r="C1680" s="7" t="s">
        <v>2</v>
      </c>
      <c r="D1680" s="8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s="7" t="s">
        <v>15</v>
      </c>
      <c r="K1680" s="7" t="s">
        <v>155</v>
      </c>
      <c r="L1680" s="25">
        <f t="shared" si="104"/>
        <v>1556387000</v>
      </c>
      <c r="M1680" s="26">
        <f t="shared" si="105"/>
        <v>1148731000</v>
      </c>
      <c r="N1680" s="26">
        <f t="shared" si="106"/>
        <v>407656000</v>
      </c>
      <c r="O1680" s="20">
        <f t="shared" si="107"/>
        <v>2012</v>
      </c>
    </row>
    <row r="1681" spans="1:15" ht="18" x14ac:dyDescent="0.3">
      <c r="A1681" s="7">
        <v>1750</v>
      </c>
      <c r="B1681" s="7" t="s">
        <v>556</v>
      </c>
      <c r="C1681" s="7" t="s">
        <v>5</v>
      </c>
      <c r="D1681" s="8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s="7" t="s">
        <v>15</v>
      </c>
      <c r="K1681" s="7" t="s">
        <v>155</v>
      </c>
      <c r="L1681" s="25">
        <f t="shared" si="104"/>
        <v>1577400000</v>
      </c>
      <c r="M1681" s="26">
        <f t="shared" si="105"/>
        <v>1144800000</v>
      </c>
      <c r="N1681" s="26">
        <f t="shared" si="106"/>
        <v>432600000</v>
      </c>
      <c r="O1681" s="20">
        <f t="shared" si="107"/>
        <v>2013</v>
      </c>
    </row>
    <row r="1682" spans="1:15" ht="18" x14ac:dyDescent="0.3">
      <c r="A1682" s="7">
        <v>1751</v>
      </c>
      <c r="B1682" s="7" t="s">
        <v>556</v>
      </c>
      <c r="C1682" s="7" t="s">
        <v>6</v>
      </c>
      <c r="D1682" s="8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s="7" t="s">
        <v>15</v>
      </c>
      <c r="K1682" s="7" t="s">
        <v>155</v>
      </c>
      <c r="L1682" s="25">
        <f t="shared" si="104"/>
        <v>1599800000</v>
      </c>
      <c r="M1682" s="26">
        <f t="shared" si="105"/>
        <v>1143100000</v>
      </c>
      <c r="N1682" s="26">
        <f t="shared" si="106"/>
        <v>456700000</v>
      </c>
      <c r="O1682" s="20">
        <f t="shared" si="107"/>
        <v>2014</v>
      </c>
    </row>
    <row r="1683" spans="1:15" ht="18" x14ac:dyDescent="0.3">
      <c r="A1683" s="7">
        <v>1752</v>
      </c>
      <c r="B1683" s="7" t="s">
        <v>556</v>
      </c>
      <c r="C1683" s="7" t="s">
        <v>7</v>
      </c>
      <c r="D1683" s="8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s="7" t="s">
        <v>15</v>
      </c>
      <c r="K1683" s="7" t="s">
        <v>155</v>
      </c>
      <c r="L1683" s="25">
        <f t="shared" si="104"/>
        <v>1517200000</v>
      </c>
      <c r="M1683" s="26">
        <f t="shared" si="105"/>
        <v>1077300000</v>
      </c>
      <c r="N1683" s="26">
        <f t="shared" si="106"/>
        <v>439900000</v>
      </c>
      <c r="O1683" s="20">
        <f t="shared" si="107"/>
        <v>2015</v>
      </c>
    </row>
    <row r="1684" spans="1:15" ht="18" x14ac:dyDescent="0.3">
      <c r="A1684" s="7">
        <v>1753</v>
      </c>
      <c r="B1684" s="7" t="s">
        <v>557</v>
      </c>
      <c r="C1684" s="7" t="s">
        <v>2</v>
      </c>
      <c r="D1684" s="8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7" t="s">
        <v>12</v>
      </c>
      <c r="K1684" s="7" t="s">
        <v>165</v>
      </c>
      <c r="L1684" s="25">
        <f t="shared" si="104"/>
        <v>6787000000</v>
      </c>
      <c r="M1684" s="26">
        <f t="shared" si="105"/>
        <v>5354000000</v>
      </c>
      <c r="N1684" s="26">
        <f t="shared" si="106"/>
        <v>1433000000</v>
      </c>
      <c r="O1684" s="20">
        <f t="shared" si="107"/>
        <v>2012</v>
      </c>
    </row>
    <row r="1685" spans="1:15" ht="18" x14ac:dyDescent="0.3">
      <c r="A1685" s="7">
        <v>1754</v>
      </c>
      <c r="B1685" s="7" t="s">
        <v>557</v>
      </c>
      <c r="C1685" s="7" t="s">
        <v>5</v>
      </c>
      <c r="D1685" s="8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7" t="s">
        <v>12</v>
      </c>
      <c r="K1685" s="7" t="s">
        <v>165</v>
      </c>
      <c r="L1685" s="25">
        <f t="shared" si="104"/>
        <v>6485000000</v>
      </c>
      <c r="M1685" s="26">
        <f t="shared" si="105"/>
        <v>5127000000</v>
      </c>
      <c r="N1685" s="26">
        <f t="shared" si="106"/>
        <v>1358000000</v>
      </c>
      <c r="O1685" s="20">
        <f t="shared" si="107"/>
        <v>2013</v>
      </c>
    </row>
    <row r="1686" spans="1:15" ht="18" x14ac:dyDescent="0.3">
      <c r="A1686" s="7">
        <v>1755</v>
      </c>
      <c r="B1686" s="7" t="s">
        <v>557</v>
      </c>
      <c r="C1686" s="7" t="s">
        <v>6</v>
      </c>
      <c r="D1686" s="8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7" t="s">
        <v>12</v>
      </c>
      <c r="K1686" s="7" t="s">
        <v>165</v>
      </c>
      <c r="L1686" s="25">
        <f t="shared" si="104"/>
        <v>6246000000</v>
      </c>
      <c r="M1686" s="26">
        <f t="shared" si="105"/>
        <v>4912000000</v>
      </c>
      <c r="N1686" s="26">
        <f t="shared" si="106"/>
        <v>1334000000</v>
      </c>
      <c r="O1686" s="20">
        <f t="shared" si="107"/>
        <v>2014</v>
      </c>
    </row>
    <row r="1687" spans="1:15" ht="18" x14ac:dyDescent="0.3">
      <c r="A1687" s="7">
        <v>1756</v>
      </c>
      <c r="B1687" s="7" t="s">
        <v>557</v>
      </c>
      <c r="C1687" s="7" t="s">
        <v>7</v>
      </c>
      <c r="D1687" s="8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7" t="s">
        <v>12</v>
      </c>
      <c r="K1687" s="7" t="s">
        <v>165</v>
      </c>
      <c r="L1687" s="25">
        <f t="shared" si="104"/>
        <v>5263000000</v>
      </c>
      <c r="M1687" s="26">
        <f t="shared" si="105"/>
        <v>4665000000</v>
      </c>
      <c r="N1687" s="26">
        <f t="shared" si="106"/>
        <v>598000000</v>
      </c>
      <c r="O1687" s="20">
        <f t="shared" si="107"/>
        <v>2015</v>
      </c>
    </row>
    <row r="1688" spans="1:15" ht="18" x14ac:dyDescent="0.3">
      <c r="A1688" s="7">
        <v>1757</v>
      </c>
      <c r="B1688" s="7" t="s">
        <v>558</v>
      </c>
      <c r="C1688" s="7" t="s">
        <v>2</v>
      </c>
      <c r="D1688" s="8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s="7" t="s">
        <v>3</v>
      </c>
      <c r="K1688" s="7" t="s">
        <v>153</v>
      </c>
      <c r="L1688" s="25">
        <f t="shared" si="104"/>
        <v>1502000000</v>
      </c>
      <c r="M1688" s="26">
        <f t="shared" si="105"/>
        <v>1042000000</v>
      </c>
      <c r="N1688" s="26">
        <f t="shared" si="106"/>
        <v>460000000</v>
      </c>
      <c r="O1688" s="20">
        <f t="shared" si="107"/>
        <v>2012</v>
      </c>
    </row>
    <row r="1689" spans="1:15" ht="18" x14ac:dyDescent="0.3">
      <c r="A1689" s="7">
        <v>1758</v>
      </c>
      <c r="B1689" s="7" t="s">
        <v>558</v>
      </c>
      <c r="C1689" s="7" t="s">
        <v>5</v>
      </c>
      <c r="D1689" s="8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s="7" t="s">
        <v>3</v>
      </c>
      <c r="K1689" s="7" t="s">
        <v>153</v>
      </c>
      <c r="L1689" s="25">
        <f t="shared" si="104"/>
        <v>1499000000</v>
      </c>
      <c r="M1689" s="26">
        <f t="shared" si="105"/>
        <v>1094000000</v>
      </c>
      <c r="N1689" s="26">
        <f t="shared" si="106"/>
        <v>405000000</v>
      </c>
      <c r="O1689" s="20">
        <f t="shared" si="107"/>
        <v>2013</v>
      </c>
    </row>
    <row r="1690" spans="1:15" ht="18" x14ac:dyDescent="0.3">
      <c r="A1690" s="7">
        <v>1759</v>
      </c>
      <c r="B1690" s="7" t="s">
        <v>558</v>
      </c>
      <c r="C1690" s="7" t="s">
        <v>6</v>
      </c>
      <c r="D1690" s="8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s="7" t="s">
        <v>3</v>
      </c>
      <c r="K1690" s="7" t="s">
        <v>153</v>
      </c>
      <c r="L1690" s="25">
        <f t="shared" si="104"/>
        <v>1513000000</v>
      </c>
      <c r="M1690" s="26">
        <f t="shared" si="105"/>
        <v>1024000000</v>
      </c>
      <c r="N1690" s="26">
        <f t="shared" si="106"/>
        <v>489000000</v>
      </c>
      <c r="O1690" s="20">
        <f t="shared" si="107"/>
        <v>2014</v>
      </c>
    </row>
    <row r="1691" spans="1:15" ht="18" x14ac:dyDescent="0.3">
      <c r="A1691" s="7">
        <v>1760</v>
      </c>
      <c r="B1691" s="7" t="s">
        <v>558</v>
      </c>
      <c r="C1691" s="7" t="s">
        <v>7</v>
      </c>
      <c r="D1691" s="8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s="7" t="s">
        <v>3</v>
      </c>
      <c r="K1691" s="7" t="s">
        <v>153</v>
      </c>
      <c r="L1691" s="25">
        <f t="shared" si="104"/>
        <v>1404000000</v>
      </c>
      <c r="M1691" s="26">
        <f t="shared" si="105"/>
        <v>949000000</v>
      </c>
      <c r="N1691" s="26">
        <f t="shared" si="106"/>
        <v>455000000</v>
      </c>
      <c r="O1691" s="20">
        <f t="shared" si="107"/>
        <v>2015</v>
      </c>
    </row>
    <row r="1692" spans="1:15" ht="18" x14ac:dyDescent="0.3">
      <c r="A1692" s="7">
        <v>1761</v>
      </c>
      <c r="B1692" s="7" t="s">
        <v>559</v>
      </c>
      <c r="C1692" s="7" t="s">
        <v>2</v>
      </c>
      <c r="D1692" s="8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7" t="s">
        <v>12</v>
      </c>
      <c r="K1692" s="7" t="s">
        <v>46</v>
      </c>
      <c r="L1692" s="25">
        <f t="shared" si="104"/>
        <v>3366000000</v>
      </c>
      <c r="M1692" s="26">
        <f t="shared" si="105"/>
        <v>2563462000</v>
      </c>
      <c r="N1692" s="26">
        <f t="shared" si="106"/>
        <v>802538000</v>
      </c>
      <c r="O1692" s="20">
        <f t="shared" si="107"/>
        <v>2012</v>
      </c>
    </row>
    <row r="1693" spans="1:15" ht="18" x14ac:dyDescent="0.3">
      <c r="A1693" s="7">
        <v>1762</v>
      </c>
      <c r="B1693" s="7" t="s">
        <v>559</v>
      </c>
      <c r="C1693" s="7" t="s">
        <v>5</v>
      </c>
      <c r="D1693" s="8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7" t="s">
        <v>12</v>
      </c>
      <c r="K1693" s="7" t="s">
        <v>46</v>
      </c>
      <c r="L1693" s="25">
        <f t="shared" si="104"/>
        <v>3331000000</v>
      </c>
      <c r="M1693" s="26">
        <f t="shared" si="105"/>
        <v>2753703000</v>
      </c>
      <c r="N1693" s="26">
        <f t="shared" si="106"/>
        <v>577297000</v>
      </c>
      <c r="O1693" s="20">
        <f t="shared" si="107"/>
        <v>2013</v>
      </c>
    </row>
    <row r="1694" spans="1:15" ht="18" x14ac:dyDescent="0.3">
      <c r="A1694" s="7">
        <v>1763</v>
      </c>
      <c r="B1694" s="7" t="s">
        <v>559</v>
      </c>
      <c r="C1694" s="7" t="s">
        <v>6</v>
      </c>
      <c r="D1694" s="8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7" t="s">
        <v>12</v>
      </c>
      <c r="K1694" s="7" t="s">
        <v>46</v>
      </c>
      <c r="L1694" s="25">
        <f t="shared" si="104"/>
        <v>3230758000</v>
      </c>
      <c r="M1694" s="26">
        <f t="shared" si="105"/>
        <v>2993846000</v>
      </c>
      <c r="N1694" s="26">
        <f t="shared" si="106"/>
        <v>236912000</v>
      </c>
      <c r="O1694" s="20">
        <f t="shared" si="107"/>
        <v>2014</v>
      </c>
    </row>
    <row r="1695" spans="1:15" ht="18" x14ac:dyDescent="0.3">
      <c r="A1695" s="7">
        <v>1764</v>
      </c>
      <c r="B1695" s="7" t="s">
        <v>559</v>
      </c>
      <c r="C1695" s="7" t="s">
        <v>7</v>
      </c>
      <c r="D1695" s="8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7" t="s">
        <v>12</v>
      </c>
      <c r="K1695" s="7" t="s">
        <v>46</v>
      </c>
      <c r="L1695" s="25">
        <f t="shared" si="104"/>
        <v>2890553000</v>
      </c>
      <c r="M1695" s="26">
        <f t="shared" si="105"/>
        <v>3025487000</v>
      </c>
      <c r="N1695" s="26">
        <f t="shared" si="106"/>
        <v>-134934000</v>
      </c>
      <c r="O1695" s="20">
        <f t="shared" si="107"/>
        <v>2015</v>
      </c>
    </row>
    <row r="1696" spans="1:15" ht="18" x14ac:dyDescent="0.3">
      <c r="A1696" s="7">
        <v>1765</v>
      </c>
      <c r="B1696" s="7" t="s">
        <v>560</v>
      </c>
      <c r="C1696" s="7" t="s">
        <v>2</v>
      </c>
      <c r="D1696" s="8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s="7" t="s">
        <v>9</v>
      </c>
      <c r="K1696" s="7" t="s">
        <v>144</v>
      </c>
      <c r="L1696" s="25">
        <f t="shared" si="104"/>
        <v>3781000000</v>
      </c>
      <c r="M1696" s="26">
        <f t="shared" si="105"/>
        <v>1450000000</v>
      </c>
      <c r="N1696" s="26">
        <f t="shared" si="106"/>
        <v>2331000000</v>
      </c>
      <c r="O1696" s="20">
        <f t="shared" si="107"/>
        <v>2012</v>
      </c>
    </row>
    <row r="1697" spans="1:15" ht="18" x14ac:dyDescent="0.3">
      <c r="A1697" s="7">
        <v>1766</v>
      </c>
      <c r="B1697" s="7" t="s">
        <v>560</v>
      </c>
      <c r="C1697" s="7" t="s">
        <v>5</v>
      </c>
      <c r="D1697" s="8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s="7" t="s">
        <v>9</v>
      </c>
      <c r="K1697" s="7" t="s">
        <v>144</v>
      </c>
      <c r="L1697" s="25">
        <f t="shared" si="104"/>
        <v>3583000000</v>
      </c>
      <c r="M1697" s="26">
        <f t="shared" si="105"/>
        <v>1454000000</v>
      </c>
      <c r="N1697" s="26">
        <f t="shared" si="106"/>
        <v>2129000000</v>
      </c>
      <c r="O1697" s="20">
        <f t="shared" si="107"/>
        <v>2013</v>
      </c>
    </row>
    <row r="1698" spans="1:15" ht="18" x14ac:dyDescent="0.3">
      <c r="A1698" s="7">
        <v>1767</v>
      </c>
      <c r="B1698" s="7" t="s">
        <v>560</v>
      </c>
      <c r="C1698" s="7" t="s">
        <v>6</v>
      </c>
      <c r="D1698" s="8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s="7" t="s">
        <v>9</v>
      </c>
      <c r="K1698" s="7" t="s">
        <v>144</v>
      </c>
      <c r="L1698" s="25">
        <f t="shared" si="104"/>
        <v>3597000000</v>
      </c>
      <c r="M1698" s="26">
        <f t="shared" si="105"/>
        <v>1505000000</v>
      </c>
      <c r="N1698" s="26">
        <f t="shared" si="106"/>
        <v>2092000000</v>
      </c>
      <c r="O1698" s="20">
        <f t="shared" si="107"/>
        <v>2014</v>
      </c>
    </row>
    <row r="1699" spans="1:15" ht="18" x14ac:dyDescent="0.3">
      <c r="A1699" s="7">
        <v>1768</v>
      </c>
      <c r="B1699" s="7" t="s">
        <v>560</v>
      </c>
      <c r="C1699" s="7" t="s">
        <v>7</v>
      </c>
      <c r="D1699" s="8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s="7" t="s">
        <v>9</v>
      </c>
      <c r="K1699" s="7" t="s">
        <v>144</v>
      </c>
      <c r="L1699" s="25">
        <f t="shared" si="104"/>
        <v>3746000000</v>
      </c>
      <c r="M1699" s="26">
        <f t="shared" si="105"/>
        <v>1746000000</v>
      </c>
      <c r="N1699" s="26">
        <f t="shared" si="106"/>
        <v>2000000000</v>
      </c>
      <c r="O1699" s="20">
        <f t="shared" si="107"/>
        <v>2015</v>
      </c>
    </row>
    <row r="1700" spans="1:15" ht="18" x14ac:dyDescent="0.3">
      <c r="A1700" s="7">
        <v>1769</v>
      </c>
      <c r="B1700" s="7" t="s">
        <v>561</v>
      </c>
      <c r="C1700" s="7" t="s">
        <v>2</v>
      </c>
      <c r="D1700" s="8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s="7" t="s">
        <v>15</v>
      </c>
      <c r="K1700" s="7" t="s">
        <v>20</v>
      </c>
      <c r="L1700" s="25">
        <f>E1700-F1700</f>
        <v>3346500000</v>
      </c>
      <c r="M1700" s="26">
        <f t="shared" si="105"/>
        <v>2047700000</v>
      </c>
      <c r="N1700" s="26">
        <f>L1700-M1700</f>
        <v>1298800000</v>
      </c>
      <c r="O1700" s="20">
        <f t="shared" si="107"/>
        <v>2012</v>
      </c>
    </row>
    <row r="1701" spans="1:15" ht="18" x14ac:dyDescent="0.3">
      <c r="A1701" s="7">
        <v>1770</v>
      </c>
      <c r="B1701" s="7" t="s">
        <v>561</v>
      </c>
      <c r="C1701" s="7" t="s">
        <v>5</v>
      </c>
      <c r="D1701" s="8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7" t="s">
        <v>15</v>
      </c>
      <c r="K1701" s="7" t="s">
        <v>20</v>
      </c>
      <c r="L1701" s="25">
        <f t="shared" si="104"/>
        <v>3356700000</v>
      </c>
      <c r="M1701" s="26">
        <f t="shared" si="105"/>
        <v>2077800000</v>
      </c>
      <c r="N1701" s="26">
        <f t="shared" si="106"/>
        <v>1278900000</v>
      </c>
      <c r="O1701" s="20">
        <f t="shared" si="107"/>
        <v>2013</v>
      </c>
    </row>
    <row r="1702" spans="1:15" ht="18" x14ac:dyDescent="0.3">
      <c r="A1702" s="7">
        <v>1771</v>
      </c>
      <c r="B1702" s="7" t="s">
        <v>561</v>
      </c>
      <c r="C1702" s="7" t="s">
        <v>6</v>
      </c>
      <c r="D1702" s="8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7" t="s">
        <v>15</v>
      </c>
      <c r="K1702" s="7" t="s">
        <v>20</v>
      </c>
      <c r="L1702" s="25">
        <f t="shared" si="104"/>
        <v>3430500000</v>
      </c>
      <c r="M1702" s="26">
        <f t="shared" si="105"/>
        <v>2052100000</v>
      </c>
      <c r="N1702" s="26">
        <f t="shared" si="106"/>
        <v>1378400000</v>
      </c>
      <c r="O1702" s="20">
        <f t="shared" si="107"/>
        <v>2014</v>
      </c>
    </row>
    <row r="1703" spans="1:15" ht="18" x14ac:dyDescent="0.3">
      <c r="A1703" s="7">
        <v>1772</v>
      </c>
      <c r="B1703" s="7" t="s">
        <v>561</v>
      </c>
      <c r="C1703" s="7" t="s">
        <v>7</v>
      </c>
      <c r="D1703" s="8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7" t="s">
        <v>15</v>
      </c>
      <c r="K1703" s="7" t="s">
        <v>20</v>
      </c>
      <c r="L1703" s="25">
        <f t="shared" si="104"/>
        <v>4197200000</v>
      </c>
      <c r="M1703" s="26">
        <f t="shared" si="105"/>
        <v>2898100000</v>
      </c>
      <c r="N1703" s="26">
        <f t="shared" si="106"/>
        <v>1299100000</v>
      </c>
      <c r="O1703" s="20">
        <f t="shared" si="107"/>
        <v>2015</v>
      </c>
    </row>
    <row r="1704" spans="1:15" ht="18" x14ac:dyDescent="0.3">
      <c r="A1704" s="7">
        <v>1773</v>
      </c>
      <c r="B1704" s="7" t="s">
        <v>562</v>
      </c>
      <c r="C1704" s="7" t="s">
        <v>2</v>
      </c>
      <c r="D1704" s="8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s="7" t="s">
        <v>37</v>
      </c>
      <c r="K1704" s="7" t="s">
        <v>129</v>
      </c>
      <c r="L1704" s="25">
        <f t="shared" si="104"/>
        <v>2378446000</v>
      </c>
      <c r="M1704" s="26">
        <f t="shared" si="105"/>
        <v>1610244000</v>
      </c>
      <c r="N1704" s="26">
        <f t="shared" si="106"/>
        <v>768202000</v>
      </c>
      <c r="O1704" s="20">
        <f t="shared" si="107"/>
        <v>2012</v>
      </c>
    </row>
    <row r="1705" spans="1:15" ht="18" x14ac:dyDescent="0.3">
      <c r="A1705" s="7">
        <v>1774</v>
      </c>
      <c r="B1705" s="7" t="s">
        <v>562</v>
      </c>
      <c r="C1705" s="7" t="s">
        <v>5</v>
      </c>
      <c r="D1705" s="8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72761000</v>
      </c>
      <c r="J1705" s="7" t="s">
        <v>37</v>
      </c>
      <c r="K1705" s="7" t="s">
        <v>129</v>
      </c>
      <c r="L1705" s="25">
        <f t="shared" si="104"/>
        <v>2219899000</v>
      </c>
      <c r="M1705" s="26">
        <f t="shared" si="105"/>
        <v>1772825000</v>
      </c>
      <c r="N1705" s="26">
        <f t="shared" si="106"/>
        <v>447074000</v>
      </c>
      <c r="O1705" s="20">
        <f t="shared" si="107"/>
        <v>2013</v>
      </c>
    </row>
    <row r="1706" spans="1:15" ht="18" x14ac:dyDescent="0.3">
      <c r="A1706" s="7">
        <v>1775</v>
      </c>
      <c r="B1706" s="7" t="s">
        <v>562</v>
      </c>
      <c r="C1706" s="7" t="s">
        <v>6</v>
      </c>
      <c r="D1706" s="8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87159000</v>
      </c>
      <c r="J1706" s="7" t="s">
        <v>37</v>
      </c>
      <c r="K1706" s="7" t="s">
        <v>129</v>
      </c>
      <c r="L1706" s="25">
        <f t="shared" si="104"/>
        <v>2311895000</v>
      </c>
      <c r="M1706" s="26">
        <f t="shared" si="105"/>
        <v>1741528000</v>
      </c>
      <c r="N1706" s="26">
        <f t="shared" si="106"/>
        <v>570367000</v>
      </c>
      <c r="O1706" s="20">
        <f t="shared" si="107"/>
        <v>2014</v>
      </c>
    </row>
    <row r="1707" spans="1:15" ht="18" x14ac:dyDescent="0.3">
      <c r="A1707" s="7">
        <v>1776</v>
      </c>
      <c r="B1707" s="7" t="s">
        <v>562</v>
      </c>
      <c r="C1707" s="7" t="s">
        <v>7</v>
      </c>
      <c r="D1707" s="8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s="7" t="s">
        <v>37</v>
      </c>
      <c r="K1707" s="7" t="s">
        <v>129</v>
      </c>
      <c r="L1707" s="25">
        <f t="shared" si="104"/>
        <v>2161247000</v>
      </c>
      <c r="M1707" s="26">
        <f t="shared" si="105"/>
        <v>1640521000</v>
      </c>
      <c r="N1707" s="26">
        <f t="shared" si="106"/>
        <v>520726000</v>
      </c>
      <c r="O1707" s="20">
        <f t="shared" si="107"/>
        <v>2015</v>
      </c>
    </row>
    <row r="1708" spans="1:15" ht="18" x14ac:dyDescent="0.3">
      <c r="A1708" s="7">
        <v>1777</v>
      </c>
      <c r="B1708" s="7" t="s">
        <v>563</v>
      </c>
      <c r="C1708" s="7" t="s">
        <v>2</v>
      </c>
      <c r="D1708" s="8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7" t="s">
        <v>15</v>
      </c>
      <c r="K1708" s="7" t="s">
        <v>16</v>
      </c>
      <c r="L1708" s="25">
        <f t="shared" si="104"/>
        <v>2892000000</v>
      </c>
      <c r="M1708" s="26">
        <f t="shared" si="105"/>
        <v>2072000000</v>
      </c>
      <c r="N1708" s="26">
        <f t="shared" si="106"/>
        <v>820000000</v>
      </c>
      <c r="O1708" s="20">
        <f t="shared" si="107"/>
        <v>2013</v>
      </c>
    </row>
    <row r="1709" spans="1:15" ht="18" x14ac:dyDescent="0.3">
      <c r="A1709" s="7">
        <v>1778</v>
      </c>
      <c r="B1709" s="7" t="s">
        <v>563</v>
      </c>
      <c r="C1709" s="7" t="s">
        <v>5</v>
      </c>
      <c r="D1709" s="8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7" t="s">
        <v>15</v>
      </c>
      <c r="K1709" s="7" t="s">
        <v>16</v>
      </c>
      <c r="L1709" s="25">
        <f t="shared" si="104"/>
        <v>3068000000</v>
      </c>
      <c r="M1709" s="26">
        <f t="shared" si="105"/>
        <v>2099000000</v>
      </c>
      <c r="N1709" s="26">
        <f t="shared" si="106"/>
        <v>969000000</v>
      </c>
      <c r="O1709" s="20">
        <f t="shared" si="107"/>
        <v>2014</v>
      </c>
    </row>
    <row r="1710" spans="1:15" ht="18" x14ac:dyDescent="0.3">
      <c r="A1710" s="7">
        <v>1779</v>
      </c>
      <c r="B1710" s="7" t="s">
        <v>563</v>
      </c>
      <c r="C1710" s="7" t="s">
        <v>6</v>
      </c>
      <c r="D1710" s="8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7" t="s">
        <v>15</v>
      </c>
      <c r="K1710" s="7" t="s">
        <v>16</v>
      </c>
      <c r="L1710" s="25">
        <f t="shared" si="104"/>
        <v>3027000000</v>
      </c>
      <c r="M1710" s="26">
        <f t="shared" si="105"/>
        <v>1957000000</v>
      </c>
      <c r="N1710" s="26">
        <f t="shared" si="106"/>
        <v>1070000000</v>
      </c>
      <c r="O1710" s="20">
        <f t="shared" si="107"/>
        <v>2015</v>
      </c>
    </row>
    <row r="1711" spans="1:15" ht="18" x14ac:dyDescent="0.3">
      <c r="A1711" s="7">
        <v>1780</v>
      </c>
      <c r="B1711" s="7" t="s">
        <v>563</v>
      </c>
      <c r="C1711" s="7" t="s">
        <v>7</v>
      </c>
      <c r="D1711" s="8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7" t="s">
        <v>15</v>
      </c>
      <c r="K1711" s="7" t="s">
        <v>16</v>
      </c>
      <c r="L1711" s="25">
        <f t="shared" si="104"/>
        <v>3222000000</v>
      </c>
      <c r="M1711" s="26">
        <f t="shared" si="105"/>
        <v>1825000000</v>
      </c>
      <c r="N1711" s="26">
        <f t="shared" si="106"/>
        <v>1397000000</v>
      </c>
      <c r="O1711" s="20">
        <f t="shared" si="107"/>
        <v>2016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C93C-5580-4B2E-BA73-E51CB463BE2D}">
  <dimension ref="A1:Q2147"/>
  <sheetViews>
    <sheetView tabSelected="1" workbookViewId="0">
      <selection activeCell="F14" sqref="F14:J14"/>
    </sheetView>
  </sheetViews>
  <sheetFormatPr defaultRowHeight="15.6" x14ac:dyDescent="0.3"/>
  <cols>
    <col min="1" max="4" width="13" style="86" customWidth="1"/>
    <col min="5" max="5" width="5.21875" customWidth="1"/>
    <col min="6" max="6" width="19.21875" bestFit="1" customWidth="1"/>
    <col min="7" max="7" width="20.44140625" customWidth="1"/>
    <col min="8" max="8" width="19.5546875" customWidth="1"/>
    <col min="9" max="9" width="17.44140625" customWidth="1"/>
    <col min="10" max="10" width="19.109375" customWidth="1"/>
    <col min="11" max="11" width="6.77734375" customWidth="1"/>
    <col min="12" max="12" width="17.88671875" style="28" bestFit="1" customWidth="1"/>
    <col min="13" max="13" width="19.109375" style="28" bestFit="1" customWidth="1"/>
    <col min="14" max="17" width="13.33203125" bestFit="1" customWidth="1"/>
  </cols>
  <sheetData>
    <row r="1" spans="1:17" ht="38.4" customHeight="1" x14ac:dyDescent="0.3">
      <c r="A1" s="82"/>
      <c r="B1" s="82"/>
      <c r="C1" s="82"/>
      <c r="D1" s="82"/>
      <c r="F1" s="109" t="s">
        <v>653</v>
      </c>
      <c r="G1" s="109"/>
      <c r="H1" s="109"/>
      <c r="I1" s="109"/>
      <c r="J1" s="109"/>
      <c r="K1" s="109"/>
      <c r="L1" s="102"/>
      <c r="M1" s="102"/>
    </row>
    <row r="2" spans="1:17" x14ac:dyDescent="0.3">
      <c r="A2" s="82"/>
      <c r="B2" s="82"/>
      <c r="C2" s="82"/>
      <c r="D2" s="82"/>
      <c r="L2" s="102"/>
      <c r="M2" s="102"/>
    </row>
    <row r="3" spans="1:17" ht="14.4" x14ac:dyDescent="0.3">
      <c r="A3" s="82"/>
      <c r="B3" s="82"/>
      <c r="C3" s="82"/>
      <c r="D3" s="82"/>
      <c r="L3"/>
      <c r="M3"/>
    </row>
    <row r="4" spans="1:17" ht="51" customHeight="1" x14ac:dyDescent="0.3">
      <c r="A4" s="82"/>
      <c r="B4" s="82"/>
      <c r="C4" s="82"/>
      <c r="D4" s="82"/>
      <c r="F4" s="107" t="s">
        <v>645</v>
      </c>
      <c r="G4" s="108"/>
      <c r="H4" s="108"/>
      <c r="I4" s="108"/>
      <c r="J4" s="108"/>
      <c r="L4"/>
      <c r="M4"/>
    </row>
    <row r="5" spans="1:17" ht="33" customHeight="1" x14ac:dyDescent="0.3">
      <c r="A5" s="103" t="s">
        <v>571</v>
      </c>
      <c r="B5" s="104"/>
      <c r="C5" s="104"/>
      <c r="D5" s="105"/>
      <c r="L5"/>
      <c r="M5"/>
    </row>
    <row r="6" spans="1:17" ht="33" customHeight="1" x14ac:dyDescent="0.3">
      <c r="A6" s="87" t="s">
        <v>582</v>
      </c>
      <c r="B6" s="87" t="s">
        <v>583</v>
      </c>
      <c r="C6" s="87" t="s">
        <v>598</v>
      </c>
      <c r="D6" s="87" t="s">
        <v>599</v>
      </c>
      <c r="L6" s="27" t="s">
        <v>621</v>
      </c>
      <c r="M6" s="27" t="s">
        <v>0</v>
      </c>
      <c r="N6" s="27"/>
      <c r="O6" s="27"/>
      <c r="P6" s="27"/>
      <c r="Q6" s="27"/>
    </row>
    <row r="7" spans="1:17" ht="17.399999999999999" x14ac:dyDescent="0.3">
      <c r="A7" s="83">
        <v>0</v>
      </c>
      <c r="B7" s="83">
        <v>0</v>
      </c>
      <c r="C7" s="83">
        <v>0</v>
      </c>
      <c r="D7" s="83">
        <v>0</v>
      </c>
      <c r="F7" s="106" t="s">
        <v>601</v>
      </c>
      <c r="G7" s="106"/>
      <c r="H7" s="106"/>
      <c r="I7" s="106"/>
      <c r="J7" s="106"/>
      <c r="L7" s="29" t="s">
        <v>564</v>
      </c>
      <c r="M7" s="75" t="s">
        <v>2</v>
      </c>
      <c r="N7" s="75" t="s">
        <v>5</v>
      </c>
      <c r="O7" s="75" t="s">
        <v>6</v>
      </c>
      <c r="P7" s="75" t="s">
        <v>7</v>
      </c>
      <c r="Q7" s="75" t="s">
        <v>620</v>
      </c>
    </row>
    <row r="8" spans="1:17" x14ac:dyDescent="0.3">
      <c r="A8" s="83">
        <v>0</v>
      </c>
      <c r="B8" s="83">
        <v>0</v>
      </c>
      <c r="C8" s="83">
        <v>0</v>
      </c>
      <c r="D8" s="83">
        <v>0</v>
      </c>
      <c r="F8" s="3" t="s">
        <v>600</v>
      </c>
      <c r="G8" s="100" t="s">
        <v>582</v>
      </c>
      <c r="H8" s="100" t="s">
        <v>583</v>
      </c>
      <c r="I8" s="100" t="s">
        <v>598</v>
      </c>
      <c r="J8" s="100" t="s">
        <v>599</v>
      </c>
      <c r="L8" s="30" t="s">
        <v>316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</row>
    <row r="9" spans="1:17" x14ac:dyDescent="0.3">
      <c r="A9" s="83">
        <v>0</v>
      </c>
      <c r="B9" s="83">
        <v>0</v>
      </c>
      <c r="C9" s="83">
        <v>0</v>
      </c>
      <c r="D9" s="83">
        <v>0</v>
      </c>
      <c r="F9" s="4" t="s">
        <v>623</v>
      </c>
      <c r="G9" s="101">
        <f>MEDIAN(A7:A367)</f>
        <v>3784370000</v>
      </c>
      <c r="H9" s="101">
        <f>MEDIAN(B7:B425)</f>
        <v>3969000000</v>
      </c>
      <c r="I9" s="101">
        <f>MEDIAN(C7:C425)</f>
        <v>4086876500</v>
      </c>
      <c r="J9" s="101">
        <f>MEDIAN(D7:D425)</f>
        <v>4135900000</v>
      </c>
      <c r="L9" s="30" t="s">
        <v>311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</row>
    <row r="10" spans="1:17" x14ac:dyDescent="0.3">
      <c r="A10" s="83">
        <v>0</v>
      </c>
      <c r="B10" s="83">
        <v>0</v>
      </c>
      <c r="C10" s="83">
        <v>0</v>
      </c>
      <c r="D10" s="83">
        <v>0</v>
      </c>
      <c r="F10" s="4" t="s">
        <v>580</v>
      </c>
      <c r="G10" s="101">
        <f>MAX(A7:A425)</f>
        <v>352297000000</v>
      </c>
      <c r="H10" s="101">
        <f>MAX(B7:B425)</f>
        <v>358069000000</v>
      </c>
      <c r="I10" s="101">
        <f>MAX(C7:C425)</f>
        <v>365086000000</v>
      </c>
      <c r="J10" s="101">
        <f>MAX(D7:D425)</f>
        <v>360984000000</v>
      </c>
      <c r="L10" s="30" t="s">
        <v>256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</row>
    <row r="11" spans="1:17" x14ac:dyDescent="0.3">
      <c r="A11" s="83">
        <v>0</v>
      </c>
      <c r="B11" s="83">
        <v>0</v>
      </c>
      <c r="C11" s="83">
        <v>0</v>
      </c>
      <c r="D11" s="83">
        <v>0</v>
      </c>
      <c r="F11" s="4" t="s">
        <v>622</v>
      </c>
      <c r="G11" s="101">
        <f>AVERAGE(A7:A425)</f>
        <v>12462318141.274239</v>
      </c>
      <c r="H11" s="101">
        <f>AVERAGE(B7:B425)</f>
        <v>12401101009.546539</v>
      </c>
      <c r="I11" s="101">
        <f>AVERAGE(C7:C425)</f>
        <v>12706247838.942308</v>
      </c>
      <c r="J11" s="101">
        <f>AVERAGE(D7:D425)</f>
        <v>12131572072.815535</v>
      </c>
      <c r="L11" s="30" t="s">
        <v>224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</row>
    <row r="12" spans="1:17" x14ac:dyDescent="0.3">
      <c r="A12" s="83">
        <v>0</v>
      </c>
      <c r="B12" s="83">
        <v>0</v>
      </c>
      <c r="C12" s="83">
        <v>0</v>
      </c>
      <c r="D12" s="83">
        <v>0</v>
      </c>
      <c r="F12" s="4" t="s">
        <v>579</v>
      </c>
      <c r="G12" s="101">
        <f>_xlfn.MINIFS(A7:A425, A7:A425, "&gt;0")</f>
        <v>258000</v>
      </c>
      <c r="H12" s="101">
        <f>_xlfn.MINIFS(B7:B425, B7:B425, "&gt;0")</f>
        <v>142000</v>
      </c>
      <c r="I12" s="101">
        <f>_xlfn.MINIFS(C7:C425, C7:C425, "&gt;0")</f>
        <v>40000000</v>
      </c>
      <c r="J12" s="101">
        <f>_xlfn.MINIFS(D7:D425, D7:D425, "&gt;0")</f>
        <v>40000000</v>
      </c>
      <c r="L12" s="30" t="s">
        <v>376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</row>
    <row r="13" spans="1:17" x14ac:dyDescent="0.3">
      <c r="A13" s="83">
        <v>0</v>
      </c>
      <c r="B13" s="83">
        <v>0</v>
      </c>
      <c r="C13" s="83">
        <v>0</v>
      </c>
      <c r="D13" s="83">
        <v>0</v>
      </c>
      <c r="F13" s="4" t="s">
        <v>577</v>
      </c>
      <c r="G13" s="101" cm="1">
        <f t="array" ref="G13">MODE(IF(A7:A425&lt;&gt;0, A7:A425))</f>
        <v>155355000</v>
      </c>
      <c r="H13" s="101" cm="1">
        <f t="array" ref="H13">MODE(IF(B7:B425&lt;&gt;0, B7:B425))</f>
        <v>205018000</v>
      </c>
      <c r="I13" s="101" cm="1">
        <f t="array" ref="I13">MODE(IF(C7:C425&lt;&gt;0, C7:C425))</f>
        <v>392709000</v>
      </c>
      <c r="J13" s="101" cm="1">
        <f t="array" ref="J13">MODE(IF(D7:D425&lt;&gt;0, D7:D425))</f>
        <v>299694000</v>
      </c>
      <c r="L13" s="30" t="s">
        <v>281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</row>
    <row r="14" spans="1:17" x14ac:dyDescent="0.3">
      <c r="A14" s="83">
        <v>0</v>
      </c>
      <c r="B14" s="83">
        <v>0</v>
      </c>
      <c r="C14" s="83">
        <v>0</v>
      </c>
      <c r="D14" s="83">
        <v>0</v>
      </c>
      <c r="F14" s="4" t="s">
        <v>575</v>
      </c>
      <c r="G14" s="101">
        <f>G10-G12</f>
        <v>352296742000</v>
      </c>
      <c r="H14" s="101">
        <f>H10-H12</f>
        <v>358068858000</v>
      </c>
      <c r="I14" s="101">
        <f>I10-I12</f>
        <v>365046000000</v>
      </c>
      <c r="J14" s="101">
        <f t="shared" ref="J14" si="0">J10-J12</f>
        <v>360944000000</v>
      </c>
      <c r="L14" s="30" t="s">
        <v>199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</row>
    <row r="15" spans="1:17" x14ac:dyDescent="0.3">
      <c r="A15" s="83">
        <v>0</v>
      </c>
      <c r="B15" s="83">
        <v>0</v>
      </c>
      <c r="C15" s="83">
        <v>0</v>
      </c>
      <c r="D15" s="83">
        <v>0</v>
      </c>
      <c r="F15" s="4" t="s">
        <v>578</v>
      </c>
      <c r="G15" s="101">
        <f>STDEV(A7:A425)</f>
        <v>32247022050.904919</v>
      </c>
      <c r="H15" s="101">
        <f>STDEV(B7:B425)</f>
        <v>30582352607.256863</v>
      </c>
      <c r="I15" s="101">
        <f>STDEV(C7:C425)</f>
        <v>30835779061.056355</v>
      </c>
      <c r="J15" s="101">
        <f>STDEV(D7:D425)</f>
        <v>28684152117.664295</v>
      </c>
      <c r="L15" s="30" t="s">
        <v>321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</row>
    <row r="16" spans="1:17" x14ac:dyDescent="0.3">
      <c r="A16" s="83">
        <v>258000</v>
      </c>
      <c r="B16" s="83">
        <v>142000</v>
      </c>
      <c r="C16" s="83">
        <v>40000000</v>
      </c>
      <c r="D16" s="83">
        <v>40000000</v>
      </c>
      <c r="F16" s="4" t="s">
        <v>576</v>
      </c>
      <c r="G16" s="101">
        <f>G15/SQRT(G9)</f>
        <v>524194.93352926878</v>
      </c>
      <c r="H16" s="101">
        <f>H15/SQRT(H9)</f>
        <v>485434.16836915654</v>
      </c>
      <c r="I16" s="101">
        <f>I15/SQRT(I9)</f>
        <v>482346.54074155778</v>
      </c>
      <c r="J16" s="101">
        <f>J15/SQRT(J9)</f>
        <v>446022.74087930779</v>
      </c>
      <c r="L16" s="30" t="s">
        <v>357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</row>
    <row r="17" spans="1:17" x14ac:dyDescent="0.3">
      <c r="A17" s="83">
        <v>12000000</v>
      </c>
      <c r="B17" s="83">
        <v>18000000</v>
      </c>
      <c r="C17" s="83">
        <v>43000000</v>
      </c>
      <c r="D17" s="83">
        <v>49344000</v>
      </c>
      <c r="F17" s="4" t="s">
        <v>581</v>
      </c>
      <c r="G17" s="101">
        <f>SUM(A7:A425)</f>
        <v>4498896849000</v>
      </c>
      <c r="H17" s="101">
        <f>SUM(B7:B425)</f>
        <v>5196061323000</v>
      </c>
      <c r="I17" s="101">
        <f>SUM(C7:C425)</f>
        <v>5285799101000</v>
      </c>
      <c r="J17" s="101">
        <f>SUM(D7:D425)</f>
        <v>4998207694000</v>
      </c>
      <c r="L17" s="30" t="s">
        <v>158</v>
      </c>
      <c r="M17" s="28">
        <v>258000</v>
      </c>
      <c r="N17" s="28">
        <v>142000</v>
      </c>
      <c r="O17" s="28">
        <v>75508000</v>
      </c>
      <c r="P17" s="28">
        <v>84477000</v>
      </c>
      <c r="Q17" s="28">
        <v>40096250</v>
      </c>
    </row>
    <row r="18" spans="1:17" x14ac:dyDescent="0.3">
      <c r="A18" s="83">
        <v>21306000</v>
      </c>
      <c r="B18" s="83">
        <v>38851000</v>
      </c>
      <c r="C18" s="83">
        <v>49736000</v>
      </c>
      <c r="D18" s="83">
        <v>55352000</v>
      </c>
      <c r="L18" s="30" t="s">
        <v>502</v>
      </c>
      <c r="M18" s="28">
        <v>12000000</v>
      </c>
      <c r="N18" s="28">
        <v>18000000</v>
      </c>
      <c r="O18" s="28">
        <v>40000000</v>
      </c>
      <c r="P18" s="28">
        <v>58000000</v>
      </c>
      <c r="Q18" s="28">
        <v>32000000</v>
      </c>
    </row>
    <row r="19" spans="1:17" x14ac:dyDescent="0.3">
      <c r="A19" s="83">
        <v>55000000</v>
      </c>
      <c r="B19" s="83">
        <v>45000000</v>
      </c>
      <c r="C19" s="83">
        <v>53871000</v>
      </c>
      <c r="D19" s="83">
        <v>58000000</v>
      </c>
      <c r="L19" s="30" t="s">
        <v>411</v>
      </c>
      <c r="M19" s="28">
        <v>21306000</v>
      </c>
      <c r="N19" s="28">
        <v>38851000</v>
      </c>
      <c r="O19" s="28">
        <v>53871000</v>
      </c>
      <c r="P19" s="28">
        <v>55352000</v>
      </c>
      <c r="Q19" s="28">
        <v>42345000</v>
      </c>
    </row>
    <row r="20" spans="1:17" x14ac:dyDescent="0.3">
      <c r="A20" s="83">
        <v>80146000</v>
      </c>
      <c r="B20" s="83">
        <v>58913000</v>
      </c>
      <c r="C20" s="83">
        <v>60987000</v>
      </c>
      <c r="D20" s="83">
        <v>73814000</v>
      </c>
      <c r="L20" s="30" t="s">
        <v>142</v>
      </c>
      <c r="M20" s="28">
        <v>55000000</v>
      </c>
      <c r="N20" s="28">
        <v>45000000</v>
      </c>
      <c r="O20" s="28">
        <v>43000000</v>
      </c>
      <c r="P20" s="28">
        <v>40000000</v>
      </c>
      <c r="Q20" s="28">
        <v>45750000</v>
      </c>
    </row>
    <row r="21" spans="1:17" x14ac:dyDescent="0.3">
      <c r="A21" s="83">
        <v>90800000</v>
      </c>
      <c r="B21" s="83">
        <v>81100000</v>
      </c>
      <c r="C21" s="83">
        <v>63083000</v>
      </c>
      <c r="D21" s="83">
        <v>82175000</v>
      </c>
      <c r="L21" s="30" t="s">
        <v>562</v>
      </c>
      <c r="M21" s="28">
        <v>80146000</v>
      </c>
      <c r="N21" s="28">
        <v>58913000</v>
      </c>
      <c r="O21" s="28">
        <v>49736000</v>
      </c>
      <c r="P21" s="28">
        <v>49344000</v>
      </c>
      <c r="Q21" s="28">
        <v>59534750</v>
      </c>
    </row>
    <row r="22" spans="1:17" x14ac:dyDescent="0.3">
      <c r="A22" s="83">
        <v>114028000</v>
      </c>
      <c r="B22" s="83">
        <v>83692000</v>
      </c>
      <c r="C22" s="83">
        <v>75508000</v>
      </c>
      <c r="D22" s="83">
        <v>84477000</v>
      </c>
      <c r="L22" s="30" t="s">
        <v>416</v>
      </c>
      <c r="M22" s="28">
        <v>90800000</v>
      </c>
      <c r="N22" s="28">
        <v>81100000</v>
      </c>
      <c r="O22" s="28">
        <v>80900000</v>
      </c>
      <c r="P22" s="28">
        <v>95500000</v>
      </c>
      <c r="Q22" s="28">
        <v>87075000</v>
      </c>
    </row>
    <row r="23" spans="1:17" x14ac:dyDescent="0.3">
      <c r="A23" s="83">
        <v>116586000</v>
      </c>
      <c r="B23" s="83">
        <v>116241000</v>
      </c>
      <c r="C23" s="83">
        <v>80900000</v>
      </c>
      <c r="D23" s="83">
        <v>95500000</v>
      </c>
      <c r="L23" s="30" t="s">
        <v>232</v>
      </c>
      <c r="M23" s="28">
        <v>114028000</v>
      </c>
      <c r="N23" s="28">
        <v>140012000</v>
      </c>
      <c r="O23" s="28">
        <v>172416000</v>
      </c>
      <c r="P23" s="28">
        <v>203965000</v>
      </c>
      <c r="Q23" s="28">
        <v>157605250</v>
      </c>
    </row>
    <row r="24" spans="1:17" x14ac:dyDescent="0.3">
      <c r="A24" s="83">
        <v>117275000</v>
      </c>
      <c r="B24" s="83">
        <v>130277000</v>
      </c>
      <c r="C24" s="83">
        <v>86453000</v>
      </c>
      <c r="D24" s="83">
        <v>124512000</v>
      </c>
      <c r="L24" s="30" t="s">
        <v>389</v>
      </c>
      <c r="M24" s="28">
        <v>116586000</v>
      </c>
      <c r="N24" s="28">
        <v>83692000</v>
      </c>
      <c r="O24" s="28">
        <v>63083000</v>
      </c>
      <c r="P24" s="28">
        <v>73814000</v>
      </c>
      <c r="Q24" s="28">
        <v>84293750</v>
      </c>
    </row>
    <row r="25" spans="1:17" x14ac:dyDescent="0.3">
      <c r="A25" s="83">
        <v>155355000</v>
      </c>
      <c r="B25" s="83">
        <v>140012000</v>
      </c>
      <c r="C25" s="83">
        <v>160000000</v>
      </c>
      <c r="D25" s="83">
        <v>192788000</v>
      </c>
      <c r="L25" s="30" t="s">
        <v>358</v>
      </c>
      <c r="M25" s="28">
        <v>117275000</v>
      </c>
      <c r="N25" s="28">
        <v>172050000</v>
      </c>
      <c r="O25" s="28">
        <v>275379000</v>
      </c>
      <c r="P25" s="28">
        <v>280901000</v>
      </c>
      <c r="Q25" s="28">
        <v>211401250</v>
      </c>
    </row>
    <row r="26" spans="1:17" x14ac:dyDescent="0.3">
      <c r="A26" s="83">
        <v>155355000</v>
      </c>
      <c r="B26" s="83">
        <v>172050000</v>
      </c>
      <c r="C26" s="83">
        <v>172416000</v>
      </c>
      <c r="D26" s="83">
        <v>203965000</v>
      </c>
      <c r="L26" s="30" t="s">
        <v>448</v>
      </c>
      <c r="M26" s="28">
        <v>155355000</v>
      </c>
      <c r="N26" s="28">
        <v>205018000</v>
      </c>
      <c r="O26" s="28">
        <v>392709000</v>
      </c>
      <c r="P26" s="28">
        <v>299694000</v>
      </c>
      <c r="Q26" s="28">
        <v>263194000</v>
      </c>
    </row>
    <row r="27" spans="1:17" x14ac:dyDescent="0.3">
      <c r="A27" s="83">
        <v>162167000</v>
      </c>
      <c r="B27" s="83">
        <v>174000000</v>
      </c>
      <c r="C27" s="83">
        <v>188425000</v>
      </c>
      <c r="D27" s="83">
        <v>219000000</v>
      </c>
      <c r="L27" s="30" t="s">
        <v>428</v>
      </c>
      <c r="M27" s="28">
        <v>155355000</v>
      </c>
      <c r="N27" s="28">
        <v>205018000</v>
      </c>
      <c r="O27" s="28">
        <v>392709000</v>
      </c>
      <c r="P27" s="28">
        <v>299694000</v>
      </c>
      <c r="Q27" s="28">
        <v>263194000</v>
      </c>
    </row>
    <row r="28" spans="1:17" x14ac:dyDescent="0.3">
      <c r="A28" s="83">
        <v>167600000</v>
      </c>
      <c r="B28" s="83">
        <v>187013000</v>
      </c>
      <c r="C28" s="83">
        <v>233000000</v>
      </c>
      <c r="D28" s="83">
        <v>233000000</v>
      </c>
      <c r="L28" s="30" t="s">
        <v>276</v>
      </c>
      <c r="M28" s="28">
        <v>162167000</v>
      </c>
      <c r="N28" s="28">
        <v>116241000</v>
      </c>
      <c r="O28" s="28">
        <v>86453000</v>
      </c>
      <c r="P28" s="28">
        <v>82175000</v>
      </c>
      <c r="Q28" s="28">
        <v>111759000</v>
      </c>
    </row>
    <row r="29" spans="1:17" x14ac:dyDescent="0.3">
      <c r="A29" s="83">
        <v>172167000</v>
      </c>
      <c r="B29" s="83">
        <v>197336000</v>
      </c>
      <c r="C29" s="83">
        <v>233417000</v>
      </c>
      <c r="D29" s="83">
        <v>237000000</v>
      </c>
      <c r="L29" s="30" t="s">
        <v>531</v>
      </c>
      <c r="M29" s="28">
        <v>167600000</v>
      </c>
      <c r="N29" s="28">
        <v>187013000</v>
      </c>
      <c r="O29" s="28">
        <v>188425000</v>
      </c>
      <c r="P29" s="28">
        <v>192788000</v>
      </c>
      <c r="Q29" s="28">
        <v>183956500</v>
      </c>
    </row>
    <row r="30" spans="1:17" x14ac:dyDescent="0.3">
      <c r="A30" s="83">
        <v>190454000</v>
      </c>
      <c r="B30" s="83">
        <v>205018000</v>
      </c>
      <c r="C30" s="83">
        <v>235000000</v>
      </c>
      <c r="D30" s="83">
        <v>253612000</v>
      </c>
      <c r="L30" s="30" t="s">
        <v>222</v>
      </c>
      <c r="M30" s="28">
        <v>172167000</v>
      </c>
      <c r="N30" s="28">
        <v>197336000</v>
      </c>
      <c r="O30" s="28">
        <v>312546000</v>
      </c>
      <c r="P30" s="28">
        <v>363508000</v>
      </c>
      <c r="Q30" s="28">
        <v>261389250</v>
      </c>
    </row>
    <row r="31" spans="1:17" x14ac:dyDescent="0.3">
      <c r="A31" s="83">
        <v>200600000</v>
      </c>
      <c r="B31" s="83">
        <v>205018000</v>
      </c>
      <c r="C31" s="83">
        <v>239000000</v>
      </c>
      <c r="D31" s="83">
        <v>258000000</v>
      </c>
      <c r="L31" s="30" t="s">
        <v>54</v>
      </c>
      <c r="M31" s="28">
        <v>177556000</v>
      </c>
      <c r="N31" s="28">
        <v>174000000</v>
      </c>
      <c r="O31" s="28">
        <v>233000000</v>
      </c>
      <c r="P31" s="28">
        <v>258000000</v>
      </c>
      <c r="Q31" s="28">
        <v>210639000</v>
      </c>
    </row>
    <row r="32" spans="1:17" x14ac:dyDescent="0.3">
      <c r="A32" s="83">
        <v>206974000</v>
      </c>
      <c r="B32" s="83">
        <v>211923000</v>
      </c>
      <c r="C32" s="83">
        <v>258617000</v>
      </c>
      <c r="D32" s="83">
        <v>280901000</v>
      </c>
      <c r="L32" s="30" t="s">
        <v>253</v>
      </c>
      <c r="M32" s="28">
        <v>190454000</v>
      </c>
      <c r="N32" s="28">
        <v>211923000</v>
      </c>
      <c r="O32" s="28">
        <v>233417000</v>
      </c>
      <c r="P32" s="28">
        <v>253612000</v>
      </c>
      <c r="Q32" s="28">
        <v>222351500</v>
      </c>
    </row>
    <row r="33" spans="1:17" x14ac:dyDescent="0.3">
      <c r="A33" s="83">
        <v>245000000</v>
      </c>
      <c r="B33" s="83">
        <v>216000000</v>
      </c>
      <c r="C33" s="83">
        <v>270741000</v>
      </c>
      <c r="D33" s="83">
        <v>282037000</v>
      </c>
      <c r="L33" s="30" t="s">
        <v>451</v>
      </c>
      <c r="M33" s="28">
        <v>200600000</v>
      </c>
      <c r="N33" s="28">
        <v>232600000</v>
      </c>
      <c r="O33" s="28">
        <v>273199000</v>
      </c>
      <c r="P33" s="28">
        <v>309629000</v>
      </c>
      <c r="Q33" s="28">
        <v>254007000</v>
      </c>
    </row>
    <row r="34" spans="1:17" x14ac:dyDescent="0.3">
      <c r="A34" s="83">
        <v>245316000</v>
      </c>
      <c r="B34" s="83">
        <v>221498000</v>
      </c>
      <c r="C34" s="83">
        <v>273199000</v>
      </c>
      <c r="D34" s="83">
        <v>299694000</v>
      </c>
      <c r="L34" s="30" t="s">
        <v>326</v>
      </c>
      <c r="M34" s="28">
        <v>206974000</v>
      </c>
      <c r="N34" s="28">
        <v>221498000</v>
      </c>
      <c r="O34" s="28">
        <v>258617000</v>
      </c>
      <c r="P34" s="28">
        <v>304477000</v>
      </c>
      <c r="Q34" s="28">
        <v>247891500</v>
      </c>
    </row>
    <row r="35" spans="1:17" x14ac:dyDescent="0.3">
      <c r="A35" s="83">
        <v>253047000</v>
      </c>
      <c r="B35" s="83">
        <v>232600000</v>
      </c>
      <c r="C35" s="83">
        <v>275379000</v>
      </c>
      <c r="D35" s="83">
        <v>299694000</v>
      </c>
      <c r="L35" s="30" t="s">
        <v>30</v>
      </c>
      <c r="M35" s="28">
        <v>238500000</v>
      </c>
      <c r="N35" s="28">
        <v>274300000</v>
      </c>
      <c r="O35" s="28">
        <v>342100000</v>
      </c>
      <c r="P35" s="28">
        <v>370700000</v>
      </c>
      <c r="Q35" s="28">
        <v>306400000</v>
      </c>
    </row>
    <row r="36" spans="1:17" x14ac:dyDescent="0.3">
      <c r="A36" s="83">
        <v>279885000</v>
      </c>
      <c r="B36" s="83">
        <v>258612000</v>
      </c>
      <c r="C36" s="83">
        <v>312546000</v>
      </c>
      <c r="D36" s="83">
        <v>304477000</v>
      </c>
      <c r="L36" s="30" t="s">
        <v>482</v>
      </c>
      <c r="M36" s="28">
        <v>245000000</v>
      </c>
      <c r="N36" s="28">
        <v>328000000</v>
      </c>
      <c r="O36" s="28">
        <v>427000000</v>
      </c>
      <c r="P36" s="28">
        <v>689000000</v>
      </c>
      <c r="Q36" s="28">
        <v>422250000</v>
      </c>
    </row>
    <row r="37" spans="1:17" x14ac:dyDescent="0.3">
      <c r="A37" s="83">
        <v>290054000</v>
      </c>
      <c r="B37" s="83">
        <v>291000000</v>
      </c>
      <c r="C37" s="83">
        <v>325000000</v>
      </c>
      <c r="D37" s="83">
        <v>309629000</v>
      </c>
      <c r="L37" s="30" t="s">
        <v>514</v>
      </c>
      <c r="M37" s="28">
        <v>245316000</v>
      </c>
      <c r="N37" s="28">
        <v>258612000</v>
      </c>
      <c r="O37" s="28">
        <v>270741000</v>
      </c>
      <c r="P37" s="28">
        <v>282037000</v>
      </c>
      <c r="Q37" s="28">
        <v>264176500</v>
      </c>
    </row>
    <row r="38" spans="1:17" x14ac:dyDescent="0.3">
      <c r="A38" s="83">
        <v>322516000</v>
      </c>
      <c r="B38" s="83">
        <v>301000000</v>
      </c>
      <c r="C38" s="83">
        <v>332261000</v>
      </c>
      <c r="D38" s="83">
        <v>337205000</v>
      </c>
      <c r="L38" s="30" t="s">
        <v>242</v>
      </c>
      <c r="M38" s="28">
        <v>253047000</v>
      </c>
      <c r="N38" s="28">
        <v>309959000</v>
      </c>
      <c r="O38" s="28">
        <v>332261000</v>
      </c>
      <c r="P38" s="28">
        <v>337205000</v>
      </c>
      <c r="Q38" s="28">
        <v>308118000</v>
      </c>
    </row>
    <row r="39" spans="1:17" x14ac:dyDescent="0.3">
      <c r="A39" s="83">
        <v>328784000</v>
      </c>
      <c r="B39" s="83">
        <v>309959000</v>
      </c>
      <c r="C39" s="83">
        <v>355727000</v>
      </c>
      <c r="D39" s="83">
        <v>343801000</v>
      </c>
      <c r="L39" s="30" t="s">
        <v>532</v>
      </c>
      <c r="M39" s="28">
        <v>279885000</v>
      </c>
      <c r="N39" s="28">
        <v>130277000</v>
      </c>
      <c r="O39" s="28">
        <v>60987000</v>
      </c>
      <c r="P39" s="28">
        <v>124512000</v>
      </c>
      <c r="Q39" s="28">
        <v>148915250</v>
      </c>
    </row>
    <row r="40" spans="1:17" x14ac:dyDescent="0.3">
      <c r="A40" s="83">
        <v>337533000</v>
      </c>
      <c r="B40" s="83">
        <v>328000000</v>
      </c>
      <c r="C40" s="83">
        <v>373000000</v>
      </c>
      <c r="D40" s="83">
        <v>363508000</v>
      </c>
      <c r="L40" s="30" t="s">
        <v>151</v>
      </c>
      <c r="M40" s="28">
        <v>290054000</v>
      </c>
      <c r="N40" s="28">
        <v>400281000</v>
      </c>
      <c r="O40" s="28">
        <v>524880000</v>
      </c>
      <c r="P40" s="28">
        <v>580994000</v>
      </c>
      <c r="Q40" s="28">
        <v>449052250</v>
      </c>
    </row>
    <row r="41" spans="1:17" x14ac:dyDescent="0.3">
      <c r="A41" s="83">
        <v>337903000</v>
      </c>
      <c r="B41" s="83">
        <v>338580000</v>
      </c>
      <c r="C41" s="83">
        <v>380964000</v>
      </c>
      <c r="D41" s="83">
        <v>365248000</v>
      </c>
      <c r="L41" s="30" t="s">
        <v>345</v>
      </c>
      <c r="M41" s="28">
        <v>322516000</v>
      </c>
      <c r="N41" s="28">
        <v>338580000</v>
      </c>
      <c r="O41" s="28">
        <v>355727000</v>
      </c>
      <c r="P41" s="28">
        <v>343801000</v>
      </c>
      <c r="Q41" s="28">
        <v>340156000</v>
      </c>
    </row>
    <row r="42" spans="1:17" x14ac:dyDescent="0.3">
      <c r="A42" s="83">
        <v>343743000</v>
      </c>
      <c r="B42" s="83">
        <v>344000000</v>
      </c>
      <c r="C42" s="83">
        <v>392709000</v>
      </c>
      <c r="D42" s="83">
        <v>403000000</v>
      </c>
      <c r="L42" s="30" t="s">
        <v>456</v>
      </c>
      <c r="M42" s="28">
        <v>328784000</v>
      </c>
      <c r="N42" s="28">
        <v>516119000</v>
      </c>
      <c r="O42" s="28">
        <v>605752000</v>
      </c>
      <c r="P42" s="28">
        <v>648968000</v>
      </c>
      <c r="Q42" s="28">
        <v>524905750</v>
      </c>
    </row>
    <row r="43" spans="1:17" x14ac:dyDescent="0.3">
      <c r="A43" s="83">
        <v>354561000</v>
      </c>
      <c r="B43" s="83">
        <v>374000000</v>
      </c>
      <c r="C43" s="83">
        <v>392709000</v>
      </c>
      <c r="D43" s="83">
        <v>438000000</v>
      </c>
      <c r="L43" s="30" t="s">
        <v>359</v>
      </c>
      <c r="M43" s="28">
        <v>337533000</v>
      </c>
      <c r="N43" s="28">
        <v>423256000</v>
      </c>
      <c r="O43" s="28">
        <v>441929000</v>
      </c>
      <c r="P43" s="28">
        <v>497359000</v>
      </c>
      <c r="Q43" s="28">
        <v>425019250</v>
      </c>
    </row>
    <row r="44" spans="1:17" x14ac:dyDescent="0.3">
      <c r="A44" s="83">
        <v>362000000</v>
      </c>
      <c r="B44" s="83">
        <v>380051000</v>
      </c>
      <c r="C44" s="83">
        <v>420100000</v>
      </c>
      <c r="D44" s="83">
        <v>475000000</v>
      </c>
      <c r="L44" s="30" t="s">
        <v>551</v>
      </c>
      <c r="M44" s="28">
        <v>337903000</v>
      </c>
      <c r="N44" s="28">
        <v>406198000</v>
      </c>
      <c r="O44" s="28">
        <v>572831000</v>
      </c>
      <c r="P44" s="28">
        <v>519874000</v>
      </c>
      <c r="Q44" s="28">
        <v>459201500</v>
      </c>
    </row>
    <row r="45" spans="1:17" x14ac:dyDescent="0.3">
      <c r="A45" s="83">
        <v>386000000</v>
      </c>
      <c r="B45" s="83">
        <v>385900000</v>
      </c>
      <c r="C45" s="83">
        <v>427000000</v>
      </c>
      <c r="D45" s="83">
        <v>497000000</v>
      </c>
      <c r="L45" s="30" t="s">
        <v>123</v>
      </c>
      <c r="M45" s="28">
        <v>340400000</v>
      </c>
      <c r="N45" s="28">
        <v>385900000</v>
      </c>
      <c r="O45" s="28">
        <v>420100000</v>
      </c>
      <c r="P45" s="28">
        <v>438000000</v>
      </c>
      <c r="Q45" s="28">
        <v>396100000</v>
      </c>
    </row>
    <row r="46" spans="1:17" x14ac:dyDescent="0.3">
      <c r="A46" s="83">
        <v>413000000</v>
      </c>
      <c r="B46" s="83">
        <v>400281000</v>
      </c>
      <c r="C46" s="83">
        <v>441929000</v>
      </c>
      <c r="D46" s="83">
        <v>497359000</v>
      </c>
      <c r="L46" s="30" t="s">
        <v>178</v>
      </c>
      <c r="M46" s="28">
        <v>343743000</v>
      </c>
      <c r="N46" s="28">
        <v>455436000</v>
      </c>
      <c r="O46" s="28">
        <v>538374000</v>
      </c>
      <c r="P46" s="28">
        <v>541359000</v>
      </c>
      <c r="Q46" s="28">
        <v>469728000</v>
      </c>
    </row>
    <row r="47" spans="1:17" x14ac:dyDescent="0.3">
      <c r="A47" s="83">
        <v>429000000</v>
      </c>
      <c r="B47" s="83">
        <v>406198000</v>
      </c>
      <c r="C47" s="83">
        <v>470000000</v>
      </c>
      <c r="D47" s="83">
        <v>519874000</v>
      </c>
      <c r="L47" s="30" t="s">
        <v>220</v>
      </c>
      <c r="M47" s="28">
        <v>354561000</v>
      </c>
      <c r="N47" s="28">
        <v>443974000</v>
      </c>
      <c r="O47" s="28">
        <v>523043000</v>
      </c>
      <c r="P47" s="28">
        <v>613909000</v>
      </c>
      <c r="Q47" s="28">
        <v>483871750</v>
      </c>
    </row>
    <row r="48" spans="1:17" x14ac:dyDescent="0.3">
      <c r="A48" s="83">
        <v>461898000</v>
      </c>
      <c r="B48" s="83">
        <v>411000000</v>
      </c>
      <c r="C48" s="83">
        <v>485000000</v>
      </c>
      <c r="D48" s="83">
        <v>534326000</v>
      </c>
      <c r="L48" s="30" t="s">
        <v>483</v>
      </c>
      <c r="M48" s="28">
        <v>362000000</v>
      </c>
      <c r="N48" s="28">
        <v>374000000</v>
      </c>
      <c r="O48" s="28">
        <v>470000000</v>
      </c>
      <c r="P48" s="28">
        <v>607000000</v>
      </c>
      <c r="Q48" s="28">
        <v>453250000</v>
      </c>
    </row>
    <row r="49" spans="1:17" x14ac:dyDescent="0.3">
      <c r="A49" s="83">
        <v>470243000</v>
      </c>
      <c r="B49" s="83">
        <v>423256000</v>
      </c>
      <c r="C49" s="83">
        <v>500126000</v>
      </c>
      <c r="D49" s="83">
        <v>541359000</v>
      </c>
      <c r="L49" s="30" t="s">
        <v>128</v>
      </c>
      <c r="M49" s="28">
        <v>375000000</v>
      </c>
      <c r="N49" s="28">
        <v>216000000</v>
      </c>
      <c r="O49" s="28">
        <v>160000000</v>
      </c>
      <c r="P49" s="28">
        <v>237000000</v>
      </c>
      <c r="Q49" s="28">
        <v>247000000</v>
      </c>
    </row>
    <row r="50" spans="1:17" x14ac:dyDescent="0.3">
      <c r="A50" s="83">
        <v>491000000</v>
      </c>
      <c r="B50" s="83">
        <v>442000000</v>
      </c>
      <c r="C50" s="83">
        <v>523043000</v>
      </c>
      <c r="D50" s="83">
        <v>559541000</v>
      </c>
      <c r="L50" s="30" t="s">
        <v>434</v>
      </c>
      <c r="M50" s="28">
        <v>386000000</v>
      </c>
      <c r="N50" s="28">
        <v>344000000</v>
      </c>
      <c r="O50" s="28">
        <v>325000000</v>
      </c>
      <c r="P50" s="28">
        <v>403000000</v>
      </c>
      <c r="Q50" s="28">
        <v>364500000</v>
      </c>
    </row>
    <row r="51" spans="1:17" x14ac:dyDescent="0.3">
      <c r="A51" s="83">
        <v>502795000</v>
      </c>
      <c r="B51" s="83">
        <v>443974000</v>
      </c>
      <c r="C51" s="83">
        <v>524880000</v>
      </c>
      <c r="D51" s="83">
        <v>580994000</v>
      </c>
      <c r="L51" s="30" t="s">
        <v>41</v>
      </c>
      <c r="M51" s="28">
        <v>386355000</v>
      </c>
      <c r="N51" s="28">
        <v>380051000</v>
      </c>
      <c r="O51" s="28">
        <v>380964000</v>
      </c>
      <c r="P51" s="28">
        <v>365248000</v>
      </c>
      <c r="Q51" s="28">
        <v>378154500</v>
      </c>
    </row>
    <row r="52" spans="1:17" x14ac:dyDescent="0.3">
      <c r="A52" s="83">
        <v>509291000</v>
      </c>
      <c r="B52" s="83">
        <v>455436000</v>
      </c>
      <c r="C52" s="83">
        <v>538374000</v>
      </c>
      <c r="D52" s="83">
        <v>607000000</v>
      </c>
      <c r="L52" s="30" t="s">
        <v>400</v>
      </c>
      <c r="M52" s="28">
        <v>413000000</v>
      </c>
      <c r="N52" s="28">
        <v>411000000</v>
      </c>
      <c r="O52" s="28">
        <v>485000000</v>
      </c>
      <c r="P52" s="28">
        <v>497000000</v>
      </c>
      <c r="Q52" s="28">
        <v>451500000</v>
      </c>
    </row>
    <row r="53" spans="1:17" x14ac:dyDescent="0.3">
      <c r="A53" s="83">
        <v>516708000</v>
      </c>
      <c r="B53" s="83">
        <v>479665000</v>
      </c>
      <c r="C53" s="83">
        <v>572831000</v>
      </c>
      <c r="D53" s="83">
        <v>613909000</v>
      </c>
      <c r="L53" s="30" t="s">
        <v>97</v>
      </c>
      <c r="M53" s="28">
        <v>429000000</v>
      </c>
      <c r="N53" s="28">
        <v>301000000</v>
      </c>
      <c r="O53" s="28">
        <v>239000000</v>
      </c>
      <c r="P53" s="28">
        <v>233000000</v>
      </c>
      <c r="Q53" s="28">
        <v>300500000</v>
      </c>
    </row>
    <row r="54" spans="1:17" x14ac:dyDescent="0.3">
      <c r="A54" s="83">
        <v>527000000</v>
      </c>
      <c r="B54" s="83">
        <v>511087000</v>
      </c>
      <c r="C54" s="83">
        <v>603321000</v>
      </c>
      <c r="D54" s="83">
        <v>615000000</v>
      </c>
      <c r="L54" s="30" t="s">
        <v>475</v>
      </c>
      <c r="M54" s="28">
        <v>429000000</v>
      </c>
      <c r="N54" s="28">
        <v>291000000</v>
      </c>
      <c r="O54" s="28">
        <v>235000000</v>
      </c>
      <c r="P54" s="28">
        <v>219000000</v>
      </c>
      <c r="Q54" s="28">
        <v>293500000</v>
      </c>
    </row>
    <row r="55" spans="1:17" x14ac:dyDescent="0.3">
      <c r="A55" s="83">
        <v>560917000</v>
      </c>
      <c r="B55" s="83">
        <v>516119000</v>
      </c>
      <c r="C55" s="83">
        <v>605752000</v>
      </c>
      <c r="D55" s="83">
        <v>617200000</v>
      </c>
      <c r="L55" s="30" t="s">
        <v>197</v>
      </c>
      <c r="M55" s="28">
        <v>461898000</v>
      </c>
      <c r="N55" s="28">
        <v>555660000</v>
      </c>
      <c r="O55" s="28">
        <v>603321000</v>
      </c>
      <c r="P55" s="28">
        <v>651282000</v>
      </c>
      <c r="Q55" s="28">
        <v>568040250</v>
      </c>
    </row>
    <row r="56" spans="1:17" x14ac:dyDescent="0.3">
      <c r="A56" s="83">
        <v>567989000</v>
      </c>
      <c r="B56" s="83">
        <v>516600000</v>
      </c>
      <c r="C56" s="83">
        <v>610943000</v>
      </c>
      <c r="D56" s="83">
        <v>623000000</v>
      </c>
      <c r="L56" s="30" t="s">
        <v>465</v>
      </c>
      <c r="M56" s="28">
        <v>470243000</v>
      </c>
      <c r="N56" s="28">
        <v>479665000</v>
      </c>
      <c r="O56" s="28">
        <v>500126000</v>
      </c>
      <c r="P56" s="28">
        <v>534326000</v>
      </c>
      <c r="Q56" s="28">
        <v>496090000</v>
      </c>
    </row>
    <row r="57" spans="1:17" x14ac:dyDescent="0.3">
      <c r="A57" s="83">
        <v>594190000</v>
      </c>
      <c r="B57" s="83">
        <v>555660000</v>
      </c>
      <c r="C57" s="83">
        <v>614000000</v>
      </c>
      <c r="D57" s="83">
        <v>632180000</v>
      </c>
      <c r="L57" s="30" t="s">
        <v>88</v>
      </c>
      <c r="M57" s="28">
        <v>480000000</v>
      </c>
      <c r="N57" s="28">
        <v>442000000</v>
      </c>
      <c r="O57" s="28">
        <v>373000000</v>
      </c>
      <c r="P57" s="28">
        <v>475000000</v>
      </c>
      <c r="Q57" s="28">
        <v>442500000</v>
      </c>
    </row>
    <row r="58" spans="1:17" x14ac:dyDescent="0.3">
      <c r="A58" s="83">
        <v>610836000</v>
      </c>
      <c r="B58" s="83">
        <v>563648000</v>
      </c>
      <c r="C58" s="83">
        <v>614364000</v>
      </c>
      <c r="D58" s="83">
        <v>648968000</v>
      </c>
      <c r="L58" s="30" t="s">
        <v>228</v>
      </c>
      <c r="M58" s="28">
        <v>491000000</v>
      </c>
      <c r="N58" s="28">
        <v>516600000</v>
      </c>
      <c r="O58" s="28">
        <v>625600000</v>
      </c>
      <c r="P58" s="28">
        <v>617200000</v>
      </c>
      <c r="Q58" s="28">
        <v>562600000</v>
      </c>
    </row>
    <row r="59" spans="1:17" x14ac:dyDescent="0.3">
      <c r="A59" s="83">
        <v>625507000</v>
      </c>
      <c r="B59" s="83">
        <v>603000000</v>
      </c>
      <c r="C59" s="83">
        <v>625600000</v>
      </c>
      <c r="D59" s="83">
        <v>651282000</v>
      </c>
      <c r="L59" s="30" t="s">
        <v>174</v>
      </c>
      <c r="M59" s="28">
        <v>502795000</v>
      </c>
      <c r="N59" s="28">
        <v>620219000</v>
      </c>
      <c r="O59" s="28">
        <v>614364000</v>
      </c>
      <c r="P59" s="28">
        <v>559541000</v>
      </c>
      <c r="Q59" s="28">
        <v>574229750</v>
      </c>
    </row>
    <row r="60" spans="1:17" x14ac:dyDescent="0.3">
      <c r="A60" s="83">
        <v>670174000</v>
      </c>
      <c r="B60" s="83">
        <v>604377000</v>
      </c>
      <c r="C60" s="83">
        <v>669691000</v>
      </c>
      <c r="D60" s="83">
        <v>671907000</v>
      </c>
      <c r="L60" s="30" t="s">
        <v>306</v>
      </c>
      <c r="M60" s="28">
        <v>509291000</v>
      </c>
      <c r="N60" s="28">
        <v>563648000</v>
      </c>
      <c r="O60" s="28">
        <v>670472000</v>
      </c>
      <c r="P60" s="28">
        <v>731925000</v>
      </c>
      <c r="Q60" s="28">
        <v>618834000</v>
      </c>
    </row>
    <row r="61" spans="1:17" x14ac:dyDescent="0.3">
      <c r="A61" s="83">
        <v>670900000</v>
      </c>
      <c r="B61" s="83">
        <v>620219000</v>
      </c>
      <c r="C61" s="83">
        <v>670472000</v>
      </c>
      <c r="D61" s="83">
        <v>689000000</v>
      </c>
      <c r="L61" s="30" t="s">
        <v>124</v>
      </c>
      <c r="M61" s="28">
        <v>514722000</v>
      </c>
      <c r="N61" s="28">
        <v>604377000</v>
      </c>
      <c r="O61" s="28">
        <v>750781000</v>
      </c>
      <c r="P61" s="28">
        <v>779116000</v>
      </c>
      <c r="Q61" s="28">
        <v>662249000</v>
      </c>
    </row>
    <row r="62" spans="1:17" x14ac:dyDescent="0.3">
      <c r="A62" s="83">
        <v>683579000</v>
      </c>
      <c r="B62" s="83">
        <v>620940000</v>
      </c>
      <c r="C62" s="83">
        <v>695000000</v>
      </c>
      <c r="D62" s="83">
        <v>691100000</v>
      </c>
      <c r="L62" s="30" t="s">
        <v>530</v>
      </c>
      <c r="M62" s="28">
        <v>516708000</v>
      </c>
      <c r="N62" s="28">
        <v>622523000</v>
      </c>
      <c r="O62" s="28">
        <v>716598000</v>
      </c>
      <c r="P62" s="28">
        <v>803274000</v>
      </c>
      <c r="Q62" s="28">
        <v>664775750</v>
      </c>
    </row>
    <row r="63" spans="1:17" x14ac:dyDescent="0.3">
      <c r="A63" s="83">
        <v>737206000</v>
      </c>
      <c r="B63" s="83">
        <v>622523000</v>
      </c>
      <c r="C63" s="83">
        <v>708823000</v>
      </c>
      <c r="D63" s="83">
        <v>711622000</v>
      </c>
      <c r="L63" s="30" t="s">
        <v>309</v>
      </c>
      <c r="M63" s="28">
        <v>527000000</v>
      </c>
      <c r="N63" s="28">
        <v>603000000</v>
      </c>
      <c r="O63" s="28">
        <v>695000000</v>
      </c>
      <c r="P63" s="28">
        <v>730000000</v>
      </c>
      <c r="Q63" s="28">
        <v>638750000</v>
      </c>
    </row>
    <row r="64" spans="1:17" x14ac:dyDescent="0.3">
      <c r="A64" s="83">
        <v>737614000</v>
      </c>
      <c r="B64" s="83">
        <v>626206000</v>
      </c>
      <c r="C64" s="83">
        <v>716598000</v>
      </c>
      <c r="D64" s="83">
        <v>725620000</v>
      </c>
      <c r="L64" s="30" t="s">
        <v>45</v>
      </c>
      <c r="M64" s="28">
        <v>529900000</v>
      </c>
      <c r="N64" s="28">
        <v>511087000</v>
      </c>
      <c r="O64" s="28">
        <v>610943000</v>
      </c>
      <c r="P64" s="28">
        <v>725620000</v>
      </c>
      <c r="Q64" s="28">
        <v>594387500</v>
      </c>
    </row>
    <row r="65" spans="1:17" x14ac:dyDescent="0.3">
      <c r="A65" s="83">
        <v>743164000</v>
      </c>
      <c r="B65" s="83">
        <v>662769000</v>
      </c>
      <c r="C65" s="83">
        <v>726798000</v>
      </c>
      <c r="D65" s="83">
        <v>730000000</v>
      </c>
      <c r="L65" s="30" t="s">
        <v>154</v>
      </c>
      <c r="M65" s="28">
        <v>560917000</v>
      </c>
      <c r="N65" s="28">
        <v>626206000</v>
      </c>
      <c r="O65" s="28">
        <v>726798000</v>
      </c>
      <c r="P65" s="28">
        <v>793735000</v>
      </c>
      <c r="Q65" s="28">
        <v>676914000</v>
      </c>
    </row>
    <row r="66" spans="1:17" x14ac:dyDescent="0.3">
      <c r="A66" s="83">
        <v>743304000</v>
      </c>
      <c r="B66" s="83">
        <v>698000000</v>
      </c>
      <c r="C66" s="83">
        <v>727000000</v>
      </c>
      <c r="D66" s="83">
        <v>731925000</v>
      </c>
      <c r="L66" s="30" t="s">
        <v>280</v>
      </c>
      <c r="M66" s="28">
        <v>567989000</v>
      </c>
      <c r="N66" s="28">
        <v>1206813000</v>
      </c>
      <c r="O66" s="28">
        <v>1403358000</v>
      </c>
      <c r="P66" s="28">
        <v>1622257000</v>
      </c>
      <c r="Q66" s="28">
        <v>1200104250</v>
      </c>
    </row>
    <row r="67" spans="1:17" x14ac:dyDescent="0.3">
      <c r="A67" s="83">
        <v>759500000</v>
      </c>
      <c r="B67" s="83">
        <v>699294000</v>
      </c>
      <c r="C67" s="83">
        <v>750781000</v>
      </c>
      <c r="D67" s="83">
        <v>747276000</v>
      </c>
      <c r="L67" s="30" t="s">
        <v>21</v>
      </c>
      <c r="M67" s="28">
        <v>586557000</v>
      </c>
      <c r="N67" s="28">
        <v>622080000</v>
      </c>
      <c r="O67" s="28">
        <v>744317000</v>
      </c>
      <c r="P67" s="28">
        <v>819908000</v>
      </c>
      <c r="Q67" s="28">
        <v>693215500</v>
      </c>
    </row>
    <row r="68" spans="1:17" x14ac:dyDescent="0.3">
      <c r="A68" s="83">
        <v>795000000</v>
      </c>
      <c r="B68" s="83">
        <v>717900000</v>
      </c>
      <c r="C68" s="83">
        <v>759200000</v>
      </c>
      <c r="D68" s="83">
        <v>779116000</v>
      </c>
      <c r="L68" s="30" t="s">
        <v>304</v>
      </c>
      <c r="M68" s="28">
        <v>594190000</v>
      </c>
      <c r="N68" s="28">
        <v>620940000</v>
      </c>
      <c r="O68" s="28">
        <v>669691000</v>
      </c>
      <c r="P68" s="28">
        <v>711622000</v>
      </c>
      <c r="Q68" s="28">
        <v>649110750</v>
      </c>
    </row>
    <row r="69" spans="1:17" x14ac:dyDescent="0.3">
      <c r="A69" s="83">
        <v>800336000</v>
      </c>
      <c r="B69" s="83">
        <v>743253000</v>
      </c>
      <c r="C69" s="83">
        <v>778896000</v>
      </c>
      <c r="D69" s="83">
        <v>793735000</v>
      </c>
      <c r="L69" s="30" t="s">
        <v>469</v>
      </c>
      <c r="M69" s="28">
        <v>610836000</v>
      </c>
      <c r="N69" s="28">
        <v>699294000</v>
      </c>
      <c r="O69" s="28">
        <v>778896000</v>
      </c>
      <c r="P69" s="28">
        <v>987357000</v>
      </c>
      <c r="Q69" s="28">
        <v>769095750</v>
      </c>
    </row>
    <row r="70" spans="1:17" x14ac:dyDescent="0.3">
      <c r="A70" s="83">
        <v>800380000</v>
      </c>
      <c r="B70" s="83">
        <v>759362000</v>
      </c>
      <c r="C70" s="83">
        <v>780281000</v>
      </c>
      <c r="D70" s="83">
        <v>803274000</v>
      </c>
      <c r="L70" s="30" t="s">
        <v>219</v>
      </c>
      <c r="M70" s="28">
        <v>625507000</v>
      </c>
      <c r="N70" s="28">
        <v>834228000</v>
      </c>
      <c r="O70" s="28">
        <v>883564000</v>
      </c>
      <c r="P70" s="28">
        <v>905168000</v>
      </c>
      <c r="Q70" s="28">
        <v>812116750</v>
      </c>
    </row>
    <row r="71" spans="1:17" x14ac:dyDescent="0.3">
      <c r="A71" s="83">
        <v>805300000</v>
      </c>
      <c r="B71" s="83">
        <v>771403000</v>
      </c>
      <c r="C71" s="83">
        <v>783602000</v>
      </c>
      <c r="D71" s="83">
        <v>803506000</v>
      </c>
      <c r="L71" s="30" t="s">
        <v>111</v>
      </c>
      <c r="M71" s="28">
        <v>667208000</v>
      </c>
      <c r="N71" s="28">
        <v>771403000</v>
      </c>
      <c r="O71" s="28">
        <v>864526000</v>
      </c>
      <c r="P71" s="28">
        <v>904336000</v>
      </c>
      <c r="Q71" s="28">
        <v>801868250</v>
      </c>
    </row>
    <row r="72" spans="1:17" x14ac:dyDescent="0.3">
      <c r="A72" s="83">
        <v>844000000</v>
      </c>
      <c r="B72" s="83">
        <v>783456000</v>
      </c>
      <c r="C72" s="83">
        <v>806500000</v>
      </c>
      <c r="D72" s="83">
        <v>814300000</v>
      </c>
      <c r="L72" s="30" t="s">
        <v>247</v>
      </c>
      <c r="M72" s="28">
        <v>670174000</v>
      </c>
      <c r="N72" s="28">
        <v>759362000</v>
      </c>
      <c r="O72" s="28">
        <v>780281000</v>
      </c>
      <c r="P72" s="28">
        <v>803506000</v>
      </c>
      <c r="Q72" s="28">
        <v>753330750</v>
      </c>
    </row>
    <row r="73" spans="1:17" x14ac:dyDescent="0.3">
      <c r="A73" s="83">
        <v>845000000</v>
      </c>
      <c r="B73" s="83">
        <v>787300000</v>
      </c>
      <c r="C73" s="83">
        <v>824913000</v>
      </c>
      <c r="D73" s="83">
        <v>832306000</v>
      </c>
      <c r="L73" s="30" t="s">
        <v>314</v>
      </c>
      <c r="M73" s="28">
        <v>670900000</v>
      </c>
      <c r="N73" s="28">
        <v>717900000</v>
      </c>
      <c r="O73" s="28">
        <v>806500000</v>
      </c>
      <c r="P73" s="28">
        <v>814300000</v>
      </c>
      <c r="Q73" s="28">
        <v>752400000</v>
      </c>
    </row>
    <row r="74" spans="1:17" x14ac:dyDescent="0.3">
      <c r="A74" s="83">
        <v>862075000</v>
      </c>
      <c r="B74" s="83">
        <v>791000000</v>
      </c>
      <c r="C74" s="83">
        <v>844700000</v>
      </c>
      <c r="D74" s="83">
        <v>842672000</v>
      </c>
      <c r="L74" s="30" t="s">
        <v>161</v>
      </c>
      <c r="M74" s="28">
        <v>683579000</v>
      </c>
      <c r="N74" s="28">
        <v>968428000</v>
      </c>
      <c r="O74" s="28">
        <v>1289270000</v>
      </c>
      <c r="P74" s="28">
        <v>1654548000</v>
      </c>
      <c r="Q74" s="28">
        <v>1148956250</v>
      </c>
    </row>
    <row r="75" spans="1:17" x14ac:dyDescent="0.3">
      <c r="A75" s="83">
        <v>874838000</v>
      </c>
      <c r="B75" s="83">
        <v>802474000</v>
      </c>
      <c r="C75" s="83">
        <v>857841000</v>
      </c>
      <c r="D75" s="83">
        <v>887400000</v>
      </c>
      <c r="L75" s="30" t="s">
        <v>63</v>
      </c>
      <c r="M75" s="28">
        <v>722479000</v>
      </c>
      <c r="N75" s="28">
        <v>859873000</v>
      </c>
      <c r="O75" s="28">
        <v>1094265000</v>
      </c>
      <c r="P75" s="28">
        <v>1308868000</v>
      </c>
      <c r="Q75" s="28">
        <v>996371250</v>
      </c>
    </row>
    <row r="76" spans="1:17" x14ac:dyDescent="0.3">
      <c r="A76" s="83">
        <v>875166000</v>
      </c>
      <c r="B76" s="83">
        <v>815095000</v>
      </c>
      <c r="C76" s="83">
        <v>864526000</v>
      </c>
      <c r="D76" s="83">
        <v>898805000</v>
      </c>
      <c r="L76" s="30" t="s">
        <v>120</v>
      </c>
      <c r="M76" s="28">
        <v>728989000</v>
      </c>
      <c r="N76" s="28">
        <v>991017000</v>
      </c>
      <c r="O76" s="28">
        <v>1306606000</v>
      </c>
      <c r="P76" s="28">
        <v>1321426000</v>
      </c>
      <c r="Q76" s="28">
        <v>1087009500</v>
      </c>
    </row>
    <row r="77" spans="1:17" x14ac:dyDescent="0.3">
      <c r="A77" s="83">
        <v>928565000</v>
      </c>
      <c r="B77" s="83">
        <v>822400000</v>
      </c>
      <c r="C77" s="83">
        <v>882803000</v>
      </c>
      <c r="D77" s="83">
        <v>904336000</v>
      </c>
      <c r="L77" s="30" t="s">
        <v>554</v>
      </c>
      <c r="M77" s="28">
        <v>737206000</v>
      </c>
      <c r="N77" s="28">
        <v>743253000</v>
      </c>
      <c r="O77" s="28">
        <v>708823000</v>
      </c>
      <c r="P77" s="28">
        <v>671907000</v>
      </c>
      <c r="Q77" s="28">
        <v>715297250</v>
      </c>
    </row>
    <row r="78" spans="1:17" x14ac:dyDescent="0.3">
      <c r="A78" s="83">
        <v>944617000</v>
      </c>
      <c r="B78" s="83">
        <v>834228000</v>
      </c>
      <c r="C78" s="83">
        <v>883564000</v>
      </c>
      <c r="D78" s="83">
        <v>905168000</v>
      </c>
      <c r="L78" s="30" t="s">
        <v>535</v>
      </c>
      <c r="M78" s="28">
        <v>737614000</v>
      </c>
      <c r="N78" s="28">
        <v>783456000</v>
      </c>
      <c r="O78" s="28">
        <v>824913000</v>
      </c>
      <c r="P78" s="28">
        <v>842672000</v>
      </c>
      <c r="Q78" s="28">
        <v>797163750</v>
      </c>
    </row>
    <row r="79" spans="1:17" x14ac:dyDescent="0.3">
      <c r="A79" s="83">
        <v>955624000</v>
      </c>
      <c r="B79" s="83">
        <v>837946000</v>
      </c>
      <c r="C79" s="83">
        <v>917472000</v>
      </c>
      <c r="D79" s="83">
        <v>923336000</v>
      </c>
      <c r="L79" s="30" t="s">
        <v>364</v>
      </c>
      <c r="M79" s="28">
        <v>743164000</v>
      </c>
      <c r="N79" s="28">
        <v>802474000</v>
      </c>
      <c r="O79" s="28">
        <v>917472000</v>
      </c>
      <c r="P79" s="28">
        <v>967870000</v>
      </c>
      <c r="Q79" s="28">
        <v>857745000</v>
      </c>
    </row>
    <row r="80" spans="1:17" x14ac:dyDescent="0.3">
      <c r="A80" s="83">
        <v>955624000</v>
      </c>
      <c r="B80" s="83">
        <v>859873000</v>
      </c>
      <c r="C80" s="83">
        <v>930300000</v>
      </c>
      <c r="D80" s="83">
        <v>960192000</v>
      </c>
      <c r="L80" s="30" t="s">
        <v>445</v>
      </c>
      <c r="M80" s="28">
        <v>743304000</v>
      </c>
      <c r="N80" s="28">
        <v>1021658000</v>
      </c>
      <c r="O80" s="28">
        <v>1561173000</v>
      </c>
      <c r="P80" s="28"/>
      <c r="Q80" s="28">
        <v>1108711666.6666667</v>
      </c>
    </row>
    <row r="81" spans="1:17" x14ac:dyDescent="0.3">
      <c r="A81" s="83">
        <v>995046000</v>
      </c>
      <c r="B81" s="83">
        <v>877900000</v>
      </c>
      <c r="C81" s="83">
        <v>954990000</v>
      </c>
      <c r="D81" s="83">
        <v>963000000</v>
      </c>
      <c r="L81" s="30" t="s">
        <v>212</v>
      </c>
      <c r="M81" s="28">
        <v>759500000</v>
      </c>
      <c r="N81" s="28">
        <v>787300000</v>
      </c>
      <c r="O81" s="28">
        <v>844700000</v>
      </c>
      <c r="P81" s="28">
        <v>887400000</v>
      </c>
      <c r="Q81" s="28">
        <v>819725000</v>
      </c>
    </row>
    <row r="82" spans="1:17" x14ac:dyDescent="0.3">
      <c r="A82" s="83">
        <v>1025400000</v>
      </c>
      <c r="B82" s="83">
        <v>945000000</v>
      </c>
      <c r="C82" s="83">
        <v>979000000</v>
      </c>
      <c r="D82" s="83">
        <v>967870000</v>
      </c>
      <c r="L82" s="30" t="s">
        <v>366</v>
      </c>
      <c r="M82" s="28">
        <v>795000000</v>
      </c>
      <c r="N82" s="28">
        <v>822400000</v>
      </c>
      <c r="O82" s="28">
        <v>930300000</v>
      </c>
      <c r="P82" s="28">
        <v>976300000</v>
      </c>
      <c r="Q82" s="28">
        <v>881000000</v>
      </c>
    </row>
    <row r="83" spans="1:17" x14ac:dyDescent="0.3">
      <c r="A83" s="83">
        <v>1038034000</v>
      </c>
      <c r="B83" s="83">
        <v>952225000</v>
      </c>
      <c r="C83" s="83">
        <v>1011249000</v>
      </c>
      <c r="D83" s="83">
        <v>976300000</v>
      </c>
      <c r="L83" s="30" t="s">
        <v>258</v>
      </c>
      <c r="M83" s="28">
        <v>800336000</v>
      </c>
      <c r="N83" s="28">
        <v>815095000</v>
      </c>
      <c r="O83" s="28">
        <v>783602000</v>
      </c>
      <c r="P83" s="28">
        <v>747276000</v>
      </c>
      <c r="Q83" s="28">
        <v>786577250</v>
      </c>
    </row>
    <row r="84" spans="1:17" x14ac:dyDescent="0.3">
      <c r="A84" s="83">
        <v>1055844000</v>
      </c>
      <c r="B84" s="83">
        <v>953611000</v>
      </c>
      <c r="C84" s="83">
        <v>1022107000</v>
      </c>
      <c r="D84" s="83">
        <v>987357000</v>
      </c>
      <c r="L84" s="30" t="s">
        <v>471</v>
      </c>
      <c r="M84" s="28">
        <v>800380000</v>
      </c>
      <c r="N84" s="28">
        <v>837946000</v>
      </c>
      <c r="O84" s="28">
        <v>882803000</v>
      </c>
      <c r="P84" s="28">
        <v>960192000</v>
      </c>
      <c r="Q84" s="28">
        <v>870330250</v>
      </c>
    </row>
    <row r="85" spans="1:17" x14ac:dyDescent="0.3">
      <c r="A85" s="83">
        <v>1073447000</v>
      </c>
      <c r="B85" s="83">
        <v>968428000</v>
      </c>
      <c r="C85" s="83">
        <v>1043454000</v>
      </c>
      <c r="D85" s="83">
        <v>1024336000</v>
      </c>
      <c r="L85" s="30" t="s">
        <v>337</v>
      </c>
      <c r="M85" s="28">
        <v>805300000</v>
      </c>
      <c r="N85" s="28">
        <v>877900000</v>
      </c>
      <c r="O85" s="28">
        <v>759200000</v>
      </c>
      <c r="P85" s="28">
        <v>691100000</v>
      </c>
      <c r="Q85" s="28">
        <v>783375000</v>
      </c>
    </row>
    <row r="86" spans="1:17" x14ac:dyDescent="0.3">
      <c r="A86" s="83">
        <v>1079136000</v>
      </c>
      <c r="B86" s="83">
        <v>991017000</v>
      </c>
      <c r="C86" s="83">
        <v>1088000000</v>
      </c>
      <c r="D86" s="83">
        <v>1072670000</v>
      </c>
      <c r="L86" s="30" t="s">
        <v>394</v>
      </c>
      <c r="M86" s="28">
        <v>844000000</v>
      </c>
      <c r="N86" s="28">
        <v>945000000</v>
      </c>
      <c r="O86" s="28">
        <v>979000000</v>
      </c>
      <c r="P86" s="28">
        <v>1083000000</v>
      </c>
      <c r="Q86" s="28">
        <v>962750000</v>
      </c>
    </row>
    <row r="87" spans="1:17" x14ac:dyDescent="0.3">
      <c r="A87" s="83">
        <v>1097041000</v>
      </c>
      <c r="B87" s="83">
        <v>1021658000</v>
      </c>
      <c r="C87" s="83">
        <v>1089888000</v>
      </c>
      <c r="D87" s="83">
        <v>1083000000</v>
      </c>
      <c r="L87" s="30" t="s">
        <v>184</v>
      </c>
      <c r="M87" s="28">
        <v>845000000</v>
      </c>
      <c r="N87" s="28">
        <v>698000000</v>
      </c>
      <c r="O87" s="28">
        <v>614000000</v>
      </c>
      <c r="P87" s="28">
        <v>623000000</v>
      </c>
      <c r="Q87" s="28">
        <v>695000000</v>
      </c>
    </row>
    <row r="88" spans="1:17" x14ac:dyDescent="0.3">
      <c r="A88" s="83">
        <v>1118240000</v>
      </c>
      <c r="B88" s="83">
        <v>1064403000</v>
      </c>
      <c r="C88" s="83">
        <v>1094265000</v>
      </c>
      <c r="D88" s="83">
        <v>1090263000</v>
      </c>
      <c r="L88" s="30" t="s">
        <v>104</v>
      </c>
      <c r="M88" s="28">
        <v>857700000</v>
      </c>
      <c r="N88" s="28">
        <v>1171000000</v>
      </c>
      <c r="O88" s="28">
        <v>1240400000</v>
      </c>
      <c r="P88" s="28">
        <v>1478700000</v>
      </c>
      <c r="Q88" s="28">
        <v>1186950000</v>
      </c>
    </row>
    <row r="89" spans="1:17" x14ac:dyDescent="0.3">
      <c r="A89" s="83">
        <v>1123773000</v>
      </c>
      <c r="B89" s="83">
        <v>1073497000</v>
      </c>
      <c r="C89" s="83">
        <v>1096000000</v>
      </c>
      <c r="D89" s="83">
        <v>1091000000</v>
      </c>
      <c r="L89" s="30" t="s">
        <v>264</v>
      </c>
      <c r="M89" s="28">
        <v>862075000</v>
      </c>
      <c r="N89" s="28">
        <v>952225000</v>
      </c>
      <c r="O89" s="28">
        <v>1022107000</v>
      </c>
      <c r="P89" s="28">
        <v>1147639000</v>
      </c>
      <c r="Q89" s="28">
        <v>996011500</v>
      </c>
    </row>
    <row r="90" spans="1:17" x14ac:dyDescent="0.3">
      <c r="A90" s="83">
        <v>1125200000</v>
      </c>
      <c r="B90" s="83">
        <v>1077420000</v>
      </c>
      <c r="C90" s="83">
        <v>1125057000</v>
      </c>
      <c r="D90" s="83">
        <v>1147639000</v>
      </c>
      <c r="L90" s="30" t="s">
        <v>492</v>
      </c>
      <c r="M90" s="28">
        <v>874838000</v>
      </c>
      <c r="N90" s="28">
        <v>1105032000</v>
      </c>
      <c r="O90" s="28">
        <v>1257270000</v>
      </c>
      <c r="P90" s="28">
        <v>1443348000</v>
      </c>
      <c r="Q90" s="28">
        <v>1170122000</v>
      </c>
    </row>
    <row r="91" spans="1:17" x14ac:dyDescent="0.3">
      <c r="A91" s="83">
        <v>1143659000</v>
      </c>
      <c r="B91" s="83">
        <v>1105032000</v>
      </c>
      <c r="C91" s="83">
        <v>1197885000</v>
      </c>
      <c r="D91" s="83">
        <v>1157100000</v>
      </c>
      <c r="L91" s="30" t="s">
        <v>333</v>
      </c>
      <c r="M91" s="28">
        <v>875166000</v>
      </c>
      <c r="N91" s="28">
        <v>1294700000</v>
      </c>
      <c r="O91" s="28">
        <v>1723800000</v>
      </c>
      <c r="P91" s="28">
        <v>1914900000</v>
      </c>
      <c r="Q91" s="28">
        <v>1452141500</v>
      </c>
    </row>
    <row r="92" spans="1:17" x14ac:dyDescent="0.3">
      <c r="A92" s="83">
        <v>1174000000</v>
      </c>
      <c r="B92" s="83">
        <v>1127233000</v>
      </c>
      <c r="C92" s="83">
        <v>1199000000</v>
      </c>
      <c r="D92" s="83">
        <v>1163391000</v>
      </c>
      <c r="L92" s="30" t="s">
        <v>529</v>
      </c>
      <c r="M92" s="28">
        <v>928565000</v>
      </c>
      <c r="N92" s="28">
        <v>953611000</v>
      </c>
      <c r="O92" s="28">
        <v>1011249000</v>
      </c>
      <c r="P92" s="28">
        <v>1024336000</v>
      </c>
      <c r="Q92" s="28">
        <v>979440250</v>
      </c>
    </row>
    <row r="93" spans="1:17" x14ac:dyDescent="0.3">
      <c r="A93" s="83">
        <v>1175000000</v>
      </c>
      <c r="B93" s="83">
        <v>1171000000</v>
      </c>
      <c r="C93" s="83">
        <v>1215229000</v>
      </c>
      <c r="D93" s="83">
        <v>1237859000</v>
      </c>
      <c r="L93" s="30" t="s">
        <v>23</v>
      </c>
      <c r="M93" s="28">
        <v>941278000</v>
      </c>
      <c r="N93" s="28">
        <v>1034585000</v>
      </c>
      <c r="O93" s="28">
        <v>1175830000</v>
      </c>
      <c r="P93" s="28">
        <v>1194236000</v>
      </c>
      <c r="Q93" s="28">
        <v>1086482250</v>
      </c>
    </row>
    <row r="94" spans="1:17" x14ac:dyDescent="0.3">
      <c r="A94" s="83">
        <v>1177275000</v>
      </c>
      <c r="B94" s="83">
        <v>1178173000</v>
      </c>
      <c r="C94" s="83">
        <v>1231104000</v>
      </c>
      <c r="D94" s="83">
        <v>1250320000</v>
      </c>
      <c r="L94" s="30" t="s">
        <v>218</v>
      </c>
      <c r="M94" s="28">
        <v>944617000</v>
      </c>
      <c r="N94" s="28">
        <v>1064403000</v>
      </c>
      <c r="O94" s="28">
        <v>1197885000</v>
      </c>
      <c r="P94" s="28">
        <v>1291506000</v>
      </c>
      <c r="Q94" s="28">
        <v>1124602750</v>
      </c>
    </row>
    <row r="95" spans="1:17" x14ac:dyDescent="0.3">
      <c r="A95" s="83">
        <v>1189341000</v>
      </c>
      <c r="B95" s="83">
        <v>1179081000</v>
      </c>
      <c r="C95" s="83">
        <v>1232611000</v>
      </c>
      <c r="D95" s="83">
        <v>1252700000</v>
      </c>
      <c r="L95" s="30" t="s">
        <v>512</v>
      </c>
      <c r="M95" s="28">
        <v>955624000</v>
      </c>
      <c r="N95" s="28">
        <v>1195381000</v>
      </c>
      <c r="O95" s="28">
        <v>1572164000</v>
      </c>
      <c r="P95" s="28">
        <v>2057766000</v>
      </c>
      <c r="Q95" s="28">
        <v>1445233750</v>
      </c>
    </row>
    <row r="96" spans="1:17" x14ac:dyDescent="0.3">
      <c r="A96" s="83">
        <v>1237452000</v>
      </c>
      <c r="B96" s="83">
        <v>1179405000</v>
      </c>
      <c r="C96" s="83">
        <v>1240400000</v>
      </c>
      <c r="D96" s="83">
        <v>1254000000</v>
      </c>
      <c r="L96" s="30" t="s">
        <v>511</v>
      </c>
      <c r="M96" s="28">
        <v>955624000</v>
      </c>
      <c r="N96" s="28">
        <v>1195381000</v>
      </c>
      <c r="O96" s="28">
        <v>1572164000</v>
      </c>
      <c r="P96" s="28">
        <v>2057766000</v>
      </c>
      <c r="Q96" s="28">
        <v>1445233750</v>
      </c>
    </row>
    <row r="97" spans="1:17" x14ac:dyDescent="0.3">
      <c r="A97" s="83">
        <v>1277113000</v>
      </c>
      <c r="B97" s="83">
        <v>1181444000</v>
      </c>
      <c r="C97" s="83">
        <v>1242800000</v>
      </c>
      <c r="D97" s="83">
        <v>1269400000</v>
      </c>
      <c r="L97" s="30" t="s">
        <v>379</v>
      </c>
      <c r="M97" s="28">
        <v>995046000</v>
      </c>
      <c r="N97" s="28">
        <v>1073497000</v>
      </c>
      <c r="O97" s="28">
        <v>1125057000</v>
      </c>
      <c r="P97" s="28">
        <v>1090263000</v>
      </c>
      <c r="Q97" s="28">
        <v>1070965750</v>
      </c>
    </row>
    <row r="98" spans="1:17" x14ac:dyDescent="0.3">
      <c r="A98" s="83">
        <v>1277195000</v>
      </c>
      <c r="B98" s="83">
        <v>1195381000</v>
      </c>
      <c r="C98" s="83">
        <v>1253000000</v>
      </c>
      <c r="D98" s="83">
        <v>1281566000</v>
      </c>
      <c r="L98" s="30" t="s">
        <v>481</v>
      </c>
      <c r="M98" s="28">
        <v>1025400000</v>
      </c>
      <c r="N98" s="28">
        <v>1268800000</v>
      </c>
      <c r="O98" s="28">
        <v>1703900000</v>
      </c>
      <c r="P98" s="28">
        <v>1623800000</v>
      </c>
      <c r="Q98" s="28">
        <v>1405475000</v>
      </c>
    </row>
    <row r="99" spans="1:17" x14ac:dyDescent="0.3">
      <c r="A99" s="83">
        <v>1321772000</v>
      </c>
      <c r="B99" s="83">
        <v>1195381000</v>
      </c>
      <c r="C99" s="83">
        <v>1257270000</v>
      </c>
      <c r="D99" s="83">
        <v>1290025000</v>
      </c>
      <c r="L99" s="30" t="s">
        <v>231</v>
      </c>
      <c r="M99" s="28">
        <v>1038034000</v>
      </c>
      <c r="N99" s="28">
        <v>1179081000</v>
      </c>
      <c r="O99" s="28">
        <v>1309559000</v>
      </c>
      <c r="P99" s="28">
        <v>1596698000</v>
      </c>
      <c r="Q99" s="28">
        <v>1280843000</v>
      </c>
    </row>
    <row r="100" spans="1:17" x14ac:dyDescent="0.3">
      <c r="A100" s="83">
        <v>1330900000</v>
      </c>
      <c r="B100" s="83">
        <v>1200308000</v>
      </c>
      <c r="C100" s="83">
        <v>1266246000</v>
      </c>
      <c r="D100" s="83">
        <v>1291506000</v>
      </c>
      <c r="L100" s="30" t="s">
        <v>473</v>
      </c>
      <c r="M100" s="28">
        <v>1055844000</v>
      </c>
      <c r="N100" s="28">
        <v>1178173000</v>
      </c>
      <c r="O100" s="28">
        <v>1461190000</v>
      </c>
      <c r="P100" s="28">
        <v>1719723000</v>
      </c>
      <c r="Q100" s="28">
        <v>1353732500</v>
      </c>
    </row>
    <row r="101" spans="1:17" x14ac:dyDescent="0.3">
      <c r="A101" s="83">
        <v>1372042000</v>
      </c>
      <c r="B101" s="83">
        <v>1206813000</v>
      </c>
      <c r="C101" s="83">
        <v>1272300000</v>
      </c>
      <c r="D101" s="83">
        <v>1308868000</v>
      </c>
      <c r="L101" s="30" t="s">
        <v>325</v>
      </c>
      <c r="M101" s="28">
        <v>1073447000</v>
      </c>
      <c r="N101" s="28">
        <v>1200308000</v>
      </c>
      <c r="O101" s="28">
        <v>1354969000</v>
      </c>
      <c r="P101" s="28">
        <v>1524907000</v>
      </c>
      <c r="Q101" s="28">
        <v>1288407750</v>
      </c>
    </row>
    <row r="102" spans="1:17" x14ac:dyDescent="0.3">
      <c r="A102" s="83">
        <v>1388000000</v>
      </c>
      <c r="B102" s="83">
        <v>1212480000</v>
      </c>
      <c r="C102" s="83">
        <v>1289270000</v>
      </c>
      <c r="D102" s="83">
        <v>1313000000</v>
      </c>
      <c r="L102" s="30" t="s">
        <v>392</v>
      </c>
      <c r="M102" s="28">
        <v>1079136000</v>
      </c>
      <c r="N102" s="28">
        <v>1252812000</v>
      </c>
      <c r="O102" s="28">
        <v>1089888000</v>
      </c>
      <c r="P102" s="28">
        <v>832306000</v>
      </c>
      <c r="Q102" s="28">
        <v>1063535500</v>
      </c>
    </row>
    <row r="103" spans="1:17" x14ac:dyDescent="0.3">
      <c r="A103" s="83">
        <v>1403000000</v>
      </c>
      <c r="B103" s="83">
        <v>1219000000</v>
      </c>
      <c r="C103" s="83">
        <v>1301200000</v>
      </c>
      <c r="D103" s="83">
        <v>1321426000</v>
      </c>
      <c r="L103" s="30" t="s">
        <v>390</v>
      </c>
      <c r="M103" s="28">
        <v>1097041000</v>
      </c>
      <c r="N103" s="28">
        <v>1127233000</v>
      </c>
      <c r="O103" s="28">
        <v>1043454000</v>
      </c>
      <c r="P103" s="28">
        <v>1072670000</v>
      </c>
      <c r="Q103" s="28">
        <v>1085099500</v>
      </c>
    </row>
    <row r="104" spans="1:17" x14ac:dyDescent="0.3">
      <c r="A104" s="83">
        <v>1436582000</v>
      </c>
      <c r="B104" s="83">
        <v>1224551000</v>
      </c>
      <c r="C104" s="83">
        <v>1306606000</v>
      </c>
      <c r="D104" s="83">
        <v>1354000000</v>
      </c>
      <c r="L104" s="30" t="s">
        <v>533</v>
      </c>
      <c r="M104" s="28">
        <v>1118240000</v>
      </c>
      <c r="N104" s="28">
        <v>1212480000</v>
      </c>
      <c r="O104" s="28">
        <v>1410205000</v>
      </c>
      <c r="P104" s="28">
        <v>1442073000</v>
      </c>
      <c r="Q104" s="28">
        <v>1295749500</v>
      </c>
    </row>
    <row r="105" spans="1:17" x14ac:dyDescent="0.3">
      <c r="A105" s="83">
        <v>1446000000</v>
      </c>
      <c r="B105" s="83">
        <v>1232962000</v>
      </c>
      <c r="C105" s="83">
        <v>1309559000</v>
      </c>
      <c r="D105" s="83">
        <v>1371700000</v>
      </c>
      <c r="L105" s="30" t="s">
        <v>295</v>
      </c>
      <c r="M105" s="28">
        <v>1123773000</v>
      </c>
      <c r="N105" s="28">
        <v>1179405000</v>
      </c>
      <c r="O105" s="28">
        <v>1231104000</v>
      </c>
      <c r="P105" s="28">
        <v>1250320000</v>
      </c>
      <c r="Q105" s="28">
        <v>1196150500</v>
      </c>
    </row>
    <row r="106" spans="1:17" x14ac:dyDescent="0.3">
      <c r="A106" s="83">
        <v>1492000000</v>
      </c>
      <c r="B106" s="83">
        <v>1241000000</v>
      </c>
      <c r="C106" s="83">
        <v>1322800000</v>
      </c>
      <c r="D106" s="83">
        <v>1404000000</v>
      </c>
      <c r="L106" s="30" t="s">
        <v>561</v>
      </c>
      <c r="M106" s="28">
        <v>1125200000</v>
      </c>
      <c r="N106" s="28">
        <v>1266700000</v>
      </c>
      <c r="O106" s="28">
        <v>1242800000</v>
      </c>
      <c r="P106" s="28">
        <v>1800600000</v>
      </c>
      <c r="Q106" s="28">
        <v>1358825000</v>
      </c>
    </row>
    <row r="107" spans="1:17" x14ac:dyDescent="0.3">
      <c r="A107" s="83">
        <v>1503800000</v>
      </c>
      <c r="B107" s="83">
        <v>1252812000</v>
      </c>
      <c r="C107" s="83">
        <v>1344636000</v>
      </c>
      <c r="D107" s="83">
        <v>1417749000</v>
      </c>
      <c r="L107" s="30" t="s">
        <v>432</v>
      </c>
      <c r="M107" s="28">
        <v>1143659000</v>
      </c>
      <c r="N107" s="28">
        <v>1181444000</v>
      </c>
      <c r="O107" s="28">
        <v>1232611000</v>
      </c>
      <c r="P107" s="28">
        <v>1237859000</v>
      </c>
      <c r="Q107" s="28">
        <v>1198893250</v>
      </c>
    </row>
    <row r="108" spans="1:17" x14ac:dyDescent="0.3">
      <c r="A108" s="83">
        <v>1582398000</v>
      </c>
      <c r="B108" s="83">
        <v>1258600000</v>
      </c>
      <c r="C108" s="83">
        <v>1350000000</v>
      </c>
      <c r="D108" s="83">
        <v>1442073000</v>
      </c>
      <c r="L108" s="30" t="s">
        <v>491</v>
      </c>
      <c r="M108" s="28">
        <v>1174000000</v>
      </c>
      <c r="N108" s="28">
        <v>1219000000</v>
      </c>
      <c r="O108" s="28">
        <v>1253000000</v>
      </c>
      <c r="P108" s="28">
        <v>1254000000</v>
      </c>
      <c r="Q108" s="28">
        <v>1225000000</v>
      </c>
    </row>
    <row r="109" spans="1:17" x14ac:dyDescent="0.3">
      <c r="A109" s="83">
        <v>1589821000</v>
      </c>
      <c r="B109" s="83">
        <v>1264600000</v>
      </c>
      <c r="C109" s="83">
        <v>1354969000</v>
      </c>
      <c r="D109" s="83">
        <v>1443348000</v>
      </c>
      <c r="L109" s="30" t="s">
        <v>485</v>
      </c>
      <c r="M109" s="28">
        <v>1175000000</v>
      </c>
      <c r="N109" s="28">
        <v>791000000</v>
      </c>
      <c r="O109" s="28">
        <v>727000000</v>
      </c>
      <c r="P109" s="28">
        <v>615000000</v>
      </c>
      <c r="Q109" s="28">
        <v>827000000</v>
      </c>
    </row>
    <row r="110" spans="1:17" x14ac:dyDescent="0.3">
      <c r="A110" s="83">
        <v>1606661000</v>
      </c>
      <c r="B110" s="83">
        <v>1266700000</v>
      </c>
      <c r="C110" s="83">
        <v>1387375000</v>
      </c>
      <c r="D110" s="83">
        <v>1455300000</v>
      </c>
      <c r="L110" s="30" t="s">
        <v>422</v>
      </c>
      <c r="M110" s="28">
        <v>1177275000</v>
      </c>
      <c r="N110" s="28">
        <v>1077420000</v>
      </c>
      <c r="O110" s="28">
        <v>857841000</v>
      </c>
      <c r="P110" s="28">
        <v>632180000</v>
      </c>
      <c r="Q110" s="28">
        <v>936179000</v>
      </c>
    </row>
    <row r="111" spans="1:17" x14ac:dyDescent="0.3">
      <c r="A111" s="83">
        <v>1620566000</v>
      </c>
      <c r="B111" s="83">
        <v>1268800000</v>
      </c>
      <c r="C111" s="83">
        <v>1403358000</v>
      </c>
      <c r="D111" s="83">
        <v>1465500000</v>
      </c>
      <c r="L111" s="30" t="s">
        <v>508</v>
      </c>
      <c r="M111" s="28">
        <v>1189341000</v>
      </c>
      <c r="N111" s="28">
        <v>1369438000</v>
      </c>
      <c r="O111" s="28">
        <v>1668892000</v>
      </c>
      <c r="P111" s="28">
        <v>1855181000</v>
      </c>
      <c r="Q111" s="28">
        <v>1520713000</v>
      </c>
    </row>
    <row r="112" spans="1:17" x14ac:dyDescent="0.3">
      <c r="A112" s="83">
        <v>1630965000</v>
      </c>
      <c r="B112" s="83">
        <v>1285200000</v>
      </c>
      <c r="C112" s="83">
        <v>1410205000</v>
      </c>
      <c r="D112" s="83">
        <v>1478700000</v>
      </c>
      <c r="L112" s="30" t="s">
        <v>100</v>
      </c>
      <c r="M112" s="28">
        <v>1194400000</v>
      </c>
      <c r="N112" s="28">
        <v>1258600000</v>
      </c>
      <c r="O112" s="28">
        <v>1301200000</v>
      </c>
      <c r="P112" s="28">
        <v>1371700000</v>
      </c>
      <c r="Q112" s="28">
        <v>1281475000</v>
      </c>
    </row>
    <row r="113" spans="1:17" x14ac:dyDescent="0.3">
      <c r="A113" s="83">
        <v>1638900000</v>
      </c>
      <c r="B113" s="83">
        <v>1288878000</v>
      </c>
      <c r="C113" s="83">
        <v>1429000000</v>
      </c>
      <c r="D113" s="83">
        <v>1524907000</v>
      </c>
      <c r="L113" s="30" t="s">
        <v>52</v>
      </c>
      <c r="M113" s="28">
        <v>1208100000</v>
      </c>
      <c r="N113" s="28">
        <v>1264600000</v>
      </c>
      <c r="O113" s="28">
        <v>1199000000</v>
      </c>
      <c r="P113" s="28">
        <v>1252700000</v>
      </c>
      <c r="Q113" s="28">
        <v>1231100000</v>
      </c>
    </row>
    <row r="114" spans="1:17" x14ac:dyDescent="0.3">
      <c r="A114" s="83">
        <v>1645912000</v>
      </c>
      <c r="B114" s="83">
        <v>1289000000</v>
      </c>
      <c r="C114" s="83">
        <v>1433000000</v>
      </c>
      <c r="D114" s="83">
        <v>1558591000</v>
      </c>
      <c r="L114" s="30" t="s">
        <v>327</v>
      </c>
      <c r="M114" s="28">
        <v>1237452000</v>
      </c>
      <c r="N114" s="28">
        <v>1232962000</v>
      </c>
      <c r="O114" s="28">
        <v>1215229000</v>
      </c>
      <c r="P114" s="28">
        <v>1163391000</v>
      </c>
      <c r="Q114" s="28">
        <v>1212258500</v>
      </c>
    </row>
    <row r="115" spans="1:17" x14ac:dyDescent="0.3">
      <c r="A115" s="83">
        <v>1656600000</v>
      </c>
      <c r="B115" s="83">
        <v>1294700000</v>
      </c>
      <c r="C115" s="83">
        <v>1447595000</v>
      </c>
      <c r="D115" s="83">
        <v>1582000000</v>
      </c>
      <c r="L115" s="30" t="s">
        <v>90</v>
      </c>
      <c r="M115" s="28">
        <v>1251500000</v>
      </c>
      <c r="N115" s="28">
        <v>1414300000</v>
      </c>
      <c r="O115" s="28">
        <v>1561100000</v>
      </c>
      <c r="P115" s="28">
        <v>1855100000</v>
      </c>
      <c r="Q115" s="28">
        <v>1520500000</v>
      </c>
    </row>
    <row r="116" spans="1:17" x14ac:dyDescent="0.3">
      <c r="A116" s="83">
        <v>1669000000</v>
      </c>
      <c r="B116" s="83">
        <v>1316000000</v>
      </c>
      <c r="C116" s="83">
        <v>1461190000</v>
      </c>
      <c r="D116" s="83">
        <v>1585000000</v>
      </c>
      <c r="L116" s="30" t="s">
        <v>313</v>
      </c>
      <c r="M116" s="28">
        <v>1277113000</v>
      </c>
      <c r="N116" s="28">
        <v>1288878000</v>
      </c>
      <c r="O116" s="28">
        <v>1344636000</v>
      </c>
      <c r="P116" s="28">
        <v>1290025000</v>
      </c>
      <c r="Q116" s="28">
        <v>1300163000</v>
      </c>
    </row>
    <row r="117" spans="1:17" x14ac:dyDescent="0.3">
      <c r="A117" s="83">
        <v>1671980000</v>
      </c>
      <c r="B117" s="83">
        <v>1337000000</v>
      </c>
      <c r="C117" s="83">
        <v>1525000000</v>
      </c>
      <c r="D117" s="83">
        <v>1596698000</v>
      </c>
      <c r="L117" s="30" t="s">
        <v>266</v>
      </c>
      <c r="M117" s="28">
        <v>1277195000</v>
      </c>
      <c r="N117" s="28">
        <v>1224551000</v>
      </c>
      <c r="O117" s="28">
        <v>1266246000</v>
      </c>
      <c r="P117" s="28">
        <v>1281566000</v>
      </c>
      <c r="Q117" s="28">
        <v>1262389500</v>
      </c>
    </row>
    <row r="118" spans="1:17" x14ac:dyDescent="0.3">
      <c r="A118" s="83">
        <v>1687800000</v>
      </c>
      <c r="B118" s="83">
        <v>1347000000</v>
      </c>
      <c r="C118" s="83">
        <v>1561100000</v>
      </c>
      <c r="D118" s="83">
        <v>1613600000</v>
      </c>
      <c r="L118" s="30" t="s">
        <v>454</v>
      </c>
      <c r="M118" s="28">
        <v>1321772000</v>
      </c>
      <c r="N118" s="28">
        <v>1355200000</v>
      </c>
      <c r="O118" s="28">
        <v>1447595000</v>
      </c>
      <c r="P118" s="28">
        <v>1417749000</v>
      </c>
      <c r="Q118" s="28">
        <v>1385579000</v>
      </c>
    </row>
    <row r="119" spans="1:17" x14ac:dyDescent="0.3">
      <c r="A119" s="83">
        <v>1689000000</v>
      </c>
      <c r="B119" s="83">
        <v>1349380000</v>
      </c>
      <c r="C119" s="83">
        <v>1561173000</v>
      </c>
      <c r="D119" s="83">
        <v>1622257000</v>
      </c>
      <c r="L119" s="30" t="s">
        <v>86</v>
      </c>
      <c r="M119" s="28">
        <v>1329500000</v>
      </c>
      <c r="N119" s="28">
        <v>1289000000</v>
      </c>
      <c r="O119" s="28">
        <v>1350000000</v>
      </c>
      <c r="P119" s="28">
        <v>1404000000</v>
      </c>
      <c r="Q119" s="28">
        <v>1343125000</v>
      </c>
    </row>
    <row r="120" spans="1:17" x14ac:dyDescent="0.3">
      <c r="A120" s="83">
        <v>1689000000</v>
      </c>
      <c r="B120" s="83">
        <v>1355200000</v>
      </c>
      <c r="C120" s="83">
        <v>1562600000</v>
      </c>
      <c r="D120" s="83">
        <v>1623800000</v>
      </c>
      <c r="L120" s="30" t="s">
        <v>288</v>
      </c>
      <c r="M120" s="28">
        <v>1330900000</v>
      </c>
      <c r="N120" s="28">
        <v>1285200000</v>
      </c>
      <c r="O120" s="28">
        <v>1272300000</v>
      </c>
      <c r="P120" s="28">
        <v>1269400000</v>
      </c>
      <c r="Q120" s="28">
        <v>1289450000</v>
      </c>
    </row>
    <row r="121" spans="1:17" x14ac:dyDescent="0.3">
      <c r="A121" s="83">
        <v>1693210000</v>
      </c>
      <c r="B121" s="83">
        <v>1369438000</v>
      </c>
      <c r="C121" s="83">
        <v>1572164000</v>
      </c>
      <c r="D121" s="83">
        <v>1654548000</v>
      </c>
      <c r="L121" s="30" t="s">
        <v>556</v>
      </c>
      <c r="M121" s="28">
        <v>1372042000</v>
      </c>
      <c r="N121" s="28">
        <v>1373400000</v>
      </c>
      <c r="O121" s="28">
        <v>1322800000</v>
      </c>
      <c r="P121" s="28">
        <v>1157100000</v>
      </c>
      <c r="Q121" s="28">
        <v>1306335500</v>
      </c>
    </row>
    <row r="122" spans="1:17" x14ac:dyDescent="0.3">
      <c r="A122" s="83">
        <v>1699428000</v>
      </c>
      <c r="B122" s="83">
        <v>1373400000</v>
      </c>
      <c r="C122" s="83">
        <v>1572164000</v>
      </c>
      <c r="D122" s="83">
        <v>1666000000</v>
      </c>
      <c r="L122" s="30" t="s">
        <v>208</v>
      </c>
      <c r="M122" s="28">
        <v>1388000000</v>
      </c>
      <c r="N122" s="28">
        <v>1347000000</v>
      </c>
      <c r="O122" s="28">
        <v>1429000000</v>
      </c>
      <c r="P122" s="28">
        <v>1354000000</v>
      </c>
      <c r="Q122" s="28">
        <v>1379500000</v>
      </c>
    </row>
    <row r="123" spans="1:17" x14ac:dyDescent="0.3">
      <c r="A123" s="83">
        <v>1704767000</v>
      </c>
      <c r="B123" s="83">
        <v>1414300000</v>
      </c>
      <c r="C123" s="83">
        <v>1668892000</v>
      </c>
      <c r="D123" s="83">
        <v>1671590000</v>
      </c>
      <c r="L123" s="30" t="s">
        <v>150</v>
      </c>
      <c r="M123" s="28">
        <v>1403000000</v>
      </c>
      <c r="N123" s="28">
        <v>1241000000</v>
      </c>
      <c r="O123" s="28">
        <v>1088000000</v>
      </c>
      <c r="P123" s="28">
        <v>1091000000</v>
      </c>
      <c r="Q123" s="28">
        <v>1205750000</v>
      </c>
    </row>
    <row r="124" spans="1:17" x14ac:dyDescent="0.3">
      <c r="A124" s="83">
        <v>1727000000</v>
      </c>
      <c r="B124" s="83">
        <v>1528500000</v>
      </c>
      <c r="C124" s="83">
        <v>1674700000</v>
      </c>
      <c r="D124" s="83">
        <v>1677033000</v>
      </c>
      <c r="L124" s="30" t="s">
        <v>515</v>
      </c>
      <c r="M124" s="28">
        <v>1436582000</v>
      </c>
      <c r="N124" s="28">
        <v>1729325000</v>
      </c>
      <c r="O124" s="28">
        <v>2104582000</v>
      </c>
      <c r="P124" s="28">
        <v>2539783000</v>
      </c>
      <c r="Q124" s="28">
        <v>1952568000</v>
      </c>
    </row>
    <row r="125" spans="1:17" x14ac:dyDescent="0.3">
      <c r="A125" s="83">
        <v>1763394000</v>
      </c>
      <c r="B125" s="83">
        <v>1531000000</v>
      </c>
      <c r="C125" s="83">
        <v>1680791000</v>
      </c>
      <c r="D125" s="83">
        <v>1694000000</v>
      </c>
      <c r="L125" s="30" t="s">
        <v>395</v>
      </c>
      <c r="M125" s="28">
        <v>1446000000</v>
      </c>
      <c r="N125" s="28">
        <v>1316000000</v>
      </c>
      <c r="O125" s="28">
        <v>1433000000</v>
      </c>
      <c r="P125" s="28">
        <v>1313000000</v>
      </c>
      <c r="Q125" s="28">
        <v>1377000000</v>
      </c>
    </row>
    <row r="126" spans="1:17" x14ac:dyDescent="0.3">
      <c r="A126" s="83">
        <v>1852768000</v>
      </c>
      <c r="B126" s="83">
        <v>1543799000</v>
      </c>
      <c r="C126" s="83">
        <v>1698372000</v>
      </c>
      <c r="D126" s="83">
        <v>1718000000</v>
      </c>
      <c r="L126" s="30" t="s">
        <v>209</v>
      </c>
      <c r="M126" s="28">
        <v>1492000000</v>
      </c>
      <c r="N126" s="28">
        <v>1663000000</v>
      </c>
      <c r="O126" s="28">
        <v>1771000000</v>
      </c>
      <c r="P126" s="28">
        <v>2007000000</v>
      </c>
      <c r="Q126" s="28">
        <v>1733250000</v>
      </c>
    </row>
    <row r="127" spans="1:17" x14ac:dyDescent="0.3">
      <c r="A127" s="83">
        <v>1875000000</v>
      </c>
      <c r="B127" s="83">
        <v>1595700000</v>
      </c>
      <c r="C127" s="83">
        <v>1700600000</v>
      </c>
      <c r="D127" s="83">
        <v>1719723000</v>
      </c>
      <c r="L127" s="30" t="s">
        <v>372</v>
      </c>
      <c r="M127" s="28">
        <v>1503800000</v>
      </c>
      <c r="N127" s="28">
        <v>1528500000</v>
      </c>
      <c r="O127" s="28">
        <v>1700600000</v>
      </c>
      <c r="P127" s="28">
        <v>1455300000</v>
      </c>
      <c r="Q127" s="28">
        <v>1547050000</v>
      </c>
    </row>
    <row r="128" spans="1:17" x14ac:dyDescent="0.3">
      <c r="A128" s="83">
        <v>1879559000</v>
      </c>
      <c r="B128" s="83">
        <v>1650622000</v>
      </c>
      <c r="C128" s="83">
        <v>1703476000</v>
      </c>
      <c r="D128" s="83">
        <v>1779200000</v>
      </c>
      <c r="L128" s="30" t="s">
        <v>418</v>
      </c>
      <c r="M128" s="28">
        <v>1582398000</v>
      </c>
      <c r="N128" s="28">
        <v>1650622000</v>
      </c>
      <c r="O128" s="28">
        <v>1680791000</v>
      </c>
      <c r="P128" s="28">
        <v>1558591000</v>
      </c>
      <c r="Q128" s="28">
        <v>1618100500</v>
      </c>
    </row>
    <row r="129" spans="1:17" x14ac:dyDescent="0.3">
      <c r="A129" s="83">
        <v>1885000000</v>
      </c>
      <c r="B129" s="83">
        <v>1663000000</v>
      </c>
      <c r="C129" s="83">
        <v>1703900000</v>
      </c>
      <c r="D129" s="83">
        <v>1800600000</v>
      </c>
      <c r="L129" s="30" t="s">
        <v>521</v>
      </c>
      <c r="M129" s="28">
        <v>1589821000</v>
      </c>
      <c r="N129" s="28">
        <v>1595700000</v>
      </c>
      <c r="O129" s="28">
        <v>1562600000</v>
      </c>
      <c r="P129" s="28">
        <v>1465500000</v>
      </c>
      <c r="Q129" s="28">
        <v>1553405250</v>
      </c>
    </row>
    <row r="130" spans="1:17" x14ac:dyDescent="0.3">
      <c r="A130" s="83">
        <v>1932000000</v>
      </c>
      <c r="B130" s="83">
        <v>1668691000</v>
      </c>
      <c r="C130" s="83">
        <v>1712700000</v>
      </c>
      <c r="D130" s="83">
        <v>1803500000</v>
      </c>
      <c r="L130" s="30" t="s">
        <v>235</v>
      </c>
      <c r="M130" s="28">
        <v>1606661000</v>
      </c>
      <c r="N130" s="28">
        <v>1836105000</v>
      </c>
      <c r="O130" s="28">
        <v>1920253000</v>
      </c>
      <c r="P130" s="28">
        <v>1997259000</v>
      </c>
      <c r="Q130" s="28">
        <v>1840069500</v>
      </c>
    </row>
    <row r="131" spans="1:17" x14ac:dyDescent="0.3">
      <c r="A131" s="83">
        <v>1955682000</v>
      </c>
      <c r="B131" s="83">
        <v>1672901000</v>
      </c>
      <c r="C131" s="83">
        <v>1723800000</v>
      </c>
      <c r="D131" s="83">
        <v>1855100000</v>
      </c>
      <c r="L131" s="30" t="s">
        <v>47</v>
      </c>
      <c r="M131" s="28">
        <v>1620311000</v>
      </c>
      <c r="N131" s="28">
        <v>1543799000</v>
      </c>
      <c r="O131" s="28">
        <v>1674700000</v>
      </c>
      <c r="P131" s="28">
        <v>2454463000</v>
      </c>
      <c r="Q131" s="28">
        <v>1823318250</v>
      </c>
    </row>
    <row r="132" spans="1:17" x14ac:dyDescent="0.3">
      <c r="A132" s="83">
        <v>2025900000</v>
      </c>
      <c r="B132" s="83">
        <v>1690700000</v>
      </c>
      <c r="C132" s="83">
        <v>1726383000</v>
      </c>
      <c r="D132" s="83">
        <v>1855181000</v>
      </c>
      <c r="L132" s="30" t="s">
        <v>559</v>
      </c>
      <c r="M132" s="28">
        <v>1620566000</v>
      </c>
      <c r="N132" s="28">
        <v>1349380000</v>
      </c>
      <c r="O132" s="28">
        <v>1387375000</v>
      </c>
      <c r="P132" s="28">
        <v>2077748000</v>
      </c>
      <c r="Q132" s="28">
        <v>1608767250</v>
      </c>
    </row>
    <row r="133" spans="1:17" x14ac:dyDescent="0.3">
      <c r="A133" s="83">
        <v>2053816000</v>
      </c>
      <c r="B133" s="83">
        <v>1717000000</v>
      </c>
      <c r="C133" s="83">
        <v>1738000000</v>
      </c>
      <c r="D133" s="83">
        <v>1856500000</v>
      </c>
      <c r="L133" s="30" t="s">
        <v>130</v>
      </c>
      <c r="M133" s="28">
        <v>1630500000</v>
      </c>
      <c r="N133" s="28">
        <v>1756300000</v>
      </c>
      <c r="O133" s="28">
        <v>1844700000</v>
      </c>
      <c r="P133" s="28">
        <v>1883000000</v>
      </c>
      <c r="Q133" s="28">
        <v>1778625000</v>
      </c>
    </row>
    <row r="134" spans="1:17" x14ac:dyDescent="0.3">
      <c r="A134" s="83">
        <v>2079000000</v>
      </c>
      <c r="B134" s="83">
        <v>1727700000</v>
      </c>
      <c r="C134" s="83">
        <v>1768900000</v>
      </c>
      <c r="D134" s="83">
        <v>1883000000</v>
      </c>
      <c r="L134" s="30" t="s">
        <v>498</v>
      </c>
      <c r="M134" s="28">
        <v>1630965000</v>
      </c>
      <c r="N134" s="28">
        <v>1690700000</v>
      </c>
      <c r="O134" s="28">
        <v>1712700000</v>
      </c>
      <c r="P134" s="28">
        <v>1613600000</v>
      </c>
      <c r="Q134" s="28">
        <v>1661991250</v>
      </c>
    </row>
    <row r="135" spans="1:17" x14ac:dyDescent="0.3">
      <c r="A135" s="83">
        <v>2093000000</v>
      </c>
      <c r="B135" s="83">
        <v>1729325000</v>
      </c>
      <c r="C135" s="83">
        <v>1771000000</v>
      </c>
      <c r="D135" s="83">
        <v>1914900000</v>
      </c>
      <c r="L135" s="30" t="s">
        <v>467</v>
      </c>
      <c r="M135" s="28">
        <v>1638900000</v>
      </c>
      <c r="N135" s="28">
        <v>1759200000</v>
      </c>
      <c r="O135" s="28">
        <v>1774600000</v>
      </c>
      <c r="P135" s="28">
        <v>1803500000</v>
      </c>
      <c r="Q135" s="28">
        <v>1744050000</v>
      </c>
    </row>
    <row r="136" spans="1:17" x14ac:dyDescent="0.3">
      <c r="A136" s="83">
        <v>2093200000</v>
      </c>
      <c r="B136" s="83">
        <v>1748100000</v>
      </c>
      <c r="C136" s="83">
        <v>1774600000</v>
      </c>
      <c r="D136" s="83">
        <v>1935000000</v>
      </c>
      <c r="L136" s="30" t="s">
        <v>305</v>
      </c>
      <c r="M136" s="28">
        <v>1645912000</v>
      </c>
      <c r="N136" s="28">
        <v>1668691000</v>
      </c>
      <c r="O136" s="28">
        <v>1726383000</v>
      </c>
      <c r="P136" s="28">
        <v>1671590000</v>
      </c>
      <c r="Q136" s="28">
        <v>1678144000</v>
      </c>
    </row>
    <row r="137" spans="1:17" x14ac:dyDescent="0.3">
      <c r="A137" s="83">
        <v>2141600000</v>
      </c>
      <c r="B137" s="83">
        <v>1751000000</v>
      </c>
      <c r="C137" s="83">
        <v>1816400000</v>
      </c>
      <c r="D137" s="83">
        <v>1969675000</v>
      </c>
      <c r="L137" s="30" t="s">
        <v>320</v>
      </c>
      <c r="M137" s="28">
        <v>1656600000</v>
      </c>
      <c r="N137" s="28">
        <v>1727700000</v>
      </c>
      <c r="O137" s="28">
        <v>1768900000</v>
      </c>
      <c r="P137" s="28">
        <v>1779200000</v>
      </c>
      <c r="Q137" s="28">
        <v>1733100000</v>
      </c>
    </row>
    <row r="138" spans="1:17" x14ac:dyDescent="0.3">
      <c r="A138" s="83">
        <v>2144200000</v>
      </c>
      <c r="B138" s="83">
        <v>1756300000</v>
      </c>
      <c r="C138" s="83">
        <v>1844700000</v>
      </c>
      <c r="D138" s="83">
        <v>1997259000</v>
      </c>
      <c r="L138" s="30" t="s">
        <v>81</v>
      </c>
      <c r="M138" s="28">
        <v>1662000000</v>
      </c>
      <c r="N138" s="28">
        <v>1531000000</v>
      </c>
      <c r="O138" s="28">
        <v>1525000000</v>
      </c>
      <c r="P138" s="28">
        <v>1585000000</v>
      </c>
      <c r="Q138" s="28">
        <v>1575750000</v>
      </c>
    </row>
    <row r="139" spans="1:17" x14ac:dyDescent="0.3">
      <c r="A139" s="83">
        <v>2195857000</v>
      </c>
      <c r="B139" s="83">
        <v>1759200000</v>
      </c>
      <c r="C139" s="83">
        <v>1889000000</v>
      </c>
      <c r="D139" s="83">
        <v>2007000000</v>
      </c>
      <c r="L139" s="30" t="s">
        <v>563</v>
      </c>
      <c r="M139" s="28">
        <v>1669000000</v>
      </c>
      <c r="N139" s="28">
        <v>1717000000</v>
      </c>
      <c r="O139" s="28">
        <v>1738000000</v>
      </c>
      <c r="P139" s="28">
        <v>1666000000</v>
      </c>
      <c r="Q139" s="28">
        <v>1697500000</v>
      </c>
    </row>
    <row r="140" spans="1:17" x14ac:dyDescent="0.3">
      <c r="A140" s="83">
        <v>2233284000</v>
      </c>
      <c r="B140" s="83">
        <v>1791594000</v>
      </c>
      <c r="C140" s="83">
        <v>1903384000</v>
      </c>
      <c r="D140" s="83">
        <v>2012000000</v>
      </c>
      <c r="L140" s="30" t="s">
        <v>274</v>
      </c>
      <c r="M140" s="28">
        <v>1671980000</v>
      </c>
      <c r="N140" s="28">
        <v>1672901000</v>
      </c>
      <c r="O140" s="28">
        <v>1698372000</v>
      </c>
      <c r="P140" s="28">
        <v>1677033000</v>
      </c>
      <c r="Q140" s="28">
        <v>1680071500</v>
      </c>
    </row>
    <row r="141" spans="1:17" x14ac:dyDescent="0.3">
      <c r="A141" s="83">
        <v>2268000000</v>
      </c>
      <c r="B141" s="83">
        <v>1836105000</v>
      </c>
      <c r="C141" s="83">
        <v>1920253000</v>
      </c>
      <c r="D141" s="83">
        <v>2016212000</v>
      </c>
      <c r="L141" s="30" t="s">
        <v>478</v>
      </c>
      <c r="M141" s="28">
        <v>1687800000</v>
      </c>
      <c r="N141" s="28">
        <v>2876000000</v>
      </c>
      <c r="O141" s="28">
        <v>3449400000</v>
      </c>
      <c r="P141" s="28">
        <v>3606100000</v>
      </c>
      <c r="Q141" s="28">
        <v>2904825000</v>
      </c>
    </row>
    <row r="142" spans="1:17" x14ac:dyDescent="0.3">
      <c r="A142" s="83">
        <v>2289000000</v>
      </c>
      <c r="B142" s="83">
        <v>1838766000</v>
      </c>
      <c r="C142" s="83">
        <v>1982000000</v>
      </c>
      <c r="D142" s="83">
        <v>2057766000</v>
      </c>
      <c r="L142" s="30" t="s">
        <v>195</v>
      </c>
      <c r="M142" s="28">
        <v>1689000000</v>
      </c>
      <c r="N142" s="28">
        <v>2124000000</v>
      </c>
      <c r="O142" s="28">
        <v>2343000000</v>
      </c>
      <c r="P142" s="28">
        <v>2432000000</v>
      </c>
      <c r="Q142" s="28">
        <v>2147000000</v>
      </c>
    </row>
    <row r="143" spans="1:17" x14ac:dyDescent="0.3">
      <c r="A143" s="83">
        <v>2359822000</v>
      </c>
      <c r="B143" s="83">
        <v>1862000000</v>
      </c>
      <c r="C143" s="83">
        <v>2033000000</v>
      </c>
      <c r="D143" s="83">
        <v>2057766000</v>
      </c>
      <c r="L143" s="30" t="s">
        <v>194</v>
      </c>
      <c r="M143" s="28">
        <v>1689000000</v>
      </c>
      <c r="N143" s="28">
        <v>2124000000</v>
      </c>
      <c r="O143" s="28">
        <v>2343000000</v>
      </c>
      <c r="P143" s="28">
        <v>2432000000</v>
      </c>
      <c r="Q143" s="28">
        <v>2147000000</v>
      </c>
    </row>
    <row r="144" spans="1:17" x14ac:dyDescent="0.3">
      <c r="A144" s="83">
        <v>2398000000</v>
      </c>
      <c r="B144" s="83">
        <v>1875000000</v>
      </c>
      <c r="C144" s="83">
        <v>2047800000</v>
      </c>
      <c r="D144" s="83">
        <v>2065000000</v>
      </c>
      <c r="L144" s="30" t="s">
        <v>524</v>
      </c>
      <c r="M144" s="28">
        <v>1693210000</v>
      </c>
      <c r="N144" s="28">
        <v>1748100000</v>
      </c>
      <c r="O144" s="28">
        <v>1816400000</v>
      </c>
      <c r="P144" s="28">
        <v>1856500000</v>
      </c>
      <c r="Q144" s="28">
        <v>1778552500</v>
      </c>
    </row>
    <row r="145" spans="1:17" x14ac:dyDescent="0.3">
      <c r="A145" s="83">
        <v>2398790000</v>
      </c>
      <c r="B145" s="83">
        <v>1925266000</v>
      </c>
      <c r="C145" s="83">
        <v>2079000000</v>
      </c>
      <c r="D145" s="83">
        <v>2077748000</v>
      </c>
      <c r="L145" s="30" t="s">
        <v>217</v>
      </c>
      <c r="M145" s="28">
        <v>1699428000</v>
      </c>
      <c r="N145" s="28">
        <v>2066893000</v>
      </c>
      <c r="O145" s="28">
        <v>2534389000</v>
      </c>
      <c r="P145" s="28">
        <v>2177757000</v>
      </c>
      <c r="Q145" s="28">
        <v>2119616750</v>
      </c>
    </row>
    <row r="146" spans="1:17" x14ac:dyDescent="0.3">
      <c r="A146" s="83">
        <v>2417000000</v>
      </c>
      <c r="B146" s="83">
        <v>1929800000</v>
      </c>
      <c r="C146" s="83">
        <v>2083000000</v>
      </c>
      <c r="D146" s="83">
        <v>2171600000</v>
      </c>
      <c r="L146" s="30" t="s">
        <v>374</v>
      </c>
      <c r="M146" s="28">
        <v>1704767000</v>
      </c>
      <c r="N146" s="28">
        <v>1791594000</v>
      </c>
      <c r="O146" s="28">
        <v>2435591000</v>
      </c>
      <c r="P146" s="28">
        <v>2817803000</v>
      </c>
      <c r="Q146" s="28">
        <v>2187438750</v>
      </c>
    </row>
    <row r="147" spans="1:17" x14ac:dyDescent="0.3">
      <c r="A147" s="83">
        <v>2446000000</v>
      </c>
      <c r="B147" s="83">
        <v>1954000000</v>
      </c>
      <c r="C147" s="83">
        <v>2087854000</v>
      </c>
      <c r="D147" s="83">
        <v>2173000000</v>
      </c>
      <c r="L147" s="30" t="s">
        <v>538</v>
      </c>
      <c r="M147" s="28">
        <v>1727000000</v>
      </c>
      <c r="N147" s="28">
        <v>1337000000</v>
      </c>
      <c r="O147" s="28">
        <v>1096000000</v>
      </c>
      <c r="P147" s="28">
        <v>963000000</v>
      </c>
      <c r="Q147" s="28">
        <v>1280750000</v>
      </c>
    </row>
    <row r="148" spans="1:17" x14ac:dyDescent="0.3">
      <c r="A148" s="83">
        <v>2446443000</v>
      </c>
      <c r="B148" s="83">
        <v>1989000000</v>
      </c>
      <c r="C148" s="83">
        <v>2100600000</v>
      </c>
      <c r="D148" s="83">
        <v>2173000000</v>
      </c>
      <c r="L148" s="30" t="s">
        <v>520</v>
      </c>
      <c r="M148" s="28">
        <v>1763394000</v>
      </c>
      <c r="N148" s="28">
        <v>1925266000</v>
      </c>
      <c r="O148" s="28">
        <v>2148147000</v>
      </c>
      <c r="P148" s="28">
        <v>2243232000</v>
      </c>
      <c r="Q148" s="28">
        <v>2020009750</v>
      </c>
    </row>
    <row r="149" spans="1:17" x14ac:dyDescent="0.3">
      <c r="A149" s="83">
        <v>2457600000</v>
      </c>
      <c r="B149" s="83">
        <v>2006715000</v>
      </c>
      <c r="C149" s="83">
        <v>2104000000</v>
      </c>
      <c r="D149" s="83">
        <v>2177757000</v>
      </c>
      <c r="L149" s="30" t="s">
        <v>290</v>
      </c>
      <c r="M149" s="28">
        <v>1852768000</v>
      </c>
      <c r="N149" s="28">
        <v>2006715000</v>
      </c>
      <c r="O149" s="28">
        <v>1703476000</v>
      </c>
      <c r="P149" s="28">
        <v>898805000</v>
      </c>
      <c r="Q149" s="28">
        <v>1615441000</v>
      </c>
    </row>
    <row r="150" spans="1:17" x14ac:dyDescent="0.3">
      <c r="A150" s="83">
        <v>2471000000</v>
      </c>
      <c r="B150" s="83">
        <v>2020436000</v>
      </c>
      <c r="C150" s="83">
        <v>2104582000</v>
      </c>
      <c r="D150" s="83">
        <v>2181100000</v>
      </c>
      <c r="L150" s="30" t="s">
        <v>236</v>
      </c>
      <c r="M150" s="28">
        <v>1875000000</v>
      </c>
      <c r="N150" s="28">
        <v>2153000000</v>
      </c>
      <c r="O150" s="28">
        <v>2867000000</v>
      </c>
      <c r="P150" s="28">
        <v>3789000000</v>
      </c>
      <c r="Q150" s="28">
        <v>2671000000</v>
      </c>
    </row>
    <row r="151" spans="1:17" x14ac:dyDescent="0.3">
      <c r="A151" s="83">
        <v>2492655000</v>
      </c>
      <c r="B151" s="83">
        <v>2066893000</v>
      </c>
      <c r="C151" s="83">
        <v>2148147000</v>
      </c>
      <c r="D151" s="83">
        <v>2199000000</v>
      </c>
      <c r="L151" s="30" t="s">
        <v>436</v>
      </c>
      <c r="M151" s="28">
        <v>1879559000</v>
      </c>
      <c r="N151" s="28">
        <v>2020436000</v>
      </c>
      <c r="O151" s="28">
        <v>2087854000</v>
      </c>
      <c r="P151" s="28">
        <v>1969675000</v>
      </c>
      <c r="Q151" s="28">
        <v>1989381000</v>
      </c>
    </row>
    <row r="152" spans="1:17" x14ac:dyDescent="0.3">
      <c r="A152" s="83">
        <v>2499000000</v>
      </c>
      <c r="B152" s="83">
        <v>2124000000</v>
      </c>
      <c r="C152" s="83">
        <v>2163500000</v>
      </c>
      <c r="D152" s="83">
        <v>2201100000</v>
      </c>
      <c r="L152" s="30" t="s">
        <v>300</v>
      </c>
      <c r="M152" s="28">
        <v>1885000000</v>
      </c>
      <c r="N152" s="28">
        <v>1989000000</v>
      </c>
      <c r="O152" s="28">
        <v>2033000000</v>
      </c>
      <c r="P152" s="28">
        <v>2012000000</v>
      </c>
      <c r="Q152" s="28">
        <v>1979750000</v>
      </c>
    </row>
    <row r="153" spans="1:17" x14ac:dyDescent="0.3">
      <c r="A153" s="83">
        <v>2515796000</v>
      </c>
      <c r="B153" s="83">
        <v>2124000000</v>
      </c>
      <c r="C153" s="83">
        <v>2210000000</v>
      </c>
      <c r="D153" s="83">
        <v>2204000000</v>
      </c>
      <c r="L153" s="30" t="s">
        <v>61</v>
      </c>
      <c r="M153" s="28">
        <v>1899000000</v>
      </c>
      <c r="N153" s="28">
        <v>1954000000</v>
      </c>
      <c r="O153" s="28">
        <v>1982000000</v>
      </c>
      <c r="P153" s="28">
        <v>2261000000</v>
      </c>
      <c r="Q153" s="28">
        <v>2024000000</v>
      </c>
    </row>
    <row r="154" spans="1:17" x14ac:dyDescent="0.3">
      <c r="A154" s="83">
        <v>2522803000</v>
      </c>
      <c r="B154" s="83">
        <v>2153000000</v>
      </c>
      <c r="C154" s="83">
        <v>2246000000</v>
      </c>
      <c r="D154" s="83">
        <v>2226000000</v>
      </c>
      <c r="L154" s="30" t="s">
        <v>523</v>
      </c>
      <c r="M154" s="28">
        <v>1932000000</v>
      </c>
      <c r="N154" s="28">
        <v>1875000000</v>
      </c>
      <c r="O154" s="28">
        <v>2079000000</v>
      </c>
      <c r="P154" s="28">
        <v>2226000000</v>
      </c>
      <c r="Q154" s="28">
        <v>2028000000</v>
      </c>
    </row>
    <row r="155" spans="1:17" x14ac:dyDescent="0.3">
      <c r="A155" s="83">
        <v>2545600000</v>
      </c>
      <c r="B155" s="83">
        <v>2156000000</v>
      </c>
      <c r="C155" s="83">
        <v>2290000000</v>
      </c>
      <c r="D155" s="83">
        <v>2243232000</v>
      </c>
      <c r="L155" s="30" t="s">
        <v>500</v>
      </c>
      <c r="M155" s="28">
        <v>1955682000</v>
      </c>
      <c r="N155" s="28">
        <v>1838766000</v>
      </c>
      <c r="O155" s="28">
        <v>1903384000</v>
      </c>
      <c r="P155" s="28">
        <v>2016212000</v>
      </c>
      <c r="Q155" s="28">
        <v>1928511000</v>
      </c>
    </row>
    <row r="156" spans="1:17" x14ac:dyDescent="0.3">
      <c r="A156" s="83">
        <v>2564000000</v>
      </c>
      <c r="B156" s="83">
        <v>2158200000</v>
      </c>
      <c r="C156" s="83">
        <v>2317500000</v>
      </c>
      <c r="D156" s="83">
        <v>2249000000</v>
      </c>
      <c r="L156" s="30" t="s">
        <v>214</v>
      </c>
      <c r="M156" s="28">
        <v>2025900000</v>
      </c>
      <c r="N156" s="28">
        <v>2158200000</v>
      </c>
      <c r="O156" s="28">
        <v>2100600000</v>
      </c>
      <c r="P156" s="28">
        <v>2181100000</v>
      </c>
      <c r="Q156" s="28">
        <v>2116450000</v>
      </c>
    </row>
    <row r="157" spans="1:17" x14ac:dyDescent="0.3">
      <c r="A157" s="83">
        <v>2571300000</v>
      </c>
      <c r="B157" s="83">
        <v>2174000000</v>
      </c>
      <c r="C157" s="83">
        <v>2325000000</v>
      </c>
      <c r="D157" s="83">
        <v>2261000000</v>
      </c>
      <c r="L157" s="30" t="s">
        <v>408</v>
      </c>
      <c r="M157" s="28">
        <v>2053816000</v>
      </c>
      <c r="N157" s="28">
        <v>1862000000</v>
      </c>
      <c r="O157" s="28">
        <v>2083000000</v>
      </c>
      <c r="P157" s="28">
        <v>2199000000</v>
      </c>
      <c r="Q157" s="28">
        <v>2049454000</v>
      </c>
    </row>
    <row r="158" spans="1:17" x14ac:dyDescent="0.3">
      <c r="A158" s="83">
        <v>2718900000</v>
      </c>
      <c r="B158" s="83">
        <v>2272400000</v>
      </c>
      <c r="C158" s="83">
        <v>2343000000</v>
      </c>
      <c r="D158" s="83">
        <v>2335000000</v>
      </c>
      <c r="L158" s="30" t="s">
        <v>386</v>
      </c>
      <c r="M158" s="28">
        <v>2079000000</v>
      </c>
      <c r="N158" s="28">
        <v>2156000000</v>
      </c>
      <c r="O158" s="28">
        <v>2246000000</v>
      </c>
      <c r="P158" s="28">
        <v>1694000000</v>
      </c>
      <c r="Q158" s="28">
        <v>2043750000</v>
      </c>
    </row>
    <row r="159" spans="1:17" x14ac:dyDescent="0.3">
      <c r="A159" s="83">
        <v>2754000000</v>
      </c>
      <c r="B159" s="83">
        <v>2323642000</v>
      </c>
      <c r="C159" s="83">
        <v>2343000000</v>
      </c>
      <c r="D159" s="83">
        <v>2432000000</v>
      </c>
      <c r="L159" s="30" t="s">
        <v>548</v>
      </c>
      <c r="M159" s="28">
        <v>2093000000</v>
      </c>
      <c r="N159" s="28">
        <v>2394000000</v>
      </c>
      <c r="O159" s="28">
        <v>2504000000</v>
      </c>
      <c r="P159" s="28">
        <v>2700000000</v>
      </c>
      <c r="Q159" s="28">
        <v>2422750000</v>
      </c>
    </row>
    <row r="160" spans="1:17" x14ac:dyDescent="0.3">
      <c r="A160" s="83">
        <v>2760500000</v>
      </c>
      <c r="B160" s="83">
        <v>2332000000</v>
      </c>
      <c r="C160" s="83">
        <v>2403000000</v>
      </c>
      <c r="D160" s="83">
        <v>2432000000</v>
      </c>
      <c r="L160" s="30" t="s">
        <v>237</v>
      </c>
      <c r="M160" s="28">
        <v>2093200000</v>
      </c>
      <c r="N160" s="28">
        <v>2408500000</v>
      </c>
      <c r="O160" s="28">
        <v>2646700000</v>
      </c>
      <c r="P160" s="28">
        <v>2997500000</v>
      </c>
      <c r="Q160" s="28">
        <v>2536475000</v>
      </c>
    </row>
    <row r="161" spans="1:17" x14ac:dyDescent="0.3">
      <c r="A161" s="83">
        <v>2789000000</v>
      </c>
      <c r="B161" s="83">
        <v>2338000000</v>
      </c>
      <c r="C161" s="83">
        <v>2406587000</v>
      </c>
      <c r="D161" s="83">
        <v>2454463000</v>
      </c>
      <c r="L161" s="30" t="s">
        <v>252</v>
      </c>
      <c r="M161" s="28">
        <v>2141600000</v>
      </c>
      <c r="N161" s="28">
        <v>1929800000</v>
      </c>
      <c r="O161" s="28">
        <v>2047800000</v>
      </c>
      <c r="P161" s="28">
        <v>2201100000</v>
      </c>
      <c r="Q161" s="28">
        <v>2080075000</v>
      </c>
    </row>
    <row r="162" spans="1:17" x14ac:dyDescent="0.3">
      <c r="A162" s="83">
        <v>2793800000</v>
      </c>
      <c r="B162" s="83">
        <v>2343829000</v>
      </c>
      <c r="C162" s="83">
        <v>2435591000</v>
      </c>
      <c r="D162" s="83">
        <v>2530374000</v>
      </c>
      <c r="L162" s="30" t="s">
        <v>348</v>
      </c>
      <c r="M162" s="28">
        <v>2144200000</v>
      </c>
      <c r="N162" s="28">
        <v>2272400000</v>
      </c>
      <c r="O162" s="28">
        <v>2317500000</v>
      </c>
      <c r="P162" s="28">
        <v>2171600000</v>
      </c>
      <c r="Q162" s="28">
        <v>2226425000</v>
      </c>
    </row>
    <row r="163" spans="1:17" x14ac:dyDescent="0.3">
      <c r="A163" s="83">
        <v>2943847000</v>
      </c>
      <c r="B163" s="83">
        <v>2355000000</v>
      </c>
      <c r="C163" s="83">
        <v>2504000000</v>
      </c>
      <c r="D163" s="83">
        <v>2539783000</v>
      </c>
      <c r="L163" s="30" t="s">
        <v>58</v>
      </c>
      <c r="M163" s="28">
        <v>2154132000</v>
      </c>
      <c r="N163" s="28">
        <v>2323642000</v>
      </c>
      <c r="O163" s="28">
        <v>2597017000</v>
      </c>
      <c r="P163" s="28">
        <v>2549280000</v>
      </c>
      <c r="Q163" s="28">
        <v>2406017750</v>
      </c>
    </row>
    <row r="164" spans="1:17" x14ac:dyDescent="0.3">
      <c r="A164" s="83">
        <v>3002000000</v>
      </c>
      <c r="B164" s="83">
        <v>2394000000</v>
      </c>
      <c r="C164" s="83">
        <v>2511000000</v>
      </c>
      <c r="D164" s="83">
        <v>2549280000</v>
      </c>
      <c r="L164" s="30" t="s">
        <v>350</v>
      </c>
      <c r="M164" s="28">
        <v>2195857000</v>
      </c>
      <c r="N164" s="28">
        <v>2599828000</v>
      </c>
      <c r="O164" s="28">
        <v>2974976000</v>
      </c>
      <c r="P164" s="28">
        <v>3266971000</v>
      </c>
      <c r="Q164" s="28">
        <v>2759408000</v>
      </c>
    </row>
    <row r="165" spans="1:17" x14ac:dyDescent="0.3">
      <c r="A165" s="83">
        <v>3011684000</v>
      </c>
      <c r="B165" s="83">
        <v>2406000000</v>
      </c>
      <c r="C165" s="83">
        <v>2534389000</v>
      </c>
      <c r="D165" s="83">
        <v>2564648000</v>
      </c>
      <c r="L165" s="30" t="s">
        <v>528</v>
      </c>
      <c r="M165" s="28">
        <v>2233284000</v>
      </c>
      <c r="N165" s="28">
        <v>2343829000</v>
      </c>
      <c r="O165" s="28">
        <v>2406587000</v>
      </c>
      <c r="P165" s="28">
        <v>2564648000</v>
      </c>
      <c r="Q165" s="28">
        <v>2387087000</v>
      </c>
    </row>
    <row r="166" spans="1:17" x14ac:dyDescent="0.3">
      <c r="A166" s="83">
        <v>3016109000</v>
      </c>
      <c r="B166" s="83">
        <v>2408500000</v>
      </c>
      <c r="C166" s="83">
        <v>2539000000</v>
      </c>
      <c r="D166" s="83">
        <v>2579800000</v>
      </c>
      <c r="L166" s="30" t="s">
        <v>207</v>
      </c>
      <c r="M166" s="28">
        <v>2268000000</v>
      </c>
      <c r="N166" s="28">
        <v>2332000000</v>
      </c>
      <c r="O166" s="28">
        <v>2104000000</v>
      </c>
      <c r="P166" s="28">
        <v>1582000000</v>
      </c>
      <c r="Q166" s="28">
        <v>2071500000</v>
      </c>
    </row>
    <row r="167" spans="1:17" x14ac:dyDescent="0.3">
      <c r="A167" s="83">
        <v>3040900000</v>
      </c>
      <c r="B167" s="83">
        <v>2444085000</v>
      </c>
      <c r="C167" s="83">
        <v>2555549000</v>
      </c>
      <c r="D167" s="83">
        <v>2582000000</v>
      </c>
      <c r="L167" s="30" t="s">
        <v>558</v>
      </c>
      <c r="M167" s="28">
        <v>2289000000</v>
      </c>
      <c r="N167" s="28">
        <v>2338000000</v>
      </c>
      <c r="O167" s="28">
        <v>2403000000</v>
      </c>
      <c r="P167" s="28">
        <v>2249000000</v>
      </c>
      <c r="Q167" s="28">
        <v>2319750000</v>
      </c>
    </row>
    <row r="168" spans="1:17" x14ac:dyDescent="0.3">
      <c r="A168" s="83">
        <v>3084766000</v>
      </c>
      <c r="B168" s="83">
        <v>2444984000</v>
      </c>
      <c r="C168" s="83">
        <v>2559000000</v>
      </c>
      <c r="D168" s="83">
        <v>2607000000</v>
      </c>
      <c r="L168" s="30" t="s">
        <v>50</v>
      </c>
      <c r="M168" s="28">
        <v>2319000000</v>
      </c>
      <c r="N168" s="28">
        <v>2355000000</v>
      </c>
      <c r="O168" s="28">
        <v>2325000000</v>
      </c>
      <c r="P168" s="28">
        <v>1935000000</v>
      </c>
      <c r="Q168" s="28">
        <v>2233500000</v>
      </c>
    </row>
    <row r="169" spans="1:17" x14ac:dyDescent="0.3">
      <c r="A169" s="83">
        <v>3098066000</v>
      </c>
      <c r="B169" s="83">
        <v>2491000000</v>
      </c>
      <c r="C169" s="83">
        <v>2559000000</v>
      </c>
      <c r="D169" s="83">
        <v>2659728000</v>
      </c>
      <c r="L169" s="30" t="s">
        <v>108</v>
      </c>
      <c r="M169" s="28">
        <v>2349000000</v>
      </c>
      <c r="N169" s="28">
        <v>2174000000</v>
      </c>
      <c r="O169" s="28">
        <v>2210000000</v>
      </c>
      <c r="P169" s="28">
        <v>2173000000</v>
      </c>
      <c r="Q169" s="28">
        <v>2226500000</v>
      </c>
    </row>
    <row r="170" spans="1:17" x14ac:dyDescent="0.3">
      <c r="A170" s="83">
        <v>3103000000</v>
      </c>
      <c r="B170" s="83">
        <v>2493300000</v>
      </c>
      <c r="C170" s="83">
        <v>2566246000</v>
      </c>
      <c r="D170" s="83">
        <v>2700000000</v>
      </c>
      <c r="L170" s="30" t="s">
        <v>143</v>
      </c>
      <c r="M170" s="28">
        <v>2359822000</v>
      </c>
      <c r="N170" s="28">
        <v>2990513000</v>
      </c>
      <c r="O170" s="28">
        <v>3326936000</v>
      </c>
      <c r="P170" s="28">
        <v>3406170000</v>
      </c>
      <c r="Q170" s="28">
        <v>3020860250</v>
      </c>
    </row>
    <row r="171" spans="1:17" x14ac:dyDescent="0.3">
      <c r="A171" s="83">
        <v>3117203000</v>
      </c>
      <c r="B171" s="83">
        <v>2513000000</v>
      </c>
      <c r="C171" s="83">
        <v>2597017000</v>
      </c>
      <c r="D171" s="83">
        <v>2714000000</v>
      </c>
      <c r="L171" s="30" t="s">
        <v>28</v>
      </c>
      <c r="M171" s="28">
        <v>2392091000</v>
      </c>
      <c r="N171" s="28">
        <v>2894917000</v>
      </c>
      <c r="O171" s="28">
        <v>3643979000</v>
      </c>
      <c r="P171" s="28">
        <v>4482700000</v>
      </c>
      <c r="Q171" s="28">
        <v>3353421750</v>
      </c>
    </row>
    <row r="172" spans="1:17" x14ac:dyDescent="0.3">
      <c r="A172" s="83">
        <v>3142000000</v>
      </c>
      <c r="B172" s="83">
        <v>2566444000</v>
      </c>
      <c r="C172" s="83">
        <v>2646700000</v>
      </c>
      <c r="D172" s="83">
        <v>2759908000</v>
      </c>
      <c r="L172" s="30" t="s">
        <v>402</v>
      </c>
      <c r="M172" s="28">
        <v>2398000000</v>
      </c>
      <c r="N172" s="28">
        <v>2620000000</v>
      </c>
      <c r="O172" s="28">
        <v>2539000000</v>
      </c>
      <c r="P172" s="28">
        <v>2607000000</v>
      </c>
      <c r="Q172" s="28">
        <v>2541000000</v>
      </c>
    </row>
    <row r="173" spans="1:17" x14ac:dyDescent="0.3">
      <c r="A173" s="83">
        <v>3193722000</v>
      </c>
      <c r="B173" s="83">
        <v>2599828000</v>
      </c>
      <c r="C173" s="83">
        <v>2656000000</v>
      </c>
      <c r="D173" s="83">
        <v>2761200000</v>
      </c>
      <c r="L173" s="30" t="s">
        <v>342</v>
      </c>
      <c r="M173" s="28">
        <v>2398790000</v>
      </c>
      <c r="N173" s="28">
        <v>2987126000</v>
      </c>
      <c r="O173" s="28">
        <v>4088151000</v>
      </c>
      <c r="P173" s="28">
        <v>4359104000</v>
      </c>
      <c r="Q173" s="28">
        <v>3458292750</v>
      </c>
    </row>
    <row r="174" spans="1:17" x14ac:dyDescent="0.3">
      <c r="A174" s="83">
        <v>3194200000</v>
      </c>
      <c r="B174" s="83">
        <v>2620000000</v>
      </c>
      <c r="C174" s="83">
        <v>2790000000</v>
      </c>
      <c r="D174" s="83">
        <v>2775588000</v>
      </c>
      <c r="L174" s="30" t="s">
        <v>460</v>
      </c>
      <c r="M174" s="28">
        <v>2417000000</v>
      </c>
      <c r="N174" s="28">
        <v>2707000000</v>
      </c>
      <c r="O174" s="28">
        <v>2790000000</v>
      </c>
      <c r="P174" s="28">
        <v>2335000000</v>
      </c>
      <c r="Q174" s="28">
        <v>2562250000</v>
      </c>
    </row>
    <row r="175" spans="1:17" x14ac:dyDescent="0.3">
      <c r="A175" s="83">
        <v>3230857000</v>
      </c>
      <c r="B175" s="83">
        <v>2628700000</v>
      </c>
      <c r="C175" s="83">
        <v>2850316000</v>
      </c>
      <c r="D175" s="83">
        <v>2782000000</v>
      </c>
      <c r="L175" s="30" t="s">
        <v>463</v>
      </c>
      <c r="M175" s="28">
        <v>2446000000</v>
      </c>
      <c r="N175" s="28">
        <v>2628700000</v>
      </c>
      <c r="O175" s="28">
        <v>3662100000</v>
      </c>
      <c r="P175" s="28">
        <v>4109800000</v>
      </c>
      <c r="Q175" s="28">
        <v>3211650000</v>
      </c>
    </row>
    <row r="176" spans="1:17" x14ac:dyDescent="0.3">
      <c r="A176" s="83">
        <v>3251575000</v>
      </c>
      <c r="B176" s="83">
        <v>2707000000</v>
      </c>
      <c r="C176" s="83">
        <v>2867000000</v>
      </c>
      <c r="D176" s="83">
        <v>2817803000</v>
      </c>
      <c r="L176" s="30" t="s">
        <v>423</v>
      </c>
      <c r="M176" s="28">
        <v>2446443000</v>
      </c>
      <c r="N176" s="28">
        <v>2566444000</v>
      </c>
      <c r="O176" s="28">
        <v>2850316000</v>
      </c>
      <c r="P176" s="28">
        <v>4063955000</v>
      </c>
      <c r="Q176" s="28">
        <v>2981789500</v>
      </c>
    </row>
    <row r="177" spans="1:17" x14ac:dyDescent="0.3">
      <c r="A177" s="83">
        <v>3266524000</v>
      </c>
      <c r="B177" s="83">
        <v>2767300000</v>
      </c>
      <c r="C177" s="83">
        <v>2881000000</v>
      </c>
      <c r="D177" s="83">
        <v>2896255000</v>
      </c>
      <c r="L177" s="30" t="s">
        <v>373</v>
      </c>
      <c r="M177" s="28">
        <v>2457600000</v>
      </c>
      <c r="N177" s="28">
        <v>2513000000</v>
      </c>
      <c r="O177" s="28">
        <v>2559000000</v>
      </c>
      <c r="P177" s="28">
        <v>2579800000</v>
      </c>
      <c r="Q177" s="28">
        <v>2527350000</v>
      </c>
    </row>
    <row r="178" spans="1:17" x14ac:dyDescent="0.3">
      <c r="A178" s="83">
        <v>3282301000</v>
      </c>
      <c r="B178" s="83">
        <v>2772098000</v>
      </c>
      <c r="C178" s="83">
        <v>2964700000</v>
      </c>
      <c r="D178" s="83">
        <v>2900000000</v>
      </c>
      <c r="L178" s="30" t="s">
        <v>259</v>
      </c>
      <c r="M178" s="28">
        <v>2471000000</v>
      </c>
      <c r="N178" s="28">
        <v>2859000000</v>
      </c>
      <c r="O178" s="28">
        <v>3788000000</v>
      </c>
      <c r="P178" s="28">
        <v>4006000000</v>
      </c>
      <c r="Q178" s="28">
        <v>3281000000</v>
      </c>
    </row>
    <row r="179" spans="1:17" x14ac:dyDescent="0.3">
      <c r="A179" s="83">
        <v>3385000000</v>
      </c>
      <c r="B179" s="83">
        <v>2776000000</v>
      </c>
      <c r="C179" s="83">
        <v>2974976000</v>
      </c>
      <c r="D179" s="83">
        <v>2909000000</v>
      </c>
      <c r="L179" s="30" t="s">
        <v>168</v>
      </c>
      <c r="M179" s="28">
        <v>2492655000</v>
      </c>
      <c r="N179" s="28">
        <v>2444085000</v>
      </c>
      <c r="O179" s="28">
        <v>2555549000</v>
      </c>
      <c r="P179" s="28">
        <v>2775588000</v>
      </c>
      <c r="Q179" s="28">
        <v>2566969250</v>
      </c>
    </row>
    <row r="180" spans="1:17" x14ac:dyDescent="0.3">
      <c r="A180" s="83">
        <v>3414400000</v>
      </c>
      <c r="B180" s="83">
        <v>2859000000</v>
      </c>
      <c r="C180" s="83">
        <v>2980462000</v>
      </c>
      <c r="D180" s="83">
        <v>2994000000</v>
      </c>
      <c r="L180" s="30" t="s">
        <v>202</v>
      </c>
      <c r="M180" s="28">
        <v>2499000000</v>
      </c>
      <c r="N180" s="28">
        <v>2491000000</v>
      </c>
      <c r="O180" s="28">
        <v>2559000000</v>
      </c>
      <c r="P180" s="28">
        <v>2582000000</v>
      </c>
      <c r="Q180" s="28">
        <v>2532750000</v>
      </c>
    </row>
    <row r="181" spans="1:17" x14ac:dyDescent="0.3">
      <c r="A181" s="83">
        <v>3421700000</v>
      </c>
      <c r="B181" s="83">
        <v>2876000000</v>
      </c>
      <c r="C181" s="83">
        <v>2991900000</v>
      </c>
      <c r="D181" s="83">
        <v>2997500000</v>
      </c>
      <c r="L181" s="30" t="s">
        <v>255</v>
      </c>
      <c r="M181" s="28">
        <v>2515796000</v>
      </c>
      <c r="N181" s="28">
        <v>2444984000</v>
      </c>
      <c r="O181" s="28">
        <v>2566246000</v>
      </c>
      <c r="P181" s="28">
        <v>2659728000</v>
      </c>
      <c r="Q181" s="28">
        <v>2546688500</v>
      </c>
    </row>
    <row r="182" spans="1:17" x14ac:dyDescent="0.3">
      <c r="A182" s="83">
        <v>3440623000</v>
      </c>
      <c r="B182" s="83">
        <v>2938000000</v>
      </c>
      <c r="C182" s="83">
        <v>3022797000</v>
      </c>
      <c r="D182" s="83">
        <v>3003100000</v>
      </c>
      <c r="L182" s="30" t="s">
        <v>449</v>
      </c>
      <c r="M182" s="28">
        <v>2522803000</v>
      </c>
      <c r="N182" s="28">
        <v>2772098000</v>
      </c>
      <c r="O182" s="28">
        <v>2980462000</v>
      </c>
      <c r="P182" s="28">
        <v>3089723000</v>
      </c>
      <c r="Q182" s="28">
        <v>2841271500</v>
      </c>
    </row>
    <row r="183" spans="1:17" x14ac:dyDescent="0.3">
      <c r="A183" s="83">
        <v>3477000000</v>
      </c>
      <c r="B183" s="83">
        <v>2954500000</v>
      </c>
      <c r="C183" s="83">
        <v>3073712000</v>
      </c>
      <c r="D183" s="83">
        <v>3045000000</v>
      </c>
      <c r="L183" s="30" t="s">
        <v>489</v>
      </c>
      <c r="M183" s="28">
        <v>2545600000</v>
      </c>
      <c r="N183" s="28">
        <v>2493300000</v>
      </c>
      <c r="O183" s="28">
        <v>2163500000</v>
      </c>
      <c r="P183" s="28">
        <v>3003100000</v>
      </c>
      <c r="Q183" s="28">
        <v>2551375000</v>
      </c>
    </row>
    <row r="184" spans="1:17" x14ac:dyDescent="0.3">
      <c r="A184" s="83">
        <v>3535000000</v>
      </c>
      <c r="B184" s="83">
        <v>2982100000</v>
      </c>
      <c r="C184" s="83">
        <v>3185000000</v>
      </c>
      <c r="D184" s="83">
        <v>3089723000</v>
      </c>
      <c r="L184" s="30" t="s">
        <v>244</v>
      </c>
      <c r="M184" s="28">
        <v>2564000000</v>
      </c>
      <c r="N184" s="28">
        <v>2776000000</v>
      </c>
      <c r="O184" s="28">
        <v>2881000000</v>
      </c>
      <c r="P184" s="28">
        <v>2909000000</v>
      </c>
      <c r="Q184" s="28">
        <v>2782500000</v>
      </c>
    </row>
    <row r="185" spans="1:17" x14ac:dyDescent="0.3">
      <c r="A185" s="83">
        <v>3667434000</v>
      </c>
      <c r="B185" s="83">
        <v>2987000000</v>
      </c>
      <c r="C185" s="83">
        <v>3190000000</v>
      </c>
      <c r="D185" s="83">
        <v>3163000000</v>
      </c>
      <c r="L185" s="30" t="s">
        <v>405</v>
      </c>
      <c r="M185" s="28">
        <v>2571300000</v>
      </c>
      <c r="N185" s="28">
        <v>2406000000</v>
      </c>
      <c r="O185" s="28">
        <v>2290000000</v>
      </c>
      <c r="P185" s="28">
        <v>2173000000</v>
      </c>
      <c r="Q185" s="28">
        <v>2360075000</v>
      </c>
    </row>
    <row r="186" spans="1:17" x14ac:dyDescent="0.3">
      <c r="A186" s="83">
        <v>3778100000</v>
      </c>
      <c r="B186" s="83">
        <v>2987126000</v>
      </c>
      <c r="C186" s="83">
        <v>3242000000</v>
      </c>
      <c r="D186" s="83">
        <v>3199400000</v>
      </c>
      <c r="L186" s="30" t="s">
        <v>339</v>
      </c>
      <c r="M186" s="28">
        <v>2718900000</v>
      </c>
      <c r="N186" s="28">
        <v>2767300000</v>
      </c>
      <c r="O186" s="28">
        <v>2991900000</v>
      </c>
      <c r="P186" s="28">
        <v>2994000000</v>
      </c>
      <c r="Q186" s="28">
        <v>2868025000</v>
      </c>
    </row>
    <row r="187" spans="1:17" x14ac:dyDescent="0.3">
      <c r="A187" s="83">
        <v>3784370000</v>
      </c>
      <c r="B187" s="83">
        <v>2990513000</v>
      </c>
      <c r="C187" s="83">
        <v>3293000000</v>
      </c>
      <c r="D187" s="83">
        <v>3218000000</v>
      </c>
      <c r="L187" s="30" t="s">
        <v>459</v>
      </c>
      <c r="M187" s="28">
        <v>2754000000</v>
      </c>
      <c r="N187" s="28">
        <v>2987000000</v>
      </c>
      <c r="O187" s="28">
        <v>3331000000</v>
      </c>
      <c r="P187" s="28">
        <v>2714000000</v>
      </c>
      <c r="Q187" s="28">
        <v>2946500000</v>
      </c>
    </row>
    <row r="188" spans="1:17" x14ac:dyDescent="0.3">
      <c r="A188" s="83">
        <v>3851000000</v>
      </c>
      <c r="B188" s="83">
        <v>3006009000</v>
      </c>
      <c r="C188" s="83">
        <v>3297400000</v>
      </c>
      <c r="D188" s="83">
        <v>3266971000</v>
      </c>
      <c r="L188" s="30" t="s">
        <v>537</v>
      </c>
      <c r="M188" s="28">
        <v>2760500000</v>
      </c>
      <c r="N188" s="28">
        <v>2982100000</v>
      </c>
      <c r="O188" s="28">
        <v>3371800000</v>
      </c>
      <c r="P188" s="28">
        <v>3949400000</v>
      </c>
      <c r="Q188" s="28">
        <v>3265950000</v>
      </c>
    </row>
    <row r="189" spans="1:17" x14ac:dyDescent="0.3">
      <c r="A189" s="83">
        <v>3870100000</v>
      </c>
      <c r="B189" s="83">
        <v>3034000000</v>
      </c>
      <c r="C189" s="83">
        <v>3316311000</v>
      </c>
      <c r="D189" s="83">
        <v>3323000000</v>
      </c>
      <c r="L189" s="30" t="s">
        <v>452</v>
      </c>
      <c r="M189" s="28">
        <v>2789000000</v>
      </c>
      <c r="N189" s="28">
        <v>3140000000</v>
      </c>
      <c r="O189" s="28">
        <v>3242000000</v>
      </c>
      <c r="P189" s="28">
        <v>3218000000</v>
      </c>
      <c r="Q189" s="28">
        <v>3097250000</v>
      </c>
    </row>
    <row r="190" spans="1:17" x14ac:dyDescent="0.3">
      <c r="A190" s="83">
        <v>3931000000</v>
      </c>
      <c r="B190" s="83">
        <v>3140000000</v>
      </c>
      <c r="C190" s="83">
        <v>3326936000</v>
      </c>
      <c r="D190" s="83">
        <v>3404000000</v>
      </c>
      <c r="L190" s="30" t="s">
        <v>441</v>
      </c>
      <c r="M190" s="28">
        <v>2793800000</v>
      </c>
      <c r="N190" s="28">
        <v>3967100000</v>
      </c>
      <c r="O190" s="28">
        <v>3914500000</v>
      </c>
      <c r="P190" s="28">
        <v>3858700000</v>
      </c>
      <c r="Q190" s="28">
        <v>3633525000</v>
      </c>
    </row>
    <row r="191" spans="1:17" x14ac:dyDescent="0.3">
      <c r="A191" s="83">
        <v>3956200000</v>
      </c>
      <c r="B191" s="83">
        <v>3158000000</v>
      </c>
      <c r="C191" s="83">
        <v>3331000000</v>
      </c>
      <c r="D191" s="83">
        <v>3406170000</v>
      </c>
      <c r="L191" s="30" t="s">
        <v>74</v>
      </c>
      <c r="M191" s="28">
        <v>2942000000</v>
      </c>
      <c r="N191" s="28">
        <v>3317000000</v>
      </c>
      <c r="O191" s="28">
        <v>3185000000</v>
      </c>
      <c r="P191" s="28">
        <v>2900000000</v>
      </c>
      <c r="Q191" s="28">
        <v>3086000000</v>
      </c>
    </row>
    <row r="192" spans="1:17" x14ac:dyDescent="0.3">
      <c r="A192" s="83">
        <v>4070000000</v>
      </c>
      <c r="B192" s="83">
        <v>3163268000</v>
      </c>
      <c r="C192" s="83">
        <v>3344000000</v>
      </c>
      <c r="D192" s="83">
        <v>3434000000</v>
      </c>
      <c r="L192" s="30" t="s">
        <v>495</v>
      </c>
      <c r="M192" s="28">
        <v>2943847000</v>
      </c>
      <c r="N192" s="28">
        <v>662769000</v>
      </c>
      <c r="O192" s="28">
        <v>954990000</v>
      </c>
      <c r="P192" s="28">
        <v>923336000</v>
      </c>
      <c r="Q192" s="28">
        <v>1371235500</v>
      </c>
    </row>
    <row r="193" spans="1:17" x14ac:dyDescent="0.3">
      <c r="A193" s="83">
        <v>4148000000</v>
      </c>
      <c r="B193" s="83">
        <v>3163900000</v>
      </c>
      <c r="C193" s="83">
        <v>3348000000</v>
      </c>
      <c r="D193" s="83">
        <v>3606100000</v>
      </c>
      <c r="L193" s="30" t="s">
        <v>77</v>
      </c>
      <c r="M193" s="28">
        <v>2948900000</v>
      </c>
      <c r="N193" s="28">
        <v>3163900000</v>
      </c>
      <c r="O193" s="28">
        <v>3651700000</v>
      </c>
      <c r="P193" s="28">
        <v>3789200000</v>
      </c>
      <c r="Q193" s="28">
        <v>3388425000</v>
      </c>
    </row>
    <row r="194" spans="1:17" x14ac:dyDescent="0.3">
      <c r="A194" s="83">
        <v>4156845000</v>
      </c>
      <c r="B194" s="83">
        <v>3235000000</v>
      </c>
      <c r="C194" s="83">
        <v>3371800000</v>
      </c>
      <c r="D194" s="83">
        <v>3611100000</v>
      </c>
      <c r="L194" s="30" t="s">
        <v>126</v>
      </c>
      <c r="M194" s="28">
        <v>2990700000</v>
      </c>
      <c r="N194" s="28">
        <v>2954500000</v>
      </c>
      <c r="O194" s="28">
        <v>2964700000</v>
      </c>
      <c r="P194" s="28">
        <v>2761200000</v>
      </c>
      <c r="Q194" s="28">
        <v>2917775000</v>
      </c>
    </row>
    <row r="195" spans="1:17" x14ac:dyDescent="0.3">
      <c r="A195" s="83">
        <v>4191600000</v>
      </c>
      <c r="B195" s="83">
        <v>3280236000</v>
      </c>
      <c r="C195" s="83">
        <v>3449400000</v>
      </c>
      <c r="D195" s="83">
        <v>3619612000</v>
      </c>
      <c r="L195" s="30" t="s">
        <v>484</v>
      </c>
      <c r="M195" s="28">
        <v>3002000000</v>
      </c>
      <c r="N195" s="28">
        <v>3319000000</v>
      </c>
      <c r="O195" s="28">
        <v>3344000000</v>
      </c>
      <c r="P195" s="28">
        <v>3830000000</v>
      </c>
      <c r="Q195" s="28">
        <v>3373750000</v>
      </c>
    </row>
    <row r="196" spans="1:17" x14ac:dyDescent="0.3">
      <c r="A196" s="83">
        <v>4278241000</v>
      </c>
      <c r="B196" s="83">
        <v>3310000000</v>
      </c>
      <c r="C196" s="83">
        <v>3507180000</v>
      </c>
      <c r="D196" s="83">
        <v>3642000000</v>
      </c>
      <c r="L196" s="30" t="s">
        <v>362</v>
      </c>
      <c r="M196" s="28">
        <v>3011684000</v>
      </c>
      <c r="N196" s="28">
        <v>3006009000</v>
      </c>
      <c r="O196" s="28">
        <v>3022797000</v>
      </c>
      <c r="P196" s="28">
        <v>2896255000</v>
      </c>
      <c r="Q196" s="28">
        <v>2984186250</v>
      </c>
    </row>
    <row r="197" spans="1:17" x14ac:dyDescent="0.3">
      <c r="A197" s="83">
        <v>4297922000</v>
      </c>
      <c r="B197" s="83">
        <v>3317000000</v>
      </c>
      <c r="C197" s="83">
        <v>3523600000</v>
      </c>
      <c r="D197" s="83">
        <v>3665578000</v>
      </c>
      <c r="L197" s="30" t="s">
        <v>277</v>
      </c>
      <c r="M197" s="28">
        <v>3016109000</v>
      </c>
      <c r="N197" s="28">
        <v>3420339000</v>
      </c>
      <c r="O197" s="28">
        <v>3595217000</v>
      </c>
      <c r="P197" s="28">
        <v>3752151000</v>
      </c>
      <c r="Q197" s="28">
        <v>3445954000</v>
      </c>
    </row>
    <row r="198" spans="1:17" x14ac:dyDescent="0.3">
      <c r="A198" s="83">
        <v>4334000000</v>
      </c>
      <c r="B198" s="83">
        <v>3319000000</v>
      </c>
      <c r="C198" s="83">
        <v>3595217000</v>
      </c>
      <c r="D198" s="83">
        <v>3747000000</v>
      </c>
      <c r="L198" s="30" t="s">
        <v>435</v>
      </c>
      <c r="M198" s="28">
        <v>3040900000</v>
      </c>
      <c r="N198" s="28">
        <v>4629600000</v>
      </c>
      <c r="O198" s="28">
        <v>4576000000</v>
      </c>
      <c r="P198" s="28">
        <v>4263200000</v>
      </c>
      <c r="Q198" s="28">
        <v>4127425000</v>
      </c>
    </row>
    <row r="199" spans="1:17" x14ac:dyDescent="0.3">
      <c r="A199" s="83">
        <v>4365000000</v>
      </c>
      <c r="B199" s="83">
        <v>3411175000</v>
      </c>
      <c r="C199" s="83">
        <v>3604800000</v>
      </c>
      <c r="D199" s="83">
        <v>3752151000</v>
      </c>
      <c r="L199" s="30" t="s">
        <v>71</v>
      </c>
      <c r="M199" s="28">
        <v>3079000000</v>
      </c>
      <c r="N199" s="28">
        <v>2938000000</v>
      </c>
      <c r="O199" s="28">
        <v>2511000000</v>
      </c>
      <c r="P199" s="28">
        <v>2065000000</v>
      </c>
      <c r="Q199" s="28">
        <v>2648250000</v>
      </c>
    </row>
    <row r="200" spans="1:17" x14ac:dyDescent="0.3">
      <c r="A200" s="83">
        <v>4376505000</v>
      </c>
      <c r="B200" s="83">
        <v>3420339000</v>
      </c>
      <c r="C200" s="83">
        <v>3630000000</v>
      </c>
      <c r="D200" s="83">
        <v>3789000000</v>
      </c>
      <c r="L200" s="30" t="s">
        <v>414</v>
      </c>
      <c r="M200" s="28">
        <v>3084766000</v>
      </c>
      <c r="N200" s="28">
        <v>3280236000</v>
      </c>
      <c r="O200" s="28">
        <v>3507180000</v>
      </c>
      <c r="P200" s="28">
        <v>3804031000</v>
      </c>
      <c r="Q200" s="28">
        <v>3419053250</v>
      </c>
    </row>
    <row r="201" spans="1:17" x14ac:dyDescent="0.3">
      <c r="A201" s="83">
        <v>4495000000</v>
      </c>
      <c r="B201" s="83">
        <v>3469000000</v>
      </c>
      <c r="C201" s="83">
        <v>3651700000</v>
      </c>
      <c r="D201" s="83">
        <v>3789200000</v>
      </c>
      <c r="L201" s="30" t="s">
        <v>504</v>
      </c>
      <c r="M201" s="28">
        <v>3098066000</v>
      </c>
      <c r="N201" s="28">
        <v>3411175000</v>
      </c>
      <c r="O201" s="28">
        <v>3761300000</v>
      </c>
      <c r="P201" s="28">
        <v>4083333000</v>
      </c>
      <c r="Q201" s="28">
        <v>3588468500</v>
      </c>
    </row>
    <row r="202" spans="1:17" x14ac:dyDescent="0.3">
      <c r="A202" s="83">
        <v>4507196000</v>
      </c>
      <c r="B202" s="83">
        <v>3478822000</v>
      </c>
      <c r="C202" s="83">
        <v>3662000000</v>
      </c>
      <c r="D202" s="83">
        <v>3804031000</v>
      </c>
      <c r="L202" s="30" t="s">
        <v>152</v>
      </c>
      <c r="M202" s="28">
        <v>3103000000</v>
      </c>
      <c r="N202" s="28">
        <v>3469000000</v>
      </c>
      <c r="O202" s="28">
        <v>3630000000</v>
      </c>
      <c r="P202" s="28">
        <v>3642000000</v>
      </c>
      <c r="Q202" s="28">
        <v>3461000000</v>
      </c>
    </row>
    <row r="203" spans="1:17" x14ac:dyDescent="0.3">
      <c r="A203" s="83">
        <v>4523000000</v>
      </c>
      <c r="B203" s="83">
        <v>3482100000</v>
      </c>
      <c r="C203" s="83">
        <v>3662100000</v>
      </c>
      <c r="D203" s="83">
        <v>3830000000</v>
      </c>
      <c r="L203" s="30" t="s">
        <v>8</v>
      </c>
      <c r="M203" s="28">
        <v>3106967000</v>
      </c>
      <c r="N203" s="28">
        <v>3241668000</v>
      </c>
      <c r="O203" s="28">
        <v>5390248000</v>
      </c>
      <c r="P203" s="28">
        <v>5314246000</v>
      </c>
      <c r="Q203" s="28">
        <v>4263282250</v>
      </c>
    </row>
    <row r="204" spans="1:17" x14ac:dyDescent="0.3">
      <c r="A204" s="83">
        <v>4562000000</v>
      </c>
      <c r="B204" s="83">
        <v>3570801000</v>
      </c>
      <c r="C204" s="83">
        <v>3724000000</v>
      </c>
      <c r="D204" s="83">
        <v>3858700000</v>
      </c>
      <c r="L204" s="30" t="s">
        <v>399</v>
      </c>
      <c r="M204" s="28">
        <v>3117203000</v>
      </c>
      <c r="N204" s="28">
        <v>3752760000</v>
      </c>
      <c r="O204" s="28">
        <v>4591476000</v>
      </c>
      <c r="P204" s="28">
        <v>6029901000</v>
      </c>
      <c r="Q204" s="28">
        <v>4372835000</v>
      </c>
    </row>
    <row r="205" spans="1:17" x14ac:dyDescent="0.3">
      <c r="A205" s="83">
        <v>4616600000</v>
      </c>
      <c r="B205" s="83">
        <v>3575631000</v>
      </c>
      <c r="C205" s="83">
        <v>3753000000</v>
      </c>
      <c r="D205" s="83">
        <v>3909000000</v>
      </c>
      <c r="L205" s="30" t="s">
        <v>141</v>
      </c>
      <c r="M205" s="28">
        <v>3142000000</v>
      </c>
      <c r="N205" s="28">
        <v>3158000000</v>
      </c>
      <c r="O205" s="28">
        <v>3190000000</v>
      </c>
      <c r="P205" s="28">
        <v>3163000000</v>
      </c>
      <c r="Q205" s="28">
        <v>3163250000</v>
      </c>
    </row>
    <row r="206" spans="1:17" x14ac:dyDescent="0.3">
      <c r="A206" s="83">
        <v>4683600000</v>
      </c>
      <c r="B206" s="83">
        <v>3579600000</v>
      </c>
      <c r="C206" s="83">
        <v>3761300000</v>
      </c>
      <c r="D206" s="83">
        <v>3949400000</v>
      </c>
      <c r="L206" s="30" t="s">
        <v>273</v>
      </c>
      <c r="M206" s="28">
        <v>3193722000</v>
      </c>
      <c r="N206" s="28">
        <v>3891816000</v>
      </c>
      <c r="O206" s="28">
        <v>4338193000</v>
      </c>
      <c r="P206" s="28">
        <v>4818585000</v>
      </c>
      <c r="Q206" s="28">
        <v>4060579000</v>
      </c>
    </row>
    <row r="207" spans="1:17" x14ac:dyDescent="0.3">
      <c r="A207" s="83">
        <v>4741800000</v>
      </c>
      <c r="B207" s="83">
        <v>3585100000</v>
      </c>
      <c r="C207" s="83">
        <v>3775000000</v>
      </c>
      <c r="D207" s="83">
        <v>4003951000</v>
      </c>
      <c r="L207" s="30" t="s">
        <v>546</v>
      </c>
      <c r="M207" s="28">
        <v>3194200000</v>
      </c>
      <c r="N207" s="28">
        <v>3235000000</v>
      </c>
      <c r="O207" s="28">
        <v>3297400000</v>
      </c>
      <c r="P207" s="28">
        <v>3199400000</v>
      </c>
      <c r="Q207" s="28">
        <v>3231500000</v>
      </c>
    </row>
    <row r="208" spans="1:17" x14ac:dyDescent="0.3">
      <c r="A208" s="83">
        <v>4747000000</v>
      </c>
      <c r="B208" s="83">
        <v>3621417000</v>
      </c>
      <c r="C208" s="83">
        <v>3788000000</v>
      </c>
      <c r="D208" s="83">
        <v>4006000000</v>
      </c>
      <c r="L208" s="30" t="s">
        <v>317</v>
      </c>
      <c r="M208" s="28">
        <v>3230857000</v>
      </c>
      <c r="N208" s="28">
        <v>3570801000</v>
      </c>
      <c r="O208" s="28">
        <v>3898403000</v>
      </c>
      <c r="P208" s="28">
        <v>3665578000</v>
      </c>
      <c r="Q208" s="28">
        <v>3591409750</v>
      </c>
    </row>
    <row r="209" spans="1:17" x14ac:dyDescent="0.3">
      <c r="A209" s="83">
        <v>4796500000</v>
      </c>
      <c r="B209" s="83">
        <v>3685000000</v>
      </c>
      <c r="C209" s="83">
        <v>3788023000</v>
      </c>
      <c r="D209" s="83">
        <v>4010000000</v>
      </c>
      <c r="L209" s="30" t="s">
        <v>549</v>
      </c>
      <c r="M209" s="28">
        <v>3251575000</v>
      </c>
      <c r="N209" s="28">
        <v>3478822000</v>
      </c>
      <c r="O209" s="28">
        <v>3316311000</v>
      </c>
      <c r="P209" s="28">
        <v>2530374000</v>
      </c>
      <c r="Q209" s="28">
        <v>3144270500</v>
      </c>
    </row>
    <row r="210" spans="1:17" x14ac:dyDescent="0.3">
      <c r="A210" s="83">
        <v>4802000000</v>
      </c>
      <c r="B210" s="83">
        <v>3748000000</v>
      </c>
      <c r="C210" s="83">
        <v>3808500000</v>
      </c>
      <c r="D210" s="83">
        <v>4063955000</v>
      </c>
      <c r="L210" s="30" t="s">
        <v>251</v>
      </c>
      <c r="M210" s="28">
        <v>3266524000</v>
      </c>
      <c r="N210" s="28">
        <v>3163268000</v>
      </c>
      <c r="O210" s="28">
        <v>3073712000</v>
      </c>
      <c r="P210" s="28">
        <v>2759908000</v>
      </c>
      <c r="Q210" s="28">
        <v>3065853000</v>
      </c>
    </row>
    <row r="211" spans="1:17" x14ac:dyDescent="0.3">
      <c r="A211" s="83">
        <v>4853500000</v>
      </c>
      <c r="B211" s="83">
        <v>3752760000</v>
      </c>
      <c r="C211" s="83">
        <v>3898403000</v>
      </c>
      <c r="D211" s="83">
        <v>4083333000</v>
      </c>
      <c r="L211" s="30" t="s">
        <v>83</v>
      </c>
      <c r="M211" s="28">
        <v>3271000000</v>
      </c>
      <c r="N211" s="28">
        <v>7300000000</v>
      </c>
      <c r="O211" s="28"/>
      <c r="P211" s="28"/>
      <c r="Q211" s="28">
        <v>5285500000</v>
      </c>
    </row>
    <row r="212" spans="1:17" x14ac:dyDescent="0.3">
      <c r="A212" s="83">
        <v>4876000000</v>
      </c>
      <c r="B212" s="83">
        <v>3865231000</v>
      </c>
      <c r="C212" s="83">
        <v>3914500000</v>
      </c>
      <c r="D212" s="83">
        <v>4109800000</v>
      </c>
      <c r="L212" s="30" t="s">
        <v>164</v>
      </c>
      <c r="M212" s="28">
        <v>3282301000</v>
      </c>
      <c r="N212" s="28">
        <v>3575631000</v>
      </c>
      <c r="O212" s="28"/>
      <c r="P212" s="28"/>
      <c r="Q212" s="28">
        <v>3428966000</v>
      </c>
    </row>
    <row r="213" spans="1:17" x14ac:dyDescent="0.3">
      <c r="A213" s="83">
        <v>4920664000</v>
      </c>
      <c r="B213" s="83">
        <v>3869600000</v>
      </c>
      <c r="C213" s="83">
        <v>3932000000</v>
      </c>
      <c r="D213" s="83">
        <v>4162000000</v>
      </c>
      <c r="L213" s="30" t="s">
        <v>60</v>
      </c>
      <c r="M213" s="28">
        <v>3346000000</v>
      </c>
      <c r="N213" s="28">
        <v>4422000000</v>
      </c>
      <c r="O213" s="28">
        <v>4227000000</v>
      </c>
      <c r="P213" s="28">
        <v>4162000000</v>
      </c>
      <c r="Q213" s="28">
        <v>4039250000</v>
      </c>
    </row>
    <row r="214" spans="1:17" x14ac:dyDescent="0.3">
      <c r="A214" s="83">
        <v>4982562000</v>
      </c>
      <c r="B214" s="83">
        <v>3891816000</v>
      </c>
      <c r="C214" s="83">
        <v>4085602000</v>
      </c>
      <c r="D214" s="83">
        <v>4195000000</v>
      </c>
      <c r="L214" s="30" t="s">
        <v>297</v>
      </c>
      <c r="M214" s="28">
        <v>3385000000</v>
      </c>
      <c r="N214" s="28">
        <v>3310000000</v>
      </c>
      <c r="O214" s="28">
        <v>3348000000</v>
      </c>
      <c r="P214" s="28">
        <v>5132000000</v>
      </c>
      <c r="Q214" s="28">
        <v>3793750000</v>
      </c>
    </row>
    <row r="215" spans="1:17" x14ac:dyDescent="0.3">
      <c r="A215" s="83">
        <v>4993000000</v>
      </c>
      <c r="B215" s="83">
        <v>3967100000</v>
      </c>
      <c r="C215" s="83">
        <v>4088151000</v>
      </c>
      <c r="D215" s="83">
        <v>4246700000</v>
      </c>
      <c r="L215" s="30" t="s">
        <v>409</v>
      </c>
      <c r="M215" s="28">
        <v>3414400000</v>
      </c>
      <c r="N215" s="28">
        <v>3482100000</v>
      </c>
      <c r="O215" s="28">
        <v>3523600000</v>
      </c>
      <c r="P215" s="28">
        <v>3611100000</v>
      </c>
      <c r="Q215" s="28">
        <v>3507800000</v>
      </c>
    </row>
    <row r="216" spans="1:17" x14ac:dyDescent="0.3">
      <c r="A216" s="83">
        <v>5033885000</v>
      </c>
      <c r="B216" s="83">
        <v>3969000000</v>
      </c>
      <c r="C216" s="83">
        <v>4157000000</v>
      </c>
      <c r="D216" s="83">
        <v>4263200000</v>
      </c>
      <c r="L216" s="30" t="s">
        <v>341</v>
      </c>
      <c r="M216" s="28">
        <v>3421700000</v>
      </c>
      <c r="N216" s="28">
        <v>3585100000</v>
      </c>
      <c r="O216" s="28">
        <v>3808500000</v>
      </c>
      <c r="P216" s="28">
        <v>5776800000</v>
      </c>
      <c r="Q216" s="28">
        <v>4148025000</v>
      </c>
    </row>
    <row r="217" spans="1:17" x14ac:dyDescent="0.3">
      <c r="A217" s="83">
        <v>5099484000</v>
      </c>
      <c r="B217" s="83">
        <v>3997940000</v>
      </c>
      <c r="C217" s="83">
        <v>4227000000</v>
      </c>
      <c r="D217" s="83">
        <v>4265000000</v>
      </c>
      <c r="L217" s="30" t="s">
        <v>286</v>
      </c>
      <c r="M217" s="28">
        <v>3440623000</v>
      </c>
      <c r="N217" s="28">
        <v>3621417000</v>
      </c>
      <c r="O217" s="28">
        <v>3788023000</v>
      </c>
      <c r="P217" s="28">
        <v>3619612000</v>
      </c>
      <c r="Q217" s="28">
        <v>3617418750</v>
      </c>
    </row>
    <row r="218" spans="1:17" x14ac:dyDescent="0.3">
      <c r="A218" s="83">
        <v>5100900000</v>
      </c>
      <c r="B218" s="83">
        <v>4092700000</v>
      </c>
      <c r="C218" s="83">
        <v>4239474000</v>
      </c>
      <c r="D218" s="83">
        <v>4312000000</v>
      </c>
      <c r="L218" s="30" t="s">
        <v>139</v>
      </c>
      <c r="M218" s="28">
        <v>3477000000</v>
      </c>
      <c r="N218" s="28">
        <v>3748000000</v>
      </c>
      <c r="O218" s="28">
        <v>4157000000</v>
      </c>
      <c r="P218" s="28">
        <v>4195000000</v>
      </c>
      <c r="Q218" s="28">
        <v>3894250000</v>
      </c>
    </row>
    <row r="219" spans="1:17" x14ac:dyDescent="0.3">
      <c r="A219" s="83">
        <v>5140000000</v>
      </c>
      <c r="B219" s="83">
        <v>4100000000</v>
      </c>
      <c r="C219" s="83">
        <v>4281000000</v>
      </c>
      <c r="D219" s="83">
        <v>4321100000</v>
      </c>
      <c r="L219" s="30" t="s">
        <v>31</v>
      </c>
      <c r="M219" s="28">
        <v>3477000000</v>
      </c>
      <c r="N219" s="28">
        <v>3490000000</v>
      </c>
      <c r="O219" s="28">
        <v>3586000000</v>
      </c>
      <c r="P219" s="28">
        <v>3501000000</v>
      </c>
      <c r="Q219" s="28">
        <v>3513500000</v>
      </c>
    </row>
    <row r="220" spans="1:17" x14ac:dyDescent="0.3">
      <c r="A220" s="83">
        <v>5157434000</v>
      </c>
      <c r="B220" s="83">
        <v>4124000000</v>
      </c>
      <c r="C220" s="83">
        <v>4328300000</v>
      </c>
      <c r="D220" s="83">
        <v>4322373000</v>
      </c>
      <c r="L220" s="30" t="s">
        <v>284</v>
      </c>
      <c r="M220" s="28">
        <v>3535000000</v>
      </c>
      <c r="N220" s="28">
        <v>3969000000</v>
      </c>
      <c r="O220" s="28">
        <v>3753000000</v>
      </c>
      <c r="P220" s="28">
        <v>3323000000</v>
      </c>
      <c r="Q220" s="28">
        <v>3645000000</v>
      </c>
    </row>
    <row r="221" spans="1:17" x14ac:dyDescent="0.3">
      <c r="A221" s="83">
        <v>5165169000</v>
      </c>
      <c r="B221" s="83">
        <v>4145000000</v>
      </c>
      <c r="C221" s="83">
        <v>4338193000</v>
      </c>
      <c r="D221" s="83">
        <v>4359104000</v>
      </c>
      <c r="L221" s="30" t="s">
        <v>221</v>
      </c>
      <c r="M221" s="28">
        <v>3667434000</v>
      </c>
      <c r="N221" s="28">
        <v>3997940000</v>
      </c>
      <c r="O221" s="28">
        <v>4449139000</v>
      </c>
      <c r="P221" s="28">
        <v>4416194000</v>
      </c>
      <c r="Q221" s="28">
        <v>4132676750</v>
      </c>
    </row>
    <row r="222" spans="1:17" x14ac:dyDescent="0.3">
      <c r="A222" s="83">
        <v>5234700000</v>
      </c>
      <c r="B222" s="83">
        <v>4197404000</v>
      </c>
      <c r="C222" s="83">
        <v>4353850000</v>
      </c>
      <c r="D222" s="83">
        <v>4393200000</v>
      </c>
      <c r="L222" s="30" t="s">
        <v>93</v>
      </c>
      <c r="M222" s="28">
        <v>3753000000</v>
      </c>
      <c r="N222" s="28">
        <v>3034000000</v>
      </c>
      <c r="O222" s="28">
        <v>2656000000</v>
      </c>
      <c r="P222" s="28">
        <v>2204000000</v>
      </c>
      <c r="Q222" s="28">
        <v>2911750000</v>
      </c>
    </row>
    <row r="223" spans="1:17" x14ac:dyDescent="0.3">
      <c r="A223" s="83">
        <v>5328236000</v>
      </c>
      <c r="B223" s="83">
        <v>4201000000</v>
      </c>
      <c r="C223" s="83">
        <v>4388167000</v>
      </c>
      <c r="D223" s="83">
        <v>4416194000</v>
      </c>
      <c r="L223" s="30" t="s">
        <v>453</v>
      </c>
      <c r="M223" s="28">
        <v>3778100000</v>
      </c>
      <c r="N223" s="28">
        <v>3869600000</v>
      </c>
      <c r="O223" s="28">
        <v>3604800000</v>
      </c>
      <c r="P223" s="28">
        <v>3404000000</v>
      </c>
      <c r="Q223" s="28">
        <v>3664125000</v>
      </c>
    </row>
    <row r="224" spans="1:17" x14ac:dyDescent="0.3">
      <c r="A224" s="83">
        <v>5345000000</v>
      </c>
      <c r="B224" s="83">
        <v>4244479000</v>
      </c>
      <c r="C224" s="83">
        <v>4434000000</v>
      </c>
      <c r="D224" s="83">
        <v>4428855000</v>
      </c>
      <c r="L224" s="30" t="s">
        <v>301</v>
      </c>
      <c r="M224" s="28">
        <v>3784370000</v>
      </c>
      <c r="N224" s="28">
        <v>3865231000</v>
      </c>
      <c r="O224" s="28">
        <v>4085602000</v>
      </c>
      <c r="P224" s="28">
        <v>4003951000</v>
      </c>
      <c r="Q224" s="28">
        <v>3934788500</v>
      </c>
    </row>
    <row r="225" spans="1:17" x14ac:dyDescent="0.3">
      <c r="A225" s="83">
        <v>5583549000</v>
      </c>
      <c r="B225" s="83">
        <v>4326000000</v>
      </c>
      <c r="C225" s="83">
        <v>4444900000</v>
      </c>
      <c r="D225" s="83">
        <v>4657000000</v>
      </c>
      <c r="L225" s="30" t="s">
        <v>353</v>
      </c>
      <c r="M225" s="28">
        <v>3851000000</v>
      </c>
      <c r="N225" s="28">
        <v>3685000000</v>
      </c>
      <c r="O225" s="28">
        <v>3775000000</v>
      </c>
      <c r="P225" s="28">
        <v>4265000000</v>
      </c>
      <c r="Q225" s="28">
        <v>3894000000</v>
      </c>
    </row>
    <row r="226" spans="1:17" x14ac:dyDescent="0.3">
      <c r="A226" s="83">
        <v>5717000000</v>
      </c>
      <c r="B226" s="83">
        <v>4372000000</v>
      </c>
      <c r="C226" s="83">
        <v>4449139000</v>
      </c>
      <c r="D226" s="83">
        <v>4818585000</v>
      </c>
      <c r="L226" s="30" t="s">
        <v>464</v>
      </c>
      <c r="M226" s="28">
        <v>3870100000</v>
      </c>
      <c r="N226" s="28">
        <v>3579600000</v>
      </c>
      <c r="O226" s="28">
        <v>3724000000</v>
      </c>
      <c r="P226" s="28">
        <v>4843400000</v>
      </c>
      <c r="Q226" s="28">
        <v>4004275000</v>
      </c>
    </row>
    <row r="227" spans="1:17" x14ac:dyDescent="0.3">
      <c r="A227" s="83">
        <v>5817880000</v>
      </c>
      <c r="B227" s="83">
        <v>4422000000</v>
      </c>
      <c r="C227" s="83">
        <v>4457000000</v>
      </c>
      <c r="D227" s="83">
        <v>4843400000</v>
      </c>
      <c r="L227" s="30" t="s">
        <v>101</v>
      </c>
      <c r="M227" s="28">
        <v>3883000000</v>
      </c>
      <c r="N227" s="28">
        <v>4145000000</v>
      </c>
      <c r="O227" s="28">
        <v>5587000000</v>
      </c>
      <c r="P227" s="28">
        <v>6492000000</v>
      </c>
      <c r="Q227" s="28">
        <v>5026750000</v>
      </c>
    </row>
    <row r="228" spans="1:17" x14ac:dyDescent="0.3">
      <c r="A228" s="83">
        <v>5849000000</v>
      </c>
      <c r="B228" s="83">
        <v>4502300000</v>
      </c>
      <c r="C228" s="83">
        <v>4508000000</v>
      </c>
      <c r="D228" s="83">
        <v>4901000000</v>
      </c>
      <c r="L228" s="30" t="s">
        <v>166</v>
      </c>
      <c r="M228" s="28">
        <v>3931000000</v>
      </c>
      <c r="N228" s="28">
        <v>4100000000</v>
      </c>
      <c r="O228" s="28">
        <v>3293000000</v>
      </c>
      <c r="P228" s="28">
        <v>2782000000</v>
      </c>
      <c r="Q228" s="28">
        <v>3526500000</v>
      </c>
    </row>
    <row r="229" spans="1:17" x14ac:dyDescent="0.3">
      <c r="A229" s="83">
        <v>6073000000</v>
      </c>
      <c r="B229" s="83">
        <v>4540406000</v>
      </c>
      <c r="C229" s="83">
        <v>4576000000</v>
      </c>
      <c r="D229" s="83">
        <v>4907000000</v>
      </c>
      <c r="L229" s="30" t="s">
        <v>243</v>
      </c>
      <c r="M229" s="28">
        <v>3956200000</v>
      </c>
      <c r="N229" s="28">
        <v>4092700000</v>
      </c>
      <c r="O229" s="28">
        <v>4328300000</v>
      </c>
      <c r="P229" s="28">
        <v>4393200000</v>
      </c>
      <c r="Q229" s="28">
        <v>4192600000</v>
      </c>
    </row>
    <row r="230" spans="1:17" x14ac:dyDescent="0.3">
      <c r="A230" s="83">
        <v>6340000000</v>
      </c>
      <c r="B230" s="83">
        <v>4619000000</v>
      </c>
      <c r="C230" s="83">
        <v>4583294000</v>
      </c>
      <c r="D230" s="83">
        <v>5026940000</v>
      </c>
      <c r="L230" s="30" t="s">
        <v>404</v>
      </c>
      <c r="M230" s="28">
        <v>4070000000</v>
      </c>
      <c r="N230" s="28">
        <v>4201000000</v>
      </c>
      <c r="O230" s="28">
        <v>3662000000</v>
      </c>
      <c r="P230" s="28">
        <v>3045000000</v>
      </c>
      <c r="Q230" s="28">
        <v>3744500000</v>
      </c>
    </row>
    <row r="231" spans="1:17" x14ac:dyDescent="0.3">
      <c r="A231" s="83">
        <v>6351000000</v>
      </c>
      <c r="B231" s="83">
        <v>4629600000</v>
      </c>
      <c r="C231" s="83">
        <v>4591476000</v>
      </c>
      <c r="D231" s="83">
        <v>5037200000</v>
      </c>
      <c r="L231" s="30" t="s">
        <v>245</v>
      </c>
      <c r="M231" s="28">
        <v>4148000000</v>
      </c>
      <c r="N231" s="28">
        <v>4372000000</v>
      </c>
      <c r="O231" s="28">
        <v>4777000000</v>
      </c>
      <c r="P231" s="28">
        <v>4907000000</v>
      </c>
      <c r="Q231" s="28">
        <v>4551000000</v>
      </c>
    </row>
    <row r="232" spans="1:17" x14ac:dyDescent="0.3">
      <c r="A232" s="83">
        <v>6382300000</v>
      </c>
      <c r="B232" s="83">
        <v>4778479000</v>
      </c>
      <c r="C232" s="83">
        <v>4637000000</v>
      </c>
      <c r="D232" s="83">
        <v>5099393000</v>
      </c>
      <c r="L232" s="30" t="s">
        <v>230</v>
      </c>
      <c r="M232" s="28">
        <v>4156845000</v>
      </c>
      <c r="N232" s="28">
        <v>4197404000</v>
      </c>
      <c r="O232" s="28">
        <v>4583294000</v>
      </c>
      <c r="P232" s="28">
        <v>4428855000</v>
      </c>
      <c r="Q232" s="28">
        <v>4341599500</v>
      </c>
    </row>
    <row r="233" spans="1:17" x14ac:dyDescent="0.3">
      <c r="A233" s="83">
        <v>6385400000</v>
      </c>
      <c r="B233" s="83">
        <v>4908100000</v>
      </c>
      <c r="C233" s="83">
        <v>4679100000</v>
      </c>
      <c r="D233" s="83">
        <v>5109000000</v>
      </c>
      <c r="L233" s="30" t="s">
        <v>393</v>
      </c>
      <c r="M233" s="28">
        <v>4191600000</v>
      </c>
      <c r="N233" s="28">
        <v>5213200000</v>
      </c>
      <c r="O233" s="28"/>
      <c r="P233" s="28"/>
      <c r="Q233" s="28">
        <v>4702400000</v>
      </c>
    </row>
    <row r="234" spans="1:17" x14ac:dyDescent="0.3">
      <c r="A234" s="83">
        <v>6396000000</v>
      </c>
      <c r="B234" s="83">
        <v>4946000000</v>
      </c>
      <c r="C234" s="83">
        <v>4777000000</v>
      </c>
      <c r="D234" s="83">
        <v>5132000000</v>
      </c>
      <c r="L234" s="30" t="s">
        <v>173</v>
      </c>
      <c r="M234" s="28">
        <v>4278241000</v>
      </c>
      <c r="N234" s="28">
        <v>5265500000</v>
      </c>
      <c r="O234" s="28">
        <v>6141100000</v>
      </c>
      <c r="P234" s="28">
        <v>7440200000</v>
      </c>
      <c r="Q234" s="28">
        <v>5781260250</v>
      </c>
    </row>
    <row r="235" spans="1:17" x14ac:dyDescent="0.3">
      <c r="A235" s="83">
        <v>6432454000</v>
      </c>
      <c r="B235" s="83">
        <v>4990500000</v>
      </c>
      <c r="C235" s="83">
        <v>4860309000</v>
      </c>
      <c r="D235" s="83">
        <v>5181000000</v>
      </c>
      <c r="L235" s="30" t="s">
        <v>370</v>
      </c>
      <c r="M235" s="28">
        <v>4297922000</v>
      </c>
      <c r="N235" s="28">
        <v>5427945000</v>
      </c>
      <c r="O235" s="28">
        <v>5649254000</v>
      </c>
      <c r="P235" s="28">
        <v>5660877000</v>
      </c>
      <c r="Q235" s="28">
        <v>5258999500</v>
      </c>
    </row>
    <row r="236" spans="1:17" x14ac:dyDescent="0.3">
      <c r="A236" s="83">
        <v>6457000000</v>
      </c>
      <c r="B236" s="83">
        <v>5050500000</v>
      </c>
      <c r="C236" s="83">
        <v>4889000000</v>
      </c>
      <c r="D236" s="83">
        <v>5251228000</v>
      </c>
      <c r="L236" s="30" t="s">
        <v>397</v>
      </c>
      <c r="M236" s="28">
        <v>4334000000</v>
      </c>
      <c r="N236" s="28">
        <v>5299000000</v>
      </c>
      <c r="O236" s="28">
        <v>4457000000</v>
      </c>
      <c r="P236" s="28">
        <v>4312000000</v>
      </c>
      <c r="Q236" s="28">
        <v>4600500000</v>
      </c>
    </row>
    <row r="237" spans="1:17" x14ac:dyDescent="0.3">
      <c r="A237" s="83">
        <v>6530000000</v>
      </c>
      <c r="B237" s="83">
        <v>5062900000</v>
      </c>
      <c r="C237" s="83">
        <v>4932500000</v>
      </c>
      <c r="D237" s="83">
        <v>5285568000</v>
      </c>
      <c r="L237" s="30" t="s">
        <v>84</v>
      </c>
      <c r="M237" s="28">
        <v>4335300000</v>
      </c>
      <c r="N237" s="28">
        <v>4502300000</v>
      </c>
      <c r="O237" s="28">
        <v>4679100000</v>
      </c>
      <c r="P237" s="28">
        <v>4321100000</v>
      </c>
      <c r="Q237" s="28">
        <v>4459450000</v>
      </c>
    </row>
    <row r="238" spans="1:17" x14ac:dyDescent="0.3">
      <c r="A238" s="83">
        <v>6583627000</v>
      </c>
      <c r="B238" s="83">
        <v>5090000000</v>
      </c>
      <c r="C238" s="83">
        <v>5086449000</v>
      </c>
      <c r="D238" s="83">
        <v>5392400000</v>
      </c>
      <c r="L238" s="30" t="s">
        <v>187</v>
      </c>
      <c r="M238" s="28">
        <v>4365000000</v>
      </c>
      <c r="N238" s="28">
        <v>4326000000</v>
      </c>
      <c r="O238" s="28">
        <v>4637000000</v>
      </c>
      <c r="P238" s="28">
        <v>4657000000</v>
      </c>
      <c r="Q238" s="28">
        <v>4496250000</v>
      </c>
    </row>
    <row r="239" spans="1:17" x14ac:dyDescent="0.3">
      <c r="A239" s="83">
        <v>6646000000</v>
      </c>
      <c r="B239" s="83">
        <v>5106489000</v>
      </c>
      <c r="C239" s="83">
        <v>5300000000</v>
      </c>
      <c r="D239" s="83">
        <v>5440000000</v>
      </c>
      <c r="L239" s="30" t="s">
        <v>201</v>
      </c>
      <c r="M239" s="28">
        <v>4376505000</v>
      </c>
      <c r="N239" s="28">
        <v>4778479000</v>
      </c>
      <c r="O239" s="28">
        <v>4388167000</v>
      </c>
      <c r="P239" s="28">
        <v>4322373000</v>
      </c>
      <c r="Q239" s="28">
        <v>4466381000</v>
      </c>
    </row>
    <row r="240" spans="1:17" x14ac:dyDescent="0.3">
      <c r="A240" s="83">
        <v>6710036000</v>
      </c>
      <c r="B240" s="83">
        <v>5213200000</v>
      </c>
      <c r="C240" s="83">
        <v>5306281000</v>
      </c>
      <c r="D240" s="83">
        <v>5641052000</v>
      </c>
      <c r="L240" s="30" t="s">
        <v>91</v>
      </c>
      <c r="M240" s="28">
        <v>4406595000</v>
      </c>
      <c r="N240" s="28">
        <v>4540406000</v>
      </c>
      <c r="O240" s="28">
        <v>4860309000</v>
      </c>
      <c r="P240" s="28">
        <v>5026940000</v>
      </c>
      <c r="Q240" s="28">
        <v>4708562500</v>
      </c>
    </row>
    <row r="241" spans="1:17" x14ac:dyDescent="0.3">
      <c r="A241" s="83">
        <v>6717000000</v>
      </c>
      <c r="B241" s="83">
        <v>5229000000</v>
      </c>
      <c r="C241" s="83">
        <v>5341500000</v>
      </c>
      <c r="D241" s="83">
        <v>5644000000</v>
      </c>
      <c r="L241" s="30" t="s">
        <v>261</v>
      </c>
      <c r="M241" s="28">
        <v>4495000000</v>
      </c>
      <c r="N241" s="28">
        <v>5663000000</v>
      </c>
      <c r="O241" s="28">
        <v>5458000000</v>
      </c>
      <c r="P241" s="28">
        <v>5644000000</v>
      </c>
      <c r="Q241" s="28">
        <v>5315000000</v>
      </c>
    </row>
    <row r="242" spans="1:17" x14ac:dyDescent="0.3">
      <c r="A242" s="83">
        <v>6781000000</v>
      </c>
      <c r="B242" s="83">
        <v>5231000000</v>
      </c>
      <c r="C242" s="83">
        <v>5458000000</v>
      </c>
      <c r="D242" s="83">
        <v>5660877000</v>
      </c>
      <c r="L242" s="30" t="s">
        <v>431</v>
      </c>
      <c r="M242" s="28">
        <v>4507196000</v>
      </c>
      <c r="N242" s="28">
        <v>4244479000</v>
      </c>
      <c r="O242" s="28">
        <v>4353850000</v>
      </c>
      <c r="P242" s="28">
        <v>5728662000</v>
      </c>
      <c r="Q242" s="28">
        <v>4708546750</v>
      </c>
    </row>
    <row r="243" spans="1:17" x14ac:dyDescent="0.3">
      <c r="A243" s="83">
        <v>6799000000</v>
      </c>
      <c r="B243" s="83">
        <v>5251000000</v>
      </c>
      <c r="C243" s="83">
        <v>5518600000</v>
      </c>
      <c r="D243" s="83">
        <v>5694000000</v>
      </c>
      <c r="L243" s="30" t="s">
        <v>14</v>
      </c>
      <c r="M243" s="28">
        <v>4508000000</v>
      </c>
      <c r="N243" s="28">
        <v>4581000000</v>
      </c>
      <c r="O243" s="28">
        <v>4426000000</v>
      </c>
      <c r="P243" s="28">
        <v>4500000000</v>
      </c>
      <c r="Q243" s="28">
        <v>4503750000</v>
      </c>
    </row>
    <row r="244" spans="1:17" x14ac:dyDescent="0.3">
      <c r="A244" s="83">
        <v>6985800000</v>
      </c>
      <c r="B244" s="83">
        <v>5253040000</v>
      </c>
      <c r="C244" s="83">
        <v>5568200000</v>
      </c>
      <c r="D244" s="83">
        <v>5728662000</v>
      </c>
      <c r="L244" s="30" t="s">
        <v>56</v>
      </c>
      <c r="M244" s="28">
        <v>4518000000</v>
      </c>
      <c r="N244" s="28">
        <v>5229000000</v>
      </c>
      <c r="O244" s="28">
        <v>5707000000</v>
      </c>
      <c r="P244" s="28">
        <v>6314000000</v>
      </c>
      <c r="Q244" s="28">
        <v>5442000000</v>
      </c>
    </row>
    <row r="245" spans="1:17" x14ac:dyDescent="0.3">
      <c r="A245" s="83">
        <v>7011428000</v>
      </c>
      <c r="B245" s="83">
        <v>5265500000</v>
      </c>
      <c r="C245" s="83">
        <v>5587000000</v>
      </c>
      <c r="D245" s="83">
        <v>5741956000</v>
      </c>
      <c r="L245" s="30" t="s">
        <v>543</v>
      </c>
      <c r="M245" s="28">
        <v>4523000000</v>
      </c>
      <c r="N245" s="28">
        <v>4124000000</v>
      </c>
      <c r="O245" s="28">
        <v>4508000000</v>
      </c>
      <c r="P245" s="28">
        <v>3434000000</v>
      </c>
      <c r="Q245" s="28">
        <v>4147250000</v>
      </c>
    </row>
    <row r="246" spans="1:17" x14ac:dyDescent="0.3">
      <c r="A246" s="83">
        <v>7081000000</v>
      </c>
      <c r="B246" s="83">
        <v>5297000000</v>
      </c>
      <c r="C246" s="83">
        <v>5618000000</v>
      </c>
      <c r="D246" s="83">
        <v>5764000000</v>
      </c>
      <c r="L246" s="30" t="s">
        <v>147</v>
      </c>
      <c r="M246" s="28">
        <v>4562000000</v>
      </c>
      <c r="N246" s="28">
        <v>5090000000</v>
      </c>
      <c r="O246" s="28">
        <v>4281000000</v>
      </c>
      <c r="P246" s="28">
        <v>4010000000</v>
      </c>
      <c r="Q246" s="28">
        <v>4485750000</v>
      </c>
    </row>
    <row r="247" spans="1:17" x14ac:dyDescent="0.3">
      <c r="A247" s="83">
        <v>7153000000</v>
      </c>
      <c r="B247" s="83">
        <v>5299000000</v>
      </c>
      <c r="C247" s="83">
        <v>5649254000</v>
      </c>
      <c r="D247" s="83">
        <v>5776800000</v>
      </c>
      <c r="L247" s="30" t="s">
        <v>107</v>
      </c>
      <c r="M247" s="28">
        <v>4610000000</v>
      </c>
      <c r="N247" s="28">
        <v>4619000000</v>
      </c>
      <c r="O247" s="28">
        <v>3932000000</v>
      </c>
      <c r="P247" s="28">
        <v>3909000000</v>
      </c>
      <c r="Q247" s="28">
        <v>4267500000</v>
      </c>
    </row>
    <row r="248" spans="1:17" x14ac:dyDescent="0.3">
      <c r="A248" s="83">
        <v>7172100000</v>
      </c>
      <c r="B248" s="83">
        <v>5301275000</v>
      </c>
      <c r="C248" s="83">
        <v>5650711000</v>
      </c>
      <c r="D248" s="83">
        <v>5780078000</v>
      </c>
      <c r="L248" s="30" t="s">
        <v>204</v>
      </c>
      <c r="M248" s="28">
        <v>4616600000</v>
      </c>
      <c r="N248" s="28">
        <v>4990500000</v>
      </c>
      <c r="O248" s="28">
        <v>5341500000</v>
      </c>
      <c r="P248" s="28">
        <v>5392400000</v>
      </c>
      <c r="Q248" s="28">
        <v>5085250000</v>
      </c>
    </row>
    <row r="249" spans="1:17" x14ac:dyDescent="0.3">
      <c r="A249" s="83">
        <v>7191000000</v>
      </c>
      <c r="B249" s="83">
        <v>5305270000</v>
      </c>
      <c r="C249" s="83">
        <v>5707000000</v>
      </c>
      <c r="D249" s="83">
        <v>5801000000</v>
      </c>
      <c r="L249" s="30" t="s">
        <v>427</v>
      </c>
      <c r="M249" s="28">
        <v>4683600000</v>
      </c>
      <c r="N249" s="28">
        <v>5231000000</v>
      </c>
      <c r="O249" s="28">
        <v>6697700000</v>
      </c>
      <c r="P249" s="28">
        <v>6913200000</v>
      </c>
      <c r="Q249" s="28">
        <v>5881375000</v>
      </c>
    </row>
    <row r="250" spans="1:17" x14ac:dyDescent="0.3">
      <c r="A250" s="83">
        <v>7208000000</v>
      </c>
      <c r="B250" s="83">
        <v>5424644000</v>
      </c>
      <c r="C250" s="83">
        <v>5763000000</v>
      </c>
      <c r="D250" s="83">
        <v>5804000000</v>
      </c>
      <c r="L250" s="30" t="s">
        <v>198</v>
      </c>
      <c r="M250" s="28">
        <v>4741800000</v>
      </c>
      <c r="N250" s="28">
        <v>5050500000</v>
      </c>
      <c r="O250" s="28">
        <v>5568200000</v>
      </c>
      <c r="P250" s="28">
        <v>10841700000</v>
      </c>
      <c r="Q250" s="28">
        <v>6550550000</v>
      </c>
    </row>
    <row r="251" spans="1:17" x14ac:dyDescent="0.3">
      <c r="A251" s="83">
        <v>7213900000</v>
      </c>
      <c r="B251" s="83">
        <v>5427945000</v>
      </c>
      <c r="C251" s="83">
        <v>5965049000</v>
      </c>
      <c r="D251" s="83">
        <v>5822000000</v>
      </c>
      <c r="L251" s="30" t="s">
        <v>149</v>
      </c>
      <c r="M251" s="28">
        <v>4747000000</v>
      </c>
      <c r="N251" s="28">
        <v>5755000000</v>
      </c>
      <c r="O251" s="28">
        <v>6890000000</v>
      </c>
      <c r="P251" s="28">
        <v>5109000000</v>
      </c>
      <c r="Q251" s="28">
        <v>5625250000</v>
      </c>
    </row>
    <row r="252" spans="1:17" x14ac:dyDescent="0.3">
      <c r="A252" s="83">
        <v>7214400000</v>
      </c>
      <c r="B252" s="83">
        <v>5568966000</v>
      </c>
      <c r="C252" s="83">
        <v>6025000000</v>
      </c>
      <c r="D252" s="83">
        <v>5960000000</v>
      </c>
      <c r="L252" s="30" t="s">
        <v>346</v>
      </c>
      <c r="M252" s="28">
        <v>4796500000</v>
      </c>
      <c r="N252" s="28">
        <v>4908100000</v>
      </c>
      <c r="O252" s="28">
        <v>4932500000</v>
      </c>
      <c r="P252" s="28">
        <v>5037200000</v>
      </c>
      <c r="Q252" s="28">
        <v>4918575000</v>
      </c>
    </row>
    <row r="253" spans="1:17" x14ac:dyDescent="0.3">
      <c r="A253" s="83">
        <v>7226000000</v>
      </c>
      <c r="B253" s="83">
        <v>5643100000</v>
      </c>
      <c r="C253" s="83">
        <v>6138000000</v>
      </c>
      <c r="D253" s="83">
        <v>6029901000</v>
      </c>
      <c r="L253" s="30" t="s">
        <v>361</v>
      </c>
      <c r="M253" s="28">
        <v>4802000000</v>
      </c>
      <c r="N253" s="28">
        <v>4946000000</v>
      </c>
      <c r="O253" s="28">
        <v>4889000000</v>
      </c>
      <c r="P253" s="28">
        <v>4901000000</v>
      </c>
      <c r="Q253" s="28">
        <v>4884500000</v>
      </c>
    </row>
    <row r="254" spans="1:17" x14ac:dyDescent="0.3">
      <c r="A254" s="83">
        <v>7338838000</v>
      </c>
      <c r="B254" s="83">
        <v>5663000000</v>
      </c>
      <c r="C254" s="83">
        <v>6141100000</v>
      </c>
      <c r="D254" s="83">
        <v>6132000000</v>
      </c>
      <c r="L254" s="30" t="s">
        <v>189</v>
      </c>
      <c r="M254" s="28">
        <v>4853500000</v>
      </c>
      <c r="N254" s="28">
        <v>6268600000</v>
      </c>
      <c r="O254" s="28">
        <v>8535700000</v>
      </c>
      <c r="P254" s="28">
        <v>9502600000</v>
      </c>
      <c r="Q254" s="28">
        <v>7290100000</v>
      </c>
    </row>
    <row r="255" spans="1:17" x14ac:dyDescent="0.3">
      <c r="A255" s="83">
        <v>7365000000</v>
      </c>
      <c r="B255" s="83">
        <v>5716000000</v>
      </c>
      <c r="C255" s="83">
        <v>6262000000</v>
      </c>
      <c r="D255" s="83">
        <v>6173000000</v>
      </c>
      <c r="L255" s="30" t="s">
        <v>438</v>
      </c>
      <c r="M255" s="28">
        <v>4876000000</v>
      </c>
      <c r="N255" s="28">
        <v>1751000000</v>
      </c>
      <c r="O255" s="28">
        <v>1889000000</v>
      </c>
      <c r="P255" s="28">
        <v>1718000000</v>
      </c>
      <c r="Q255" s="28">
        <v>2558500000</v>
      </c>
    </row>
    <row r="256" spans="1:17" x14ac:dyDescent="0.3">
      <c r="A256" s="83">
        <v>7432000000</v>
      </c>
      <c r="B256" s="83">
        <v>5755000000</v>
      </c>
      <c r="C256" s="83">
        <v>6288190000</v>
      </c>
      <c r="D256" s="83">
        <v>6199645000</v>
      </c>
      <c r="L256" s="30" t="s">
        <v>340</v>
      </c>
      <c r="M256" s="28">
        <v>4920664000</v>
      </c>
      <c r="N256" s="28">
        <v>6336272000</v>
      </c>
      <c r="O256" s="28">
        <v>7757571000</v>
      </c>
      <c r="P256" s="28">
        <v>8923519000</v>
      </c>
      <c r="Q256" s="28">
        <v>6984506500</v>
      </c>
    </row>
    <row r="257" spans="1:17" x14ac:dyDescent="0.3">
      <c r="A257" s="83">
        <v>7479746000</v>
      </c>
      <c r="B257" s="83">
        <v>5841000000</v>
      </c>
      <c r="C257" s="83">
        <v>6320100000</v>
      </c>
      <c r="D257" s="83">
        <v>6201000000</v>
      </c>
      <c r="L257" s="30" t="s">
        <v>442</v>
      </c>
      <c r="M257" s="28">
        <v>4982562000</v>
      </c>
      <c r="N257" s="28">
        <v>5424644000</v>
      </c>
      <c r="O257" s="28">
        <v>6578435000</v>
      </c>
      <c r="P257" s="28">
        <v>6648771000</v>
      </c>
      <c r="Q257" s="28">
        <v>5908603000</v>
      </c>
    </row>
    <row r="258" spans="1:17" x14ac:dyDescent="0.3">
      <c r="A258" s="83">
        <v>7639000000</v>
      </c>
      <c r="B258" s="83">
        <v>5931469000</v>
      </c>
      <c r="C258" s="83">
        <v>6426000000</v>
      </c>
      <c r="D258" s="83">
        <v>6239000000</v>
      </c>
      <c r="L258" s="30" t="s">
        <v>547</v>
      </c>
      <c r="M258" s="28">
        <v>4993000000</v>
      </c>
      <c r="N258" s="28">
        <v>5716000000</v>
      </c>
      <c r="O258" s="28">
        <v>5763000000</v>
      </c>
      <c r="P258" s="28">
        <v>5694000000</v>
      </c>
      <c r="Q258" s="28">
        <v>5541500000</v>
      </c>
    </row>
    <row r="259" spans="1:17" x14ac:dyDescent="0.3">
      <c r="A259" s="83">
        <v>7739000000</v>
      </c>
      <c r="B259" s="83">
        <v>5970000000</v>
      </c>
      <c r="C259" s="83">
        <v>6452000000</v>
      </c>
      <c r="D259" s="83">
        <v>6314000000</v>
      </c>
      <c r="L259" s="30" t="s">
        <v>270</v>
      </c>
      <c r="M259" s="28">
        <v>5033885000</v>
      </c>
      <c r="N259" s="28">
        <v>5301275000</v>
      </c>
      <c r="O259" s="28">
        <v>5650711000</v>
      </c>
      <c r="P259" s="28">
        <v>5741956000</v>
      </c>
      <c r="Q259" s="28">
        <v>5431956750</v>
      </c>
    </row>
    <row r="260" spans="1:17" x14ac:dyDescent="0.3">
      <c r="A260" s="83">
        <v>7747000000</v>
      </c>
      <c r="B260" s="83">
        <v>5973000000</v>
      </c>
      <c r="C260" s="83">
        <v>6578435000</v>
      </c>
      <c r="D260" s="83">
        <v>6352800000</v>
      </c>
      <c r="L260" s="30" t="s">
        <v>446</v>
      </c>
      <c r="M260" s="28">
        <v>5099484000</v>
      </c>
      <c r="N260" s="28">
        <v>5253040000</v>
      </c>
      <c r="O260" s="28">
        <v>5086449000</v>
      </c>
      <c r="P260" s="28">
        <v>5285568000</v>
      </c>
      <c r="Q260" s="28">
        <v>5181135250</v>
      </c>
    </row>
    <row r="261" spans="1:17" x14ac:dyDescent="0.3">
      <c r="A261" s="83">
        <v>7961500000</v>
      </c>
      <c r="B261" s="83">
        <v>6097000000</v>
      </c>
      <c r="C261" s="83">
        <v>6646000000</v>
      </c>
      <c r="D261" s="83">
        <v>6357000000</v>
      </c>
      <c r="L261" s="30" t="s">
        <v>461</v>
      </c>
      <c r="M261" s="28">
        <v>5100900000</v>
      </c>
      <c r="N261" s="28">
        <v>5062900000</v>
      </c>
      <c r="O261" s="28">
        <v>4444900000</v>
      </c>
      <c r="P261" s="28">
        <v>4246700000</v>
      </c>
      <c r="Q261" s="28">
        <v>4713850000</v>
      </c>
    </row>
    <row r="262" spans="1:17" x14ac:dyDescent="0.3">
      <c r="A262" s="83">
        <v>8276000000</v>
      </c>
      <c r="B262" s="83">
        <v>6268600000</v>
      </c>
      <c r="C262" s="83">
        <v>6697700000</v>
      </c>
      <c r="D262" s="83">
        <v>6393800000</v>
      </c>
      <c r="L262" s="30" t="s">
        <v>160</v>
      </c>
      <c r="M262" s="28">
        <v>5140000000</v>
      </c>
      <c r="N262" s="28">
        <v>5297000000</v>
      </c>
      <c r="O262" s="28">
        <v>5300000000</v>
      </c>
      <c r="P262" s="28">
        <v>5181000000</v>
      </c>
      <c r="Q262" s="28">
        <v>5229500000</v>
      </c>
    </row>
    <row r="263" spans="1:17" x14ac:dyDescent="0.3">
      <c r="A263" s="83">
        <v>8288000000</v>
      </c>
      <c r="B263" s="83">
        <v>6293699000</v>
      </c>
      <c r="C263" s="83">
        <v>6803000000</v>
      </c>
      <c r="D263" s="83">
        <v>6402700000</v>
      </c>
      <c r="L263" s="30" t="s">
        <v>447</v>
      </c>
      <c r="M263" s="28">
        <v>5157434000</v>
      </c>
      <c r="N263" s="28">
        <v>5305270000</v>
      </c>
      <c r="O263" s="28">
        <v>5306281000</v>
      </c>
      <c r="P263" s="28">
        <v>5099393000</v>
      </c>
      <c r="Q263" s="28">
        <v>5217094500</v>
      </c>
    </row>
    <row r="264" spans="1:17" x14ac:dyDescent="0.3">
      <c r="A264" s="83">
        <v>8300000000</v>
      </c>
      <c r="B264" s="83">
        <v>6336272000</v>
      </c>
      <c r="C264" s="83">
        <v>6819000000</v>
      </c>
      <c r="D264" s="83">
        <v>6460300000</v>
      </c>
      <c r="L264" s="30" t="s">
        <v>553</v>
      </c>
      <c r="M264" s="28">
        <v>5165169000</v>
      </c>
      <c r="N264" s="28">
        <v>5106489000</v>
      </c>
      <c r="O264" s="28">
        <v>4239474000</v>
      </c>
      <c r="P264" s="28">
        <v>6199645000</v>
      </c>
      <c r="Q264" s="28">
        <v>5177694250</v>
      </c>
    </row>
    <row r="265" spans="1:17" x14ac:dyDescent="0.3">
      <c r="A265" s="83">
        <v>8307000000</v>
      </c>
      <c r="B265" s="83">
        <v>6344000000</v>
      </c>
      <c r="C265" s="83">
        <v>6868000000</v>
      </c>
      <c r="D265" s="83">
        <v>6485000000</v>
      </c>
      <c r="L265" s="30" t="s">
        <v>457</v>
      </c>
      <c r="M265" s="28">
        <v>5234700000</v>
      </c>
      <c r="N265" s="28">
        <v>5643100000</v>
      </c>
      <c r="O265" s="28">
        <v>5518600000</v>
      </c>
      <c r="P265" s="28">
        <v>5764000000</v>
      </c>
      <c r="Q265" s="28">
        <v>5540100000</v>
      </c>
    </row>
    <row r="266" spans="1:17" x14ac:dyDescent="0.3">
      <c r="A266" s="83">
        <v>8314000000</v>
      </c>
      <c r="B266" s="83">
        <v>6423000000</v>
      </c>
      <c r="C266" s="83">
        <v>6890000000</v>
      </c>
      <c r="D266" s="83">
        <v>6492000000</v>
      </c>
      <c r="L266" s="30" t="s">
        <v>462</v>
      </c>
      <c r="M266" s="28">
        <v>5328236000</v>
      </c>
      <c r="N266" s="28">
        <v>5568966000</v>
      </c>
      <c r="O266" s="28">
        <v>5965049000</v>
      </c>
      <c r="P266" s="28">
        <v>5780078000</v>
      </c>
      <c r="Q266" s="28">
        <v>5660582250</v>
      </c>
    </row>
    <row r="267" spans="1:17" x14ac:dyDescent="0.3">
      <c r="A267" s="83">
        <v>8540319000</v>
      </c>
      <c r="B267" s="83">
        <v>6459000000</v>
      </c>
      <c r="C267" s="83">
        <v>6903500000</v>
      </c>
      <c r="D267" s="83">
        <v>6635000000</v>
      </c>
      <c r="L267" s="30" t="s">
        <v>136</v>
      </c>
      <c r="M267" s="28">
        <v>5345000000</v>
      </c>
      <c r="N267" s="28">
        <v>5973000000</v>
      </c>
      <c r="O267" s="28">
        <v>6426000000</v>
      </c>
      <c r="P267" s="28">
        <v>18655000000</v>
      </c>
      <c r="Q267" s="28">
        <v>9099750000</v>
      </c>
    </row>
    <row r="268" spans="1:17" x14ac:dyDescent="0.3">
      <c r="A268" s="83">
        <v>8554000000</v>
      </c>
      <c r="B268" s="83">
        <v>6497000000</v>
      </c>
      <c r="C268" s="83">
        <v>6939000000</v>
      </c>
      <c r="D268" s="83">
        <v>6638000000</v>
      </c>
      <c r="L268" s="30" t="s">
        <v>206</v>
      </c>
      <c r="M268" s="28">
        <v>5583549000</v>
      </c>
      <c r="N268" s="28">
        <v>8198377000</v>
      </c>
      <c r="O268" s="28">
        <v>9119305000</v>
      </c>
      <c r="P268" s="28">
        <v>9824834000</v>
      </c>
      <c r="Q268" s="28">
        <v>8181516250</v>
      </c>
    </row>
    <row r="269" spans="1:17" x14ac:dyDescent="0.3">
      <c r="A269" s="83">
        <v>8763000000</v>
      </c>
      <c r="B269" s="83">
        <v>6542000000</v>
      </c>
      <c r="C269" s="83">
        <v>6962000000</v>
      </c>
      <c r="D269" s="83">
        <v>6648000000</v>
      </c>
      <c r="L269" s="30" t="s">
        <v>279</v>
      </c>
      <c r="M269" s="28">
        <v>5717000000</v>
      </c>
      <c r="N269" s="28">
        <v>5970000000</v>
      </c>
      <c r="O269" s="28">
        <v>6262000000</v>
      </c>
      <c r="P269" s="28">
        <v>6638000000</v>
      </c>
      <c r="Q269" s="28">
        <v>6146750000</v>
      </c>
    </row>
    <row r="270" spans="1:17" x14ac:dyDescent="0.3">
      <c r="A270" s="83">
        <v>8846100000</v>
      </c>
      <c r="B270" s="83">
        <v>6548700000</v>
      </c>
      <c r="C270" s="83">
        <v>6996000000</v>
      </c>
      <c r="D270" s="83">
        <v>6648771000</v>
      </c>
      <c r="L270" s="30" t="s">
        <v>118</v>
      </c>
      <c r="M270" s="28">
        <v>5745428000</v>
      </c>
      <c r="N270" s="28">
        <v>6293699000</v>
      </c>
      <c r="O270" s="28">
        <v>8050222000</v>
      </c>
      <c r="P270" s="28">
        <v>9716541000</v>
      </c>
      <c r="Q270" s="28">
        <v>7451472500</v>
      </c>
    </row>
    <row r="271" spans="1:17" x14ac:dyDescent="0.3">
      <c r="A271" s="83">
        <v>9112000000</v>
      </c>
      <c r="B271" s="83">
        <v>6574000000</v>
      </c>
      <c r="C271" s="83">
        <v>7036000000</v>
      </c>
      <c r="D271" s="83">
        <v>6684000000</v>
      </c>
      <c r="L271" s="30" t="s">
        <v>525</v>
      </c>
      <c r="M271" s="28">
        <v>5817880000</v>
      </c>
      <c r="N271" s="28">
        <v>5931469000</v>
      </c>
      <c r="O271" s="28">
        <v>6288190000</v>
      </c>
      <c r="P271" s="28">
        <v>6393800000</v>
      </c>
      <c r="Q271" s="28">
        <v>6107834750</v>
      </c>
    </row>
    <row r="272" spans="1:17" x14ac:dyDescent="0.3">
      <c r="A272" s="83">
        <v>9235777000</v>
      </c>
      <c r="B272" s="83">
        <v>6722300000</v>
      </c>
      <c r="C272" s="83">
        <v>7060000000</v>
      </c>
      <c r="D272" s="83">
        <v>6913200000</v>
      </c>
      <c r="L272" s="30" t="s">
        <v>518</v>
      </c>
      <c r="M272" s="28">
        <v>5849000000</v>
      </c>
      <c r="N272" s="28">
        <v>6097000000</v>
      </c>
      <c r="O272" s="28">
        <v>4434000000</v>
      </c>
      <c r="P272" s="28">
        <v>3747000000</v>
      </c>
      <c r="Q272" s="28">
        <v>5031750000</v>
      </c>
    </row>
    <row r="273" spans="1:17" x14ac:dyDescent="0.3">
      <c r="A273" s="83">
        <v>9373000000</v>
      </c>
      <c r="B273" s="83">
        <v>6744000000</v>
      </c>
      <c r="C273" s="83">
        <v>7099800000</v>
      </c>
      <c r="D273" s="83">
        <v>6950000000</v>
      </c>
      <c r="L273" s="30" t="s">
        <v>109</v>
      </c>
      <c r="M273" s="28">
        <v>5879100000</v>
      </c>
      <c r="N273" s="28">
        <v>6548700000</v>
      </c>
      <c r="O273" s="28">
        <v>6320100000</v>
      </c>
      <c r="P273" s="28">
        <v>7137900000</v>
      </c>
      <c r="Q273" s="28">
        <v>6471450000</v>
      </c>
    </row>
    <row r="274" spans="1:17" x14ac:dyDescent="0.3">
      <c r="A274" s="83">
        <v>9480000000</v>
      </c>
      <c r="B274" s="83">
        <v>6858800000</v>
      </c>
      <c r="C274" s="83">
        <v>7168000000</v>
      </c>
      <c r="D274" s="83">
        <v>7033633000</v>
      </c>
      <c r="L274" s="30" t="s">
        <v>338</v>
      </c>
      <c r="M274" s="28">
        <v>6073000000</v>
      </c>
      <c r="N274" s="28">
        <v>6344000000</v>
      </c>
      <c r="O274" s="28">
        <v>6646000000</v>
      </c>
      <c r="P274" s="28">
        <v>6950000000</v>
      </c>
      <c r="Q274" s="28">
        <v>6503250000</v>
      </c>
    </row>
    <row r="275" spans="1:17" x14ac:dyDescent="0.3">
      <c r="A275" s="83">
        <v>9498456000</v>
      </c>
      <c r="B275" s="83">
        <v>6875400000</v>
      </c>
      <c r="C275" s="83">
        <v>7177400000</v>
      </c>
      <c r="D275" s="83">
        <v>7068000000</v>
      </c>
      <c r="L275" s="30" t="s">
        <v>215</v>
      </c>
      <c r="M275" s="28">
        <v>6340000000</v>
      </c>
      <c r="N275" s="28">
        <v>6574000000</v>
      </c>
      <c r="O275" s="28">
        <v>7306000000</v>
      </c>
      <c r="P275" s="28">
        <v>7068000000</v>
      </c>
      <c r="Q275" s="28">
        <v>6822000000</v>
      </c>
    </row>
    <row r="276" spans="1:17" x14ac:dyDescent="0.3">
      <c r="A276" s="83">
        <v>9641542000</v>
      </c>
      <c r="B276" s="83">
        <v>6904633000</v>
      </c>
      <c r="C276" s="83">
        <v>7261397000</v>
      </c>
      <c r="D276" s="83">
        <v>7137900000</v>
      </c>
      <c r="L276" s="30" t="s">
        <v>424</v>
      </c>
      <c r="M276" s="28">
        <v>6351000000</v>
      </c>
      <c r="N276" s="28">
        <v>6423000000</v>
      </c>
      <c r="O276" s="28">
        <v>7036000000</v>
      </c>
      <c r="P276" s="28">
        <v>6239000000</v>
      </c>
      <c r="Q276" s="28">
        <v>6512250000</v>
      </c>
    </row>
    <row r="277" spans="1:17" x14ac:dyDescent="0.3">
      <c r="A277" s="83">
        <v>9820000000</v>
      </c>
      <c r="B277" s="83">
        <v>6938381000</v>
      </c>
      <c r="C277" s="83">
        <v>7306000000</v>
      </c>
      <c r="D277" s="83">
        <v>7139700000</v>
      </c>
      <c r="L277" s="30" t="s">
        <v>458</v>
      </c>
      <c r="M277" s="28">
        <v>6382300000</v>
      </c>
      <c r="N277" s="28">
        <v>6858800000</v>
      </c>
      <c r="O277" s="28">
        <v>7787500000</v>
      </c>
      <c r="P277" s="28">
        <v>8511100000</v>
      </c>
      <c r="Q277" s="28">
        <v>7384925000</v>
      </c>
    </row>
    <row r="278" spans="1:17" x14ac:dyDescent="0.3">
      <c r="A278" s="83">
        <v>9821000000</v>
      </c>
      <c r="B278" s="83">
        <v>7038400000</v>
      </c>
      <c r="C278" s="83">
        <v>7455282000</v>
      </c>
      <c r="D278" s="83">
        <v>7209400000</v>
      </c>
      <c r="L278" s="30" t="s">
        <v>210</v>
      </c>
      <c r="M278" s="28">
        <v>6385400000</v>
      </c>
      <c r="N278" s="28">
        <v>7161200000</v>
      </c>
      <c r="O278" s="28">
        <v>7679100000</v>
      </c>
      <c r="P278" s="28">
        <v>7223500000</v>
      </c>
      <c r="Q278" s="28">
        <v>7112300000</v>
      </c>
    </row>
    <row r="279" spans="1:17" x14ac:dyDescent="0.3">
      <c r="A279" s="83">
        <v>9852000000</v>
      </c>
      <c r="B279" s="83">
        <v>7129200000</v>
      </c>
      <c r="C279" s="83">
        <v>7460075000</v>
      </c>
      <c r="D279" s="83">
        <v>7223500000</v>
      </c>
      <c r="L279" s="30" t="s">
        <v>34</v>
      </c>
      <c r="M279" s="28">
        <v>6395000000</v>
      </c>
      <c r="N279" s="28">
        <v>6722300000</v>
      </c>
      <c r="O279" s="28">
        <v>7685700000</v>
      </c>
      <c r="P279" s="28">
        <v>7433500000</v>
      </c>
      <c r="Q279" s="28">
        <v>7059125000</v>
      </c>
    </row>
    <row r="280" spans="1:17" x14ac:dyDescent="0.3">
      <c r="A280" s="83">
        <v>9976057000</v>
      </c>
      <c r="B280" s="83">
        <v>7161200000</v>
      </c>
      <c r="C280" s="83">
        <v>7679100000</v>
      </c>
      <c r="D280" s="83">
        <v>7256000000</v>
      </c>
      <c r="L280" s="30" t="s">
        <v>443</v>
      </c>
      <c r="M280" s="28">
        <v>6396000000</v>
      </c>
      <c r="N280" s="28">
        <v>6744000000</v>
      </c>
      <c r="O280" s="28">
        <v>6962000000</v>
      </c>
      <c r="P280" s="28">
        <v>5960000000</v>
      </c>
      <c r="Q280" s="28">
        <v>6515500000</v>
      </c>
    </row>
    <row r="281" spans="1:17" x14ac:dyDescent="0.3">
      <c r="A281" s="83">
        <v>10019000000</v>
      </c>
      <c r="B281" s="83">
        <v>7186000000</v>
      </c>
      <c r="C281" s="83">
        <v>7685700000</v>
      </c>
      <c r="D281" s="83">
        <v>7365049000</v>
      </c>
      <c r="L281" s="30" t="s">
        <v>299</v>
      </c>
      <c r="M281" s="28">
        <v>6432454000</v>
      </c>
      <c r="N281" s="28">
        <v>6904633000</v>
      </c>
      <c r="O281" s="28">
        <v>7460075000</v>
      </c>
      <c r="P281" s="28">
        <v>7617460000</v>
      </c>
      <c r="Q281" s="28">
        <v>7103655500</v>
      </c>
    </row>
    <row r="282" spans="1:17" x14ac:dyDescent="0.3">
      <c r="A282" s="83">
        <v>10086675000</v>
      </c>
      <c r="B282" s="83">
        <v>7219000000</v>
      </c>
      <c r="C282" s="83">
        <v>7689000000</v>
      </c>
      <c r="D282" s="83">
        <v>7433500000</v>
      </c>
      <c r="L282" s="30" t="s">
        <v>509</v>
      </c>
      <c r="M282" s="28">
        <v>6457000000</v>
      </c>
      <c r="N282" s="28">
        <v>5841000000</v>
      </c>
      <c r="O282" s="28">
        <v>5618000000</v>
      </c>
      <c r="P282" s="28">
        <v>5440000000</v>
      </c>
      <c r="Q282" s="28">
        <v>5839000000</v>
      </c>
    </row>
    <row r="283" spans="1:17" x14ac:dyDescent="0.3">
      <c r="A283" s="83">
        <v>10190000000</v>
      </c>
      <c r="B283" s="83">
        <v>7235900000</v>
      </c>
      <c r="C283" s="83">
        <v>7722100000</v>
      </c>
      <c r="D283" s="83">
        <v>7440200000</v>
      </c>
      <c r="L283" s="30" t="s">
        <v>96</v>
      </c>
      <c r="M283" s="28">
        <v>6525830000</v>
      </c>
      <c r="N283" s="28">
        <v>6938381000</v>
      </c>
      <c r="O283" s="28">
        <v>7261397000</v>
      </c>
      <c r="P283" s="28">
        <v>7483577000</v>
      </c>
      <c r="Q283" s="28">
        <v>7052296250</v>
      </c>
    </row>
    <row r="284" spans="1:17" x14ac:dyDescent="0.3">
      <c r="A284" s="83">
        <v>10411000000</v>
      </c>
      <c r="B284" s="83">
        <v>7281000000</v>
      </c>
      <c r="C284" s="83">
        <v>7757571000</v>
      </c>
      <c r="D284" s="83">
        <v>7449273000</v>
      </c>
      <c r="L284" s="30" t="s">
        <v>415</v>
      </c>
      <c r="M284" s="28">
        <v>6530000000</v>
      </c>
      <c r="N284" s="28">
        <v>6497000000</v>
      </c>
      <c r="O284" s="28">
        <v>6803000000</v>
      </c>
      <c r="P284" s="28">
        <v>5804000000</v>
      </c>
      <c r="Q284" s="28">
        <v>6408500000</v>
      </c>
    </row>
    <row r="285" spans="1:17" x14ac:dyDescent="0.3">
      <c r="A285" s="83">
        <v>10499000000</v>
      </c>
      <c r="B285" s="83">
        <v>7300000000</v>
      </c>
      <c r="C285" s="83">
        <v>7787500000</v>
      </c>
      <c r="D285" s="83">
        <v>7483577000</v>
      </c>
      <c r="L285" s="30" t="s">
        <v>227</v>
      </c>
      <c r="M285" s="28">
        <v>6583627000</v>
      </c>
      <c r="N285" s="28">
        <v>7588885000</v>
      </c>
      <c r="O285" s="28">
        <v>8126187000</v>
      </c>
      <c r="P285" s="28">
        <v>7449273000</v>
      </c>
      <c r="Q285" s="28">
        <v>7436993000</v>
      </c>
    </row>
    <row r="286" spans="1:17" x14ac:dyDescent="0.3">
      <c r="A286" s="83">
        <v>10936727000</v>
      </c>
      <c r="B286" s="83">
        <v>7360924000</v>
      </c>
      <c r="C286" s="83">
        <v>7846000000</v>
      </c>
      <c r="D286" s="83">
        <v>7617460000</v>
      </c>
      <c r="L286" s="30" t="s">
        <v>474</v>
      </c>
      <c r="M286" s="28">
        <v>6646000000</v>
      </c>
      <c r="N286" s="28">
        <v>7186000000</v>
      </c>
      <c r="O286" s="28">
        <v>7689000000</v>
      </c>
      <c r="P286" s="28">
        <v>6648000000</v>
      </c>
      <c r="Q286" s="28">
        <v>7042250000</v>
      </c>
    </row>
    <row r="287" spans="1:17" x14ac:dyDescent="0.3">
      <c r="A287" s="83">
        <v>10988000000</v>
      </c>
      <c r="B287" s="83">
        <v>7408278000</v>
      </c>
      <c r="C287" s="83">
        <v>7881000000</v>
      </c>
      <c r="D287" s="83">
        <v>7677233000</v>
      </c>
      <c r="L287" s="30" t="s">
        <v>44</v>
      </c>
      <c r="M287" s="28">
        <v>6709936000</v>
      </c>
      <c r="N287" s="28">
        <v>8093563000</v>
      </c>
      <c r="O287" s="28">
        <v>8666624000</v>
      </c>
      <c r="P287" s="28">
        <v>5251228000</v>
      </c>
      <c r="Q287" s="28">
        <v>7180337750</v>
      </c>
    </row>
    <row r="288" spans="1:17" x14ac:dyDescent="0.3">
      <c r="A288" s="83">
        <v>11235000000</v>
      </c>
      <c r="B288" s="83">
        <v>7507000000</v>
      </c>
      <c r="C288" s="83">
        <v>7888000000</v>
      </c>
      <c r="D288" s="83">
        <v>7778000000</v>
      </c>
      <c r="L288" s="30" t="s">
        <v>552</v>
      </c>
      <c r="M288" s="28">
        <v>6710036000</v>
      </c>
      <c r="N288" s="28">
        <v>7408278000</v>
      </c>
      <c r="O288" s="28">
        <v>7951352000</v>
      </c>
      <c r="P288" s="28">
        <v>7033633000</v>
      </c>
      <c r="Q288" s="28">
        <v>7275824750</v>
      </c>
    </row>
    <row r="289" spans="1:17" x14ac:dyDescent="0.3">
      <c r="A289" s="83">
        <v>11350200000</v>
      </c>
      <c r="B289" s="83">
        <v>7561200000</v>
      </c>
      <c r="C289" s="83">
        <v>7937956000</v>
      </c>
      <c r="D289" s="83">
        <v>7896000000</v>
      </c>
      <c r="L289" s="30" t="s">
        <v>241</v>
      </c>
      <c r="M289" s="28">
        <v>6717000000</v>
      </c>
      <c r="N289" s="28">
        <v>6459000000</v>
      </c>
      <c r="O289" s="28">
        <v>6996000000</v>
      </c>
      <c r="P289" s="28">
        <v>6173000000</v>
      </c>
      <c r="Q289" s="28">
        <v>6586250000</v>
      </c>
    </row>
    <row r="290" spans="1:17" x14ac:dyDescent="0.3">
      <c r="A290" s="83">
        <v>11448000000</v>
      </c>
      <c r="B290" s="83">
        <v>7567707000</v>
      </c>
      <c r="C290" s="83">
        <v>7951352000</v>
      </c>
      <c r="D290" s="83">
        <v>8063000000</v>
      </c>
      <c r="L290" s="30" t="s">
        <v>148</v>
      </c>
      <c r="M290" s="28">
        <v>6781000000</v>
      </c>
      <c r="N290" s="28">
        <v>8995000000</v>
      </c>
      <c r="O290" s="28">
        <v>12678000000</v>
      </c>
      <c r="P290" s="28">
        <v>17242000000</v>
      </c>
      <c r="Q290" s="28">
        <v>11424000000</v>
      </c>
    </row>
    <row r="291" spans="1:17" x14ac:dyDescent="0.3">
      <c r="A291" s="83">
        <v>11561000000</v>
      </c>
      <c r="B291" s="83">
        <v>7588885000</v>
      </c>
      <c r="C291" s="83">
        <v>8024286000</v>
      </c>
      <c r="D291" s="83">
        <v>8205000000</v>
      </c>
      <c r="L291" s="30" t="s">
        <v>526</v>
      </c>
      <c r="M291" s="28">
        <v>6799000000</v>
      </c>
      <c r="N291" s="28">
        <v>6542000000</v>
      </c>
      <c r="O291" s="28">
        <v>6868000000</v>
      </c>
      <c r="P291" s="28">
        <v>6684000000</v>
      </c>
      <c r="Q291" s="28">
        <v>6723250000</v>
      </c>
    </row>
    <row r="292" spans="1:17" x14ac:dyDescent="0.3">
      <c r="A292" s="83">
        <v>11759000000</v>
      </c>
      <c r="B292" s="83">
        <v>7629900000</v>
      </c>
      <c r="C292" s="83">
        <v>8050222000</v>
      </c>
      <c r="D292" s="83">
        <v>8260000000</v>
      </c>
      <c r="L292" s="30" t="s">
        <v>95</v>
      </c>
      <c r="M292" s="28">
        <v>6802000000</v>
      </c>
      <c r="N292" s="28">
        <v>5251000000</v>
      </c>
      <c r="O292" s="28">
        <v>6138000000</v>
      </c>
      <c r="P292" s="28">
        <v>5822000000</v>
      </c>
      <c r="Q292" s="28">
        <v>6003250000</v>
      </c>
    </row>
    <row r="293" spans="1:17" x14ac:dyDescent="0.3">
      <c r="A293" s="83">
        <v>11799000000</v>
      </c>
      <c r="B293" s="83">
        <v>7677000000</v>
      </c>
      <c r="C293" s="83">
        <v>8126187000</v>
      </c>
      <c r="D293" s="83">
        <v>8486000000</v>
      </c>
      <c r="L293" s="30" t="s">
        <v>480</v>
      </c>
      <c r="M293" s="28">
        <v>6985800000</v>
      </c>
      <c r="N293" s="28">
        <v>7235900000</v>
      </c>
      <c r="O293" s="28">
        <v>7099800000</v>
      </c>
      <c r="P293" s="28">
        <v>7139700000</v>
      </c>
      <c r="Q293" s="28">
        <v>7115300000</v>
      </c>
    </row>
    <row r="294" spans="1:17" x14ac:dyDescent="0.3">
      <c r="A294" s="83">
        <v>12151000000</v>
      </c>
      <c r="B294" s="83">
        <v>7737000000</v>
      </c>
      <c r="C294" s="83">
        <v>8146000000</v>
      </c>
      <c r="D294" s="83">
        <v>8511100000</v>
      </c>
      <c r="L294" s="30" t="s">
        <v>455</v>
      </c>
      <c r="M294" s="28">
        <v>7011428000</v>
      </c>
      <c r="N294" s="28">
        <v>7360924000</v>
      </c>
      <c r="O294" s="28">
        <v>7937956000</v>
      </c>
      <c r="P294" s="28">
        <v>8576873000</v>
      </c>
      <c r="Q294" s="28">
        <v>7721795250</v>
      </c>
    </row>
    <row r="295" spans="1:17" x14ac:dyDescent="0.3">
      <c r="A295" s="83">
        <v>12274000000</v>
      </c>
      <c r="B295" s="83">
        <v>7751273000</v>
      </c>
      <c r="C295" s="83">
        <v>8206000000</v>
      </c>
      <c r="D295" s="83">
        <v>8545000000</v>
      </c>
      <c r="L295" s="30" t="s">
        <v>132</v>
      </c>
      <c r="M295" s="28">
        <v>7081000000</v>
      </c>
      <c r="N295" s="28">
        <v>12930000000</v>
      </c>
      <c r="O295" s="28">
        <v>16049000000</v>
      </c>
      <c r="P295" s="28">
        <v>10295000000</v>
      </c>
      <c r="Q295" s="28">
        <v>11588750000</v>
      </c>
    </row>
    <row r="296" spans="1:17" x14ac:dyDescent="0.3">
      <c r="A296" s="83">
        <v>12289000000</v>
      </c>
      <c r="B296" s="83">
        <v>7807000000</v>
      </c>
      <c r="C296" s="83">
        <v>8231000000</v>
      </c>
      <c r="D296" s="83">
        <v>8552100000</v>
      </c>
      <c r="L296" s="30" t="s">
        <v>140</v>
      </c>
      <c r="M296" s="28">
        <v>7153000000</v>
      </c>
      <c r="N296" s="28">
        <v>7219000000</v>
      </c>
      <c r="O296" s="28">
        <v>7168000000</v>
      </c>
      <c r="P296" s="28">
        <v>6635000000</v>
      </c>
      <c r="Q296" s="28">
        <v>7043750000</v>
      </c>
    </row>
    <row r="297" spans="1:17" x14ac:dyDescent="0.3">
      <c r="A297" s="83">
        <v>12602100000</v>
      </c>
      <c r="B297" s="83">
        <v>8001000000</v>
      </c>
      <c r="C297" s="83">
        <v>8406000000</v>
      </c>
      <c r="D297" s="83">
        <v>8576873000</v>
      </c>
      <c r="L297" s="30" t="s">
        <v>517</v>
      </c>
      <c r="M297" s="28">
        <v>7172100000</v>
      </c>
      <c r="N297" s="28">
        <v>7038400000</v>
      </c>
      <c r="O297" s="28">
        <v>7722100000</v>
      </c>
      <c r="P297" s="28">
        <v>7209400000</v>
      </c>
      <c r="Q297" s="28">
        <v>7285500000</v>
      </c>
    </row>
    <row r="298" spans="1:17" x14ac:dyDescent="0.3">
      <c r="A298" s="83">
        <v>12952000000</v>
      </c>
      <c r="B298" s="83">
        <v>8033000000</v>
      </c>
      <c r="C298" s="83">
        <v>8535700000</v>
      </c>
      <c r="D298" s="83">
        <v>8596000000</v>
      </c>
      <c r="L298" s="30" t="s">
        <v>105</v>
      </c>
      <c r="M298" s="28">
        <v>7174000000</v>
      </c>
      <c r="N298" s="28">
        <v>6875400000</v>
      </c>
      <c r="O298" s="28">
        <v>6903500000</v>
      </c>
      <c r="P298" s="28">
        <v>6460300000</v>
      </c>
      <c r="Q298" s="28">
        <v>6853300000</v>
      </c>
    </row>
    <row r="299" spans="1:17" x14ac:dyDescent="0.3">
      <c r="A299" s="83">
        <v>13021000000</v>
      </c>
      <c r="B299" s="83">
        <v>8093563000</v>
      </c>
      <c r="C299" s="83">
        <v>8666624000</v>
      </c>
      <c r="D299" s="83">
        <v>8823384000</v>
      </c>
      <c r="L299" s="30" t="s">
        <v>211</v>
      </c>
      <c r="M299" s="28">
        <v>7191000000</v>
      </c>
      <c r="N299" s="28">
        <v>7807000000</v>
      </c>
      <c r="O299" s="28">
        <v>7060000000</v>
      </c>
      <c r="P299" s="28">
        <v>6357000000</v>
      </c>
      <c r="Q299" s="28">
        <v>7103750000</v>
      </c>
    </row>
    <row r="300" spans="1:17" x14ac:dyDescent="0.3">
      <c r="A300" s="83">
        <v>13195000000</v>
      </c>
      <c r="B300" s="83">
        <v>8152000000</v>
      </c>
      <c r="C300" s="83">
        <v>8742000000</v>
      </c>
      <c r="D300" s="83">
        <v>8844000000</v>
      </c>
      <c r="L300" s="30" t="s">
        <v>382</v>
      </c>
      <c r="M300" s="28">
        <v>7208000000</v>
      </c>
      <c r="N300" s="28">
        <v>7281000000</v>
      </c>
      <c r="O300" s="28">
        <v>6819000000</v>
      </c>
      <c r="P300" s="28">
        <v>6485000000</v>
      </c>
      <c r="Q300" s="28">
        <v>6948250000</v>
      </c>
    </row>
    <row r="301" spans="1:17" x14ac:dyDescent="0.3">
      <c r="A301" s="83">
        <v>13307000000</v>
      </c>
      <c r="B301" s="83">
        <v>8198377000</v>
      </c>
      <c r="C301" s="83">
        <v>8751000000</v>
      </c>
      <c r="D301" s="83">
        <v>8923519000</v>
      </c>
      <c r="L301" s="30" t="s">
        <v>383</v>
      </c>
      <c r="M301" s="28">
        <v>7213900000</v>
      </c>
      <c r="N301" s="28">
        <v>7129200000</v>
      </c>
      <c r="O301" s="28">
        <v>7177400000</v>
      </c>
      <c r="P301" s="28">
        <v>6352800000</v>
      </c>
      <c r="Q301" s="28">
        <v>6968325000</v>
      </c>
    </row>
    <row r="302" spans="1:17" x14ac:dyDescent="0.3">
      <c r="A302" s="83">
        <v>13574000000</v>
      </c>
      <c r="B302" s="83">
        <v>8348000000</v>
      </c>
      <c r="C302" s="83">
        <v>9061400000</v>
      </c>
      <c r="D302" s="83">
        <v>9168000000</v>
      </c>
      <c r="L302" s="30" t="s">
        <v>501</v>
      </c>
      <c r="M302" s="28">
        <v>7214400000</v>
      </c>
      <c r="N302" s="28">
        <v>7561200000</v>
      </c>
      <c r="O302" s="28">
        <v>9397600000</v>
      </c>
      <c r="P302" s="28">
        <v>9209500000</v>
      </c>
      <c r="Q302" s="28">
        <v>8345675000</v>
      </c>
    </row>
    <row r="303" spans="1:17" x14ac:dyDescent="0.3">
      <c r="A303" s="83">
        <v>13634000000</v>
      </c>
      <c r="B303" s="83">
        <v>8364000000</v>
      </c>
      <c r="C303" s="83">
        <v>9119305000</v>
      </c>
      <c r="D303" s="83">
        <v>9196326000</v>
      </c>
      <c r="L303" s="30" t="s">
        <v>391</v>
      </c>
      <c r="M303" s="28">
        <v>7226000000</v>
      </c>
      <c r="N303" s="28">
        <v>10921000000</v>
      </c>
      <c r="O303" s="28">
        <v>10977000000</v>
      </c>
      <c r="P303" s="28">
        <v>9894000000</v>
      </c>
      <c r="Q303" s="28">
        <v>9754500000</v>
      </c>
    </row>
    <row r="304" spans="1:17" x14ac:dyDescent="0.3">
      <c r="A304" s="83">
        <v>13908300000</v>
      </c>
      <c r="B304" s="83">
        <v>8435000000</v>
      </c>
      <c r="C304" s="83">
        <v>9241000000</v>
      </c>
      <c r="D304" s="83">
        <v>9209500000</v>
      </c>
      <c r="L304" s="30" t="s">
        <v>296</v>
      </c>
      <c r="M304" s="28">
        <v>7338838000</v>
      </c>
      <c r="N304" s="28">
        <v>7751273000</v>
      </c>
      <c r="O304" s="28">
        <v>7455282000</v>
      </c>
      <c r="P304" s="28">
        <v>7365049000</v>
      </c>
      <c r="Q304" s="28">
        <v>7477610500</v>
      </c>
    </row>
    <row r="305" spans="1:17" x14ac:dyDescent="0.3">
      <c r="A305" s="83">
        <v>14279000000</v>
      </c>
      <c r="B305" s="83">
        <v>8673000000</v>
      </c>
      <c r="C305" s="83">
        <v>9261400000</v>
      </c>
      <c r="D305" s="83">
        <v>9359000000</v>
      </c>
      <c r="L305" s="30" t="s">
        <v>329</v>
      </c>
      <c r="M305" s="28">
        <v>7365000000</v>
      </c>
      <c r="N305" s="28">
        <v>8435000000</v>
      </c>
      <c r="O305" s="28">
        <v>6452000000</v>
      </c>
      <c r="P305" s="28">
        <v>5801000000</v>
      </c>
      <c r="Q305" s="28">
        <v>7013250000</v>
      </c>
    </row>
    <row r="306" spans="1:17" x14ac:dyDescent="0.3">
      <c r="A306" s="83">
        <v>14717000000</v>
      </c>
      <c r="B306" s="83">
        <v>8689000000</v>
      </c>
      <c r="C306" s="83">
        <v>9397600000</v>
      </c>
      <c r="D306" s="83">
        <v>9383000000</v>
      </c>
      <c r="L306" s="30" t="s">
        <v>322</v>
      </c>
      <c r="M306" s="28">
        <v>7432000000</v>
      </c>
      <c r="N306" s="28">
        <v>7737000000</v>
      </c>
      <c r="O306" s="28">
        <v>8406000000</v>
      </c>
      <c r="P306" s="28">
        <v>9168000000</v>
      </c>
      <c r="Q306" s="28">
        <v>8185750000</v>
      </c>
    </row>
    <row r="307" spans="1:17" x14ac:dyDescent="0.3">
      <c r="A307" s="83">
        <v>15055000000</v>
      </c>
      <c r="B307" s="83">
        <v>8910800000</v>
      </c>
      <c r="C307" s="83">
        <v>9447000000</v>
      </c>
      <c r="D307" s="83">
        <v>9502600000</v>
      </c>
      <c r="L307" s="30" t="s">
        <v>75</v>
      </c>
      <c r="M307" s="28">
        <v>7472100000</v>
      </c>
      <c r="N307" s="28">
        <v>7629900000</v>
      </c>
      <c r="O307" s="28">
        <v>6939000000</v>
      </c>
      <c r="P307" s="28">
        <v>6402700000</v>
      </c>
      <c r="Q307" s="28">
        <v>7110925000</v>
      </c>
    </row>
    <row r="308" spans="1:17" x14ac:dyDescent="0.3">
      <c r="A308" s="83">
        <v>15287000000</v>
      </c>
      <c r="B308" s="83">
        <v>8941100000</v>
      </c>
      <c r="C308" s="83">
        <v>9517000000</v>
      </c>
      <c r="D308" s="83">
        <v>9559000000</v>
      </c>
      <c r="L308" s="30" t="s">
        <v>351</v>
      </c>
      <c r="M308" s="28">
        <v>7479746000</v>
      </c>
      <c r="N308" s="28">
        <v>7567707000</v>
      </c>
      <c r="O308" s="28">
        <v>8024286000</v>
      </c>
      <c r="P308" s="28">
        <v>7677233000</v>
      </c>
      <c r="Q308" s="28">
        <v>7687243000</v>
      </c>
    </row>
    <row r="309" spans="1:17" x14ac:dyDescent="0.3">
      <c r="A309" s="83">
        <v>15422000000</v>
      </c>
      <c r="B309" s="83">
        <v>8986500000</v>
      </c>
      <c r="C309" s="83">
        <v>9577000000</v>
      </c>
      <c r="D309" s="83">
        <v>9576000000</v>
      </c>
      <c r="L309" s="30" t="s">
        <v>170</v>
      </c>
      <c r="M309" s="28">
        <v>7639000000</v>
      </c>
      <c r="N309" s="28">
        <v>7507000000</v>
      </c>
      <c r="O309" s="28">
        <v>7846000000</v>
      </c>
      <c r="P309" s="28">
        <v>7778000000</v>
      </c>
      <c r="Q309" s="28">
        <v>7692500000</v>
      </c>
    </row>
    <row r="310" spans="1:17" x14ac:dyDescent="0.3">
      <c r="A310" s="83">
        <v>15471000000</v>
      </c>
      <c r="B310" s="83">
        <v>8995000000</v>
      </c>
      <c r="C310" s="83">
        <v>9655245000</v>
      </c>
      <c r="D310" s="83">
        <v>9648000000</v>
      </c>
      <c r="L310" s="30" t="s">
        <v>493</v>
      </c>
      <c r="M310" s="28">
        <v>7739000000</v>
      </c>
      <c r="N310" s="28">
        <v>8001000000</v>
      </c>
      <c r="O310" s="28">
        <v>8146000000</v>
      </c>
      <c r="P310" s="28">
        <v>8205000000</v>
      </c>
      <c r="Q310" s="28">
        <v>8022750000</v>
      </c>
    </row>
    <row r="311" spans="1:17" x14ac:dyDescent="0.3">
      <c r="A311" s="83">
        <v>15590900000</v>
      </c>
      <c r="B311" s="83">
        <v>9002000000</v>
      </c>
      <c r="C311" s="83">
        <v>9682000000</v>
      </c>
      <c r="D311" s="83">
        <v>9716541000</v>
      </c>
      <c r="L311" s="30" t="s">
        <v>213</v>
      </c>
      <c r="M311" s="28">
        <v>7747000000</v>
      </c>
      <c r="N311" s="28">
        <v>8364000000</v>
      </c>
      <c r="O311" s="28">
        <v>8742000000</v>
      </c>
      <c r="P311" s="28">
        <v>7256000000</v>
      </c>
      <c r="Q311" s="28">
        <v>8027250000</v>
      </c>
    </row>
    <row r="312" spans="1:17" x14ac:dyDescent="0.3">
      <c r="A312" s="83">
        <v>16106000000</v>
      </c>
      <c r="B312" s="83">
        <v>9150000000</v>
      </c>
      <c r="C312" s="83">
        <v>9930000000</v>
      </c>
      <c r="D312" s="83">
        <v>9749000000</v>
      </c>
      <c r="L312" s="30" t="s">
        <v>545</v>
      </c>
      <c r="M312" s="28">
        <v>7961500000</v>
      </c>
      <c r="N312" s="28">
        <v>8986500000</v>
      </c>
      <c r="O312" s="28">
        <v>11413200000</v>
      </c>
      <c r="P312" s="28"/>
      <c r="Q312" s="28">
        <v>9453733333.333334</v>
      </c>
    </row>
    <row r="313" spans="1:17" x14ac:dyDescent="0.3">
      <c r="A313" s="83">
        <v>16446000000</v>
      </c>
      <c r="B313" s="83">
        <v>9501000000</v>
      </c>
      <c r="C313" s="83">
        <v>9973000000</v>
      </c>
      <c r="D313" s="83">
        <v>9800600000</v>
      </c>
      <c r="L313" s="30" t="s">
        <v>396</v>
      </c>
      <c r="M313" s="28">
        <v>8276000000</v>
      </c>
      <c r="N313" s="28">
        <v>8152000000</v>
      </c>
      <c r="O313" s="28">
        <v>8751000000</v>
      </c>
      <c r="P313" s="28">
        <v>8596000000</v>
      </c>
      <c r="Q313" s="28">
        <v>8443750000</v>
      </c>
    </row>
    <row r="314" spans="1:17" x14ac:dyDescent="0.3">
      <c r="A314" s="83">
        <v>16448000000</v>
      </c>
      <c r="B314" s="83">
        <v>9586000000</v>
      </c>
      <c r="C314" s="83">
        <v>9974000000</v>
      </c>
      <c r="D314" s="83">
        <v>9811000000</v>
      </c>
      <c r="L314" s="30" t="s">
        <v>539</v>
      </c>
      <c r="M314" s="28">
        <v>8288000000</v>
      </c>
      <c r="N314" s="28">
        <v>9150000000</v>
      </c>
      <c r="O314" s="28">
        <v>9973000000</v>
      </c>
      <c r="P314" s="28">
        <v>10313000000</v>
      </c>
      <c r="Q314" s="28">
        <v>9431000000</v>
      </c>
    </row>
    <row r="315" spans="1:17" x14ac:dyDescent="0.3">
      <c r="A315" s="83">
        <v>16538000000</v>
      </c>
      <c r="B315" s="83">
        <v>9817000000</v>
      </c>
      <c r="C315" s="83">
        <v>10088548000</v>
      </c>
      <c r="D315" s="83">
        <v>9824834000</v>
      </c>
      <c r="L315" s="30" t="s">
        <v>179</v>
      </c>
      <c r="M315" s="28">
        <v>8300000000</v>
      </c>
      <c r="N315" s="28">
        <v>8033000000</v>
      </c>
      <c r="O315" s="28">
        <v>7881000000</v>
      </c>
      <c r="P315" s="28">
        <v>6201000000</v>
      </c>
      <c r="Q315" s="28">
        <v>7603750000</v>
      </c>
    </row>
    <row r="316" spans="1:17" x14ac:dyDescent="0.3">
      <c r="A316" s="83">
        <v>16750700000</v>
      </c>
      <c r="B316" s="83">
        <v>9855000000</v>
      </c>
      <c r="C316" s="83">
        <v>10146000000</v>
      </c>
      <c r="D316" s="83">
        <v>9894000000</v>
      </c>
      <c r="L316" s="30" t="s">
        <v>352</v>
      </c>
      <c r="M316" s="28">
        <v>8307000000</v>
      </c>
      <c r="N316" s="28">
        <v>7677000000</v>
      </c>
      <c r="O316" s="28">
        <v>6025000000</v>
      </c>
      <c r="P316" s="28">
        <v>6132000000</v>
      </c>
      <c r="Q316" s="28">
        <v>7035250000</v>
      </c>
    </row>
    <row r="317" spans="1:17" x14ac:dyDescent="0.3">
      <c r="A317" s="83">
        <v>17642000000</v>
      </c>
      <c r="B317" s="83">
        <v>9857923000</v>
      </c>
      <c r="C317" s="83">
        <v>10146494000</v>
      </c>
      <c r="D317" s="83">
        <v>9973000000</v>
      </c>
      <c r="L317" s="30" t="s">
        <v>437</v>
      </c>
      <c r="M317" s="28">
        <v>8314000000</v>
      </c>
      <c r="N317" s="28">
        <v>8348000000</v>
      </c>
      <c r="O317" s="28">
        <v>8206000000</v>
      </c>
      <c r="P317" s="28">
        <v>8063000000</v>
      </c>
      <c r="Q317" s="28">
        <v>8232750000</v>
      </c>
    </row>
    <row r="318" spans="1:17" x14ac:dyDescent="0.3">
      <c r="A318" s="83">
        <v>17820000000</v>
      </c>
      <c r="B318" s="83">
        <v>9878000000</v>
      </c>
      <c r="C318" s="83">
        <v>10351000000</v>
      </c>
      <c r="D318" s="83">
        <v>10077000000</v>
      </c>
      <c r="L318" s="30" t="s">
        <v>412</v>
      </c>
      <c r="M318" s="28">
        <v>8540319000</v>
      </c>
      <c r="N318" s="28">
        <v>10222213000</v>
      </c>
      <c r="O318" s="28">
        <v>10088548000</v>
      </c>
      <c r="P318" s="28">
        <v>5641052000</v>
      </c>
      <c r="Q318" s="28">
        <v>8623033000</v>
      </c>
    </row>
    <row r="319" spans="1:17" x14ac:dyDescent="0.3">
      <c r="A319" s="83">
        <v>17889249000</v>
      </c>
      <c r="B319" s="83">
        <v>9971000000</v>
      </c>
      <c r="C319" s="83">
        <v>10378000000</v>
      </c>
      <c r="D319" s="83">
        <v>10295000000</v>
      </c>
      <c r="L319" s="30" t="s">
        <v>315</v>
      </c>
      <c r="M319" s="28">
        <v>8554000000</v>
      </c>
      <c r="N319" s="28">
        <v>8673000000</v>
      </c>
      <c r="O319" s="28">
        <v>7888000000</v>
      </c>
      <c r="P319" s="28">
        <v>7896000000</v>
      </c>
      <c r="Q319" s="28">
        <v>8252750000</v>
      </c>
    </row>
    <row r="320" spans="1:17" x14ac:dyDescent="0.3">
      <c r="A320" s="83">
        <v>17900000000</v>
      </c>
      <c r="B320" s="83">
        <v>10131000000</v>
      </c>
      <c r="C320" s="83">
        <v>10747886000</v>
      </c>
      <c r="D320" s="83">
        <v>10313000000</v>
      </c>
      <c r="L320" s="30" t="s">
        <v>324</v>
      </c>
      <c r="M320" s="28">
        <v>8763000000</v>
      </c>
      <c r="N320" s="28">
        <v>8689000000</v>
      </c>
      <c r="O320" s="28">
        <v>9517000000</v>
      </c>
      <c r="P320" s="28">
        <v>8844000000</v>
      </c>
      <c r="Q320" s="28">
        <v>8953250000</v>
      </c>
    </row>
    <row r="321" spans="1:17" x14ac:dyDescent="0.3">
      <c r="A321" s="83">
        <v>17915735000</v>
      </c>
      <c r="B321" s="83">
        <v>10188227000</v>
      </c>
      <c r="C321" s="83">
        <v>10805000000</v>
      </c>
      <c r="D321" s="83">
        <v>10724192000</v>
      </c>
      <c r="L321" s="30" t="s">
        <v>191</v>
      </c>
      <c r="M321" s="28">
        <v>8846100000</v>
      </c>
      <c r="N321" s="28">
        <v>8941100000</v>
      </c>
      <c r="O321" s="28">
        <v>9261400000</v>
      </c>
      <c r="P321" s="28">
        <v>9800600000</v>
      </c>
      <c r="Q321" s="28">
        <v>9212300000</v>
      </c>
    </row>
    <row r="322" spans="1:17" x14ac:dyDescent="0.3">
      <c r="A322" s="83">
        <v>17994000000</v>
      </c>
      <c r="B322" s="83">
        <v>10222213000</v>
      </c>
      <c r="C322" s="83">
        <v>10977000000</v>
      </c>
      <c r="D322" s="83">
        <v>10733600000</v>
      </c>
      <c r="L322" s="30" t="s">
        <v>19</v>
      </c>
      <c r="M322" s="28">
        <v>8899000000</v>
      </c>
      <c r="N322" s="28">
        <v>9193000000</v>
      </c>
      <c r="O322" s="28">
        <v>9218000000</v>
      </c>
      <c r="P322" s="28">
        <v>8747000000</v>
      </c>
      <c r="Q322" s="28">
        <v>9014250000</v>
      </c>
    </row>
    <row r="323" spans="1:17" x14ac:dyDescent="0.3">
      <c r="A323" s="83">
        <v>18521400000</v>
      </c>
      <c r="B323" s="83">
        <v>10303000000</v>
      </c>
      <c r="C323" s="83">
        <v>11031000000</v>
      </c>
      <c r="D323" s="83">
        <v>10775000000</v>
      </c>
      <c r="L323" s="30" t="s">
        <v>541</v>
      </c>
      <c r="M323" s="28">
        <v>9112000000</v>
      </c>
      <c r="N323" s="28">
        <v>9002000000</v>
      </c>
      <c r="O323" s="28">
        <v>8231000000</v>
      </c>
      <c r="P323" s="28">
        <v>8486000000</v>
      </c>
      <c r="Q323" s="28">
        <v>8707750000</v>
      </c>
    </row>
    <row r="324" spans="1:17" x14ac:dyDescent="0.3">
      <c r="A324" s="83">
        <v>19053000000</v>
      </c>
      <c r="B324" s="83">
        <v>10421000000</v>
      </c>
      <c r="C324" s="83">
        <v>11413200000</v>
      </c>
      <c r="D324" s="83">
        <v>10841700000</v>
      </c>
      <c r="L324" s="30" t="s">
        <v>263</v>
      </c>
      <c r="M324" s="28">
        <v>9235777000</v>
      </c>
      <c r="N324" s="28">
        <v>9857923000</v>
      </c>
      <c r="O324" s="28">
        <v>10747886000</v>
      </c>
      <c r="P324" s="28">
        <v>10724192000</v>
      </c>
      <c r="Q324" s="28">
        <v>10141444500</v>
      </c>
    </row>
    <row r="325" spans="1:17" x14ac:dyDescent="0.3">
      <c r="A325" s="83">
        <v>19167000000</v>
      </c>
      <c r="B325" s="83">
        <v>10621373000</v>
      </c>
      <c r="C325" s="83">
        <v>11421000000</v>
      </c>
      <c r="D325" s="83">
        <v>10972000000</v>
      </c>
      <c r="L325" s="30" t="s">
        <v>470</v>
      </c>
      <c r="M325" s="28">
        <v>9373000000</v>
      </c>
      <c r="N325" s="28">
        <v>9817000000</v>
      </c>
      <c r="O325" s="28">
        <v>11031000000</v>
      </c>
      <c r="P325" s="28">
        <v>9811000000</v>
      </c>
      <c r="Q325" s="28">
        <v>10008000000</v>
      </c>
    </row>
    <row r="326" spans="1:17" x14ac:dyDescent="0.3">
      <c r="A326" s="83">
        <v>20385000000</v>
      </c>
      <c r="B326" s="83">
        <v>10686000000</v>
      </c>
      <c r="C326" s="83">
        <v>11462415000</v>
      </c>
      <c r="D326" s="83">
        <v>10979000000</v>
      </c>
      <c r="L326" s="30" t="s">
        <v>265</v>
      </c>
      <c r="M326" s="28">
        <v>9480000000</v>
      </c>
      <c r="N326" s="28">
        <v>9855000000</v>
      </c>
      <c r="O326" s="28">
        <v>10146000000</v>
      </c>
      <c r="P326" s="28">
        <v>10077000000</v>
      </c>
      <c r="Q326" s="28">
        <v>9889500000</v>
      </c>
    </row>
    <row r="327" spans="1:17" x14ac:dyDescent="0.3">
      <c r="A327" s="83">
        <v>20964000000</v>
      </c>
      <c r="B327" s="83">
        <v>10770000000</v>
      </c>
      <c r="C327" s="83">
        <v>11681100000</v>
      </c>
      <c r="D327" s="83">
        <v>11096000000</v>
      </c>
      <c r="L327" s="30" t="s">
        <v>331</v>
      </c>
      <c r="M327" s="28">
        <v>9498456000</v>
      </c>
      <c r="N327" s="28">
        <v>10925598000</v>
      </c>
      <c r="O327" s="28">
        <v>12381189000</v>
      </c>
      <c r="P327" s="28">
        <v>13130915000</v>
      </c>
      <c r="Q327" s="28">
        <v>11484039500</v>
      </c>
    </row>
    <row r="328" spans="1:17" x14ac:dyDescent="0.3">
      <c r="A328" s="83">
        <v>21187000000</v>
      </c>
      <c r="B328" s="83">
        <v>10915981000</v>
      </c>
      <c r="C328" s="83">
        <v>11830000000</v>
      </c>
      <c r="D328" s="83">
        <v>11207604000</v>
      </c>
      <c r="L328" s="30" t="s">
        <v>134</v>
      </c>
      <c r="M328" s="28">
        <v>9641542000</v>
      </c>
      <c r="N328" s="28">
        <v>10915981000</v>
      </c>
      <c r="O328" s="28">
        <v>11462415000</v>
      </c>
      <c r="P328" s="28">
        <v>11207604000</v>
      </c>
      <c r="Q328" s="28">
        <v>10806885500</v>
      </c>
    </row>
    <row r="329" spans="1:17" x14ac:dyDescent="0.3">
      <c r="A329" s="83">
        <v>21939000000</v>
      </c>
      <c r="B329" s="83">
        <v>10921000000</v>
      </c>
      <c r="C329" s="83">
        <v>11967000000</v>
      </c>
      <c r="D329" s="83">
        <v>11551000000</v>
      </c>
      <c r="L329" s="30" t="s">
        <v>444</v>
      </c>
      <c r="M329" s="28">
        <v>9820000000</v>
      </c>
      <c r="N329" s="28">
        <v>10686000000</v>
      </c>
      <c r="O329" s="28">
        <v>10378000000</v>
      </c>
      <c r="P329" s="28">
        <v>9749000000</v>
      </c>
      <c r="Q329" s="28">
        <v>10158250000</v>
      </c>
    </row>
    <row r="330" spans="1:17" x14ac:dyDescent="0.3">
      <c r="A330" s="83">
        <v>24931000000</v>
      </c>
      <c r="B330" s="83">
        <v>10925598000</v>
      </c>
      <c r="C330" s="83">
        <v>12098000000</v>
      </c>
      <c r="D330" s="83">
        <v>11694000000</v>
      </c>
      <c r="L330" s="30" t="s">
        <v>426</v>
      </c>
      <c r="M330" s="28">
        <v>9821000000</v>
      </c>
      <c r="N330" s="28">
        <v>9586000000</v>
      </c>
      <c r="O330" s="28">
        <v>9577000000</v>
      </c>
      <c r="P330" s="28">
        <v>9648000000</v>
      </c>
      <c r="Q330" s="28">
        <v>9658000000</v>
      </c>
    </row>
    <row r="331" spans="1:17" x14ac:dyDescent="0.3">
      <c r="A331" s="83">
        <v>25034000000</v>
      </c>
      <c r="B331" s="83">
        <v>11019000000</v>
      </c>
      <c r="C331" s="83">
        <v>12155000000</v>
      </c>
      <c r="D331" s="83">
        <v>12130000000</v>
      </c>
      <c r="L331" s="30" t="s">
        <v>560</v>
      </c>
      <c r="M331" s="28">
        <v>9852000000</v>
      </c>
      <c r="N331" s="28">
        <v>9501000000</v>
      </c>
      <c r="O331" s="28">
        <v>9682000000</v>
      </c>
      <c r="P331" s="28">
        <v>9359000000</v>
      </c>
      <c r="Q331" s="28">
        <v>9598500000</v>
      </c>
    </row>
    <row r="332" spans="1:17" x14ac:dyDescent="0.3">
      <c r="A332" s="83">
        <v>25202000000</v>
      </c>
      <c r="B332" s="83">
        <v>11020000000</v>
      </c>
      <c r="C332" s="83">
        <v>12164000000</v>
      </c>
      <c r="D332" s="83">
        <v>12265000000</v>
      </c>
      <c r="L332" s="30" t="s">
        <v>319</v>
      </c>
      <c r="M332" s="28">
        <v>9976057000</v>
      </c>
      <c r="N332" s="28">
        <v>10621373000</v>
      </c>
      <c r="O332" s="28">
        <v>10146494000</v>
      </c>
      <c r="P332" s="28">
        <v>9196326000</v>
      </c>
      <c r="Q332" s="28">
        <v>9985062500</v>
      </c>
    </row>
    <row r="333" spans="1:17" x14ac:dyDescent="0.3">
      <c r="A333" s="83">
        <v>25667300000</v>
      </c>
      <c r="B333" s="83">
        <v>11048000000</v>
      </c>
      <c r="C333" s="83">
        <v>12381189000</v>
      </c>
      <c r="D333" s="83">
        <v>12363000000</v>
      </c>
      <c r="L333" s="30" t="s">
        <v>510</v>
      </c>
      <c r="M333" s="28">
        <v>10019000000</v>
      </c>
      <c r="N333" s="28">
        <v>10131000000</v>
      </c>
      <c r="O333" s="28">
        <v>11421000000</v>
      </c>
      <c r="P333" s="28">
        <v>10979000000</v>
      </c>
      <c r="Q333" s="28">
        <v>10637500000</v>
      </c>
    </row>
    <row r="334" spans="1:17" x14ac:dyDescent="0.3">
      <c r="A334" s="83">
        <v>25986382000</v>
      </c>
      <c r="B334" s="83">
        <v>11539800000</v>
      </c>
      <c r="C334" s="83">
        <v>12671200000</v>
      </c>
      <c r="D334" s="83">
        <v>12734000000</v>
      </c>
      <c r="L334" s="30" t="s">
        <v>430</v>
      </c>
      <c r="M334" s="28">
        <v>10086675000</v>
      </c>
      <c r="N334" s="28">
        <v>10188227000</v>
      </c>
      <c r="O334" s="28">
        <v>9655245000</v>
      </c>
      <c r="P334" s="28">
        <v>8823384000</v>
      </c>
      <c r="Q334" s="28">
        <v>9688382750</v>
      </c>
    </row>
    <row r="335" spans="1:17" x14ac:dyDescent="0.3">
      <c r="A335" s="83">
        <v>26045000000</v>
      </c>
      <c r="B335" s="83">
        <v>12068425000</v>
      </c>
      <c r="C335" s="83">
        <v>12678000000</v>
      </c>
      <c r="D335" s="83">
        <v>12782000000</v>
      </c>
      <c r="L335" s="30" t="s">
        <v>112</v>
      </c>
      <c r="M335" s="28">
        <v>10104400000</v>
      </c>
      <c r="N335" s="28">
        <v>8910800000</v>
      </c>
      <c r="O335" s="28">
        <v>9061400000</v>
      </c>
      <c r="P335" s="28">
        <v>8552100000</v>
      </c>
      <c r="Q335" s="28">
        <v>9157175000</v>
      </c>
    </row>
    <row r="336" spans="1:17" x14ac:dyDescent="0.3">
      <c r="A336" s="83">
        <v>28364000000</v>
      </c>
      <c r="B336" s="83">
        <v>12087000000</v>
      </c>
      <c r="C336" s="83">
        <v>12713000000</v>
      </c>
      <c r="D336" s="83">
        <v>12947000000</v>
      </c>
      <c r="L336" s="30" t="s">
        <v>360</v>
      </c>
      <c r="M336" s="28">
        <v>10190000000</v>
      </c>
      <c r="N336" s="28">
        <v>11020000000</v>
      </c>
      <c r="O336" s="28">
        <v>11830000000</v>
      </c>
      <c r="P336" s="28">
        <v>12363000000</v>
      </c>
      <c r="Q336" s="28">
        <v>11350750000</v>
      </c>
    </row>
    <row r="337" spans="1:17" x14ac:dyDescent="0.3">
      <c r="A337" s="83">
        <v>31243000000</v>
      </c>
      <c r="B337" s="83">
        <v>12207000000</v>
      </c>
      <c r="C337" s="83">
        <v>13107081000</v>
      </c>
      <c r="D337" s="83">
        <v>12968000000</v>
      </c>
      <c r="L337" s="30" t="s">
        <v>476</v>
      </c>
      <c r="M337" s="28">
        <v>10411000000</v>
      </c>
      <c r="N337" s="28">
        <v>9878000000</v>
      </c>
      <c r="O337" s="28">
        <v>9930000000</v>
      </c>
      <c r="P337" s="28">
        <v>8545000000</v>
      </c>
      <c r="Q337" s="28">
        <v>9691000000</v>
      </c>
    </row>
    <row r="338" spans="1:17" x14ac:dyDescent="0.3">
      <c r="A338" s="83">
        <v>32016000000</v>
      </c>
      <c r="B338" s="83">
        <v>12471000000</v>
      </c>
      <c r="C338" s="83">
        <v>13241000000</v>
      </c>
      <c r="D338" s="83">
        <v>13049000000</v>
      </c>
      <c r="L338" s="30" t="s">
        <v>1</v>
      </c>
      <c r="M338" s="28">
        <v>10499000000</v>
      </c>
      <c r="N338" s="28">
        <v>11019000000</v>
      </c>
      <c r="O338" s="28">
        <v>15620000000</v>
      </c>
      <c r="P338" s="28">
        <v>11096000000</v>
      </c>
      <c r="Q338" s="28">
        <v>12058500000</v>
      </c>
    </row>
    <row r="339" spans="1:17" x14ac:dyDescent="0.3">
      <c r="A339" s="83">
        <v>32564000000</v>
      </c>
      <c r="B339" s="83">
        <v>12491400000</v>
      </c>
      <c r="C339" s="83">
        <v>13294000000</v>
      </c>
      <c r="D339" s="83">
        <v>13057000000</v>
      </c>
      <c r="L339" s="30" t="s">
        <v>121</v>
      </c>
      <c r="M339" s="28">
        <v>10645000000</v>
      </c>
      <c r="N339" s="28">
        <v>10421000000</v>
      </c>
      <c r="O339" s="28">
        <v>9447000000</v>
      </c>
      <c r="P339" s="28">
        <v>9383000000</v>
      </c>
      <c r="Q339" s="28">
        <v>9974000000</v>
      </c>
    </row>
    <row r="340" spans="1:17" x14ac:dyDescent="0.3">
      <c r="A340" s="83">
        <v>33194000000</v>
      </c>
      <c r="B340" s="83">
        <v>12522000000</v>
      </c>
      <c r="C340" s="83">
        <v>13723000000</v>
      </c>
      <c r="D340" s="83">
        <v>13107000000</v>
      </c>
      <c r="L340" s="30" t="s">
        <v>185</v>
      </c>
      <c r="M340" s="28">
        <v>10936727000</v>
      </c>
      <c r="N340" s="28">
        <v>12068425000</v>
      </c>
      <c r="O340" s="28">
        <v>13107081000</v>
      </c>
      <c r="P340" s="28">
        <v>14062471000</v>
      </c>
      <c r="Q340" s="28">
        <v>12543676000</v>
      </c>
    </row>
    <row r="341" spans="1:17" x14ac:dyDescent="0.3">
      <c r="A341" s="83">
        <v>36414626000</v>
      </c>
      <c r="B341" s="83">
        <v>12930000000</v>
      </c>
      <c r="C341" s="83">
        <v>14163000000</v>
      </c>
      <c r="D341" s="83">
        <v>13130915000</v>
      </c>
      <c r="L341" s="30" t="s">
        <v>536</v>
      </c>
      <c r="M341" s="28">
        <v>10988000000</v>
      </c>
      <c r="N341" s="28">
        <v>10770000000</v>
      </c>
      <c r="O341" s="28">
        <v>10351000000</v>
      </c>
      <c r="P341" s="28">
        <v>9559000000</v>
      </c>
      <c r="Q341" s="28">
        <v>10417000000</v>
      </c>
    </row>
    <row r="342" spans="1:17" x14ac:dyDescent="0.3">
      <c r="A342" s="83">
        <v>37987000000</v>
      </c>
      <c r="B342" s="83">
        <v>13041000000</v>
      </c>
      <c r="C342" s="83">
        <v>14323000000</v>
      </c>
      <c r="D342" s="83">
        <v>13728000000</v>
      </c>
      <c r="L342" s="30" t="s">
        <v>205</v>
      </c>
      <c r="M342" s="28">
        <v>11235000000</v>
      </c>
      <c r="N342" s="28">
        <v>13545000000</v>
      </c>
      <c r="O342" s="28">
        <v>14323000000</v>
      </c>
      <c r="P342" s="28">
        <v>13728000000</v>
      </c>
      <c r="Q342" s="28">
        <v>13207750000</v>
      </c>
    </row>
    <row r="343" spans="1:17" x14ac:dyDescent="0.3">
      <c r="A343" s="83">
        <v>39486000000</v>
      </c>
      <c r="B343" s="83">
        <v>13521000000</v>
      </c>
      <c r="C343" s="83">
        <v>14362000000</v>
      </c>
      <c r="D343" s="83">
        <v>14062471000</v>
      </c>
      <c r="L343" s="30" t="s">
        <v>260</v>
      </c>
      <c r="M343" s="28">
        <v>11350200000</v>
      </c>
      <c r="N343" s="28">
        <v>11539800000</v>
      </c>
      <c r="O343" s="28">
        <v>11681100000</v>
      </c>
      <c r="P343" s="28">
        <v>10733600000</v>
      </c>
      <c r="Q343" s="28">
        <v>11326175000</v>
      </c>
    </row>
    <row r="344" spans="1:17" x14ac:dyDescent="0.3">
      <c r="A344" s="83">
        <v>39595000000</v>
      </c>
      <c r="B344" s="83">
        <v>13545000000</v>
      </c>
      <c r="C344" s="83">
        <v>14373000000</v>
      </c>
      <c r="D344" s="83">
        <v>14292000000</v>
      </c>
      <c r="L344" s="30" t="s">
        <v>226</v>
      </c>
      <c r="M344" s="28">
        <v>11448000000</v>
      </c>
      <c r="N344" s="28">
        <v>15369000000</v>
      </c>
      <c r="O344" s="28">
        <v>15646000000</v>
      </c>
      <c r="P344" s="28">
        <v>14292000000</v>
      </c>
      <c r="Q344" s="28">
        <v>14188750000</v>
      </c>
    </row>
    <row r="345" spans="1:17" x14ac:dyDescent="0.3">
      <c r="A345" s="83">
        <v>40468000000</v>
      </c>
      <c r="B345" s="83">
        <v>13703000000</v>
      </c>
      <c r="C345" s="83">
        <v>14415000000</v>
      </c>
      <c r="D345" s="83">
        <v>14320000000</v>
      </c>
      <c r="L345" s="30" t="s">
        <v>238</v>
      </c>
      <c r="M345" s="28">
        <v>11561000000</v>
      </c>
      <c r="N345" s="28">
        <v>14637000000</v>
      </c>
      <c r="O345" s="28">
        <v>19504000000</v>
      </c>
      <c r="P345" s="28">
        <v>28524000000</v>
      </c>
      <c r="Q345" s="28">
        <v>18556500000</v>
      </c>
    </row>
    <row r="346" spans="1:17" x14ac:dyDescent="0.3">
      <c r="A346" s="83">
        <v>41171000000</v>
      </c>
      <c r="B346" s="83">
        <v>13870000000</v>
      </c>
      <c r="C346" s="83">
        <v>14758000000</v>
      </c>
      <c r="D346" s="83">
        <v>14469000000</v>
      </c>
      <c r="L346" s="30" t="s">
        <v>421</v>
      </c>
      <c r="M346" s="28">
        <v>11759000000</v>
      </c>
      <c r="N346" s="28">
        <v>12207000000</v>
      </c>
      <c r="O346" s="28">
        <v>12713000000</v>
      </c>
      <c r="P346" s="28">
        <v>12734000000</v>
      </c>
      <c r="Q346" s="28">
        <v>12353250000</v>
      </c>
    </row>
    <row r="347" spans="1:17" x14ac:dyDescent="0.3">
      <c r="A347" s="83">
        <v>46275000000</v>
      </c>
      <c r="B347" s="83">
        <v>13900700000</v>
      </c>
      <c r="C347" s="83">
        <v>15112000000</v>
      </c>
      <c r="D347" s="83">
        <v>14858014000</v>
      </c>
      <c r="L347" s="30" t="s">
        <v>344</v>
      </c>
      <c r="M347" s="28">
        <v>11799000000</v>
      </c>
      <c r="N347" s="28">
        <v>10303000000</v>
      </c>
      <c r="O347" s="28">
        <v>9974000000</v>
      </c>
      <c r="P347" s="28">
        <v>9576000000</v>
      </c>
      <c r="Q347" s="28">
        <v>10413000000</v>
      </c>
    </row>
    <row r="348" spans="1:17" x14ac:dyDescent="0.3">
      <c r="A348" s="83">
        <v>48912000000</v>
      </c>
      <c r="B348" s="83">
        <v>13906000000</v>
      </c>
      <c r="C348" s="83">
        <v>15383000000</v>
      </c>
      <c r="D348" s="83">
        <v>14934000000</v>
      </c>
      <c r="L348" s="30" t="s">
        <v>403</v>
      </c>
      <c r="M348" s="28">
        <v>12151000000</v>
      </c>
      <c r="N348" s="28">
        <v>14117000000</v>
      </c>
      <c r="O348" s="28">
        <v>15631000000</v>
      </c>
      <c r="P348" s="28">
        <v>11694000000</v>
      </c>
      <c r="Q348" s="28">
        <v>13398250000</v>
      </c>
    </row>
    <row r="349" spans="1:17" x14ac:dyDescent="0.3">
      <c r="A349" s="83">
        <v>50568000000</v>
      </c>
      <c r="B349" s="83">
        <v>14009000000</v>
      </c>
      <c r="C349" s="83">
        <v>15481600000</v>
      </c>
      <c r="D349" s="83">
        <v>15023000000</v>
      </c>
      <c r="L349" s="30" t="s">
        <v>196</v>
      </c>
      <c r="M349" s="28">
        <v>12274000000</v>
      </c>
      <c r="N349" s="28">
        <v>12471000000</v>
      </c>
      <c r="O349" s="28">
        <v>12155000000</v>
      </c>
      <c r="P349" s="28">
        <v>13107000000</v>
      </c>
      <c r="Q349" s="28">
        <v>12501750000</v>
      </c>
    </row>
    <row r="350" spans="1:17" x14ac:dyDescent="0.3">
      <c r="A350" s="83">
        <v>52513000000</v>
      </c>
      <c r="B350" s="83">
        <v>14117000000</v>
      </c>
      <c r="C350" s="83">
        <v>15620000000</v>
      </c>
      <c r="D350" s="83">
        <v>15040000000</v>
      </c>
      <c r="L350" s="30" t="s">
        <v>336</v>
      </c>
      <c r="M350" s="28">
        <v>12289000000</v>
      </c>
      <c r="N350" s="28">
        <v>12087000000</v>
      </c>
      <c r="O350" s="28">
        <v>12098000000</v>
      </c>
      <c r="P350" s="28">
        <v>12265000000</v>
      </c>
      <c r="Q350" s="28">
        <v>12184750000</v>
      </c>
    </row>
    <row r="351" spans="1:17" x14ac:dyDescent="0.3">
      <c r="A351" s="83">
        <v>55228000000</v>
      </c>
      <c r="B351" s="83">
        <v>14360000000</v>
      </c>
      <c r="C351" s="83">
        <v>15631000000</v>
      </c>
      <c r="D351" s="83">
        <v>15070000000</v>
      </c>
      <c r="L351" s="30" t="s">
        <v>413</v>
      </c>
      <c r="M351" s="28">
        <v>12602100000</v>
      </c>
      <c r="N351" s="28">
        <v>12491400000</v>
      </c>
      <c r="O351" s="28">
        <v>12671200000</v>
      </c>
      <c r="P351" s="28"/>
      <c r="Q351" s="28">
        <v>12588233333.333334</v>
      </c>
    </row>
    <row r="352" spans="1:17" x14ac:dyDescent="0.3">
      <c r="A352" s="83">
        <v>59222000000</v>
      </c>
      <c r="B352" s="83">
        <v>14637000000</v>
      </c>
      <c r="C352" s="83">
        <v>15646000000</v>
      </c>
      <c r="D352" s="83">
        <v>15292100000</v>
      </c>
      <c r="L352" s="30" t="s">
        <v>117</v>
      </c>
      <c r="M352" s="28">
        <v>12620000000</v>
      </c>
      <c r="N352" s="28">
        <v>12522000000</v>
      </c>
      <c r="O352" s="28">
        <v>13241000000</v>
      </c>
      <c r="P352" s="28">
        <v>12968000000</v>
      </c>
      <c r="Q352" s="28">
        <v>12837750000</v>
      </c>
    </row>
    <row r="353" spans="1:17" x14ac:dyDescent="0.3">
      <c r="A353" s="83">
        <v>66635000000</v>
      </c>
      <c r="B353" s="83">
        <v>15341000000</v>
      </c>
      <c r="C353" s="83">
        <v>16049000000</v>
      </c>
      <c r="D353" s="83">
        <v>15468000000</v>
      </c>
      <c r="L353" s="30" t="s">
        <v>328</v>
      </c>
      <c r="M353" s="28">
        <v>12952000000</v>
      </c>
      <c r="N353" s="28">
        <v>13041000000</v>
      </c>
      <c r="O353" s="28">
        <v>11967000000</v>
      </c>
      <c r="P353" s="28">
        <v>11551000000</v>
      </c>
      <c r="Q353" s="28">
        <v>12377750000</v>
      </c>
    </row>
    <row r="354" spans="1:17" x14ac:dyDescent="0.3">
      <c r="A354" s="83">
        <v>68948000000</v>
      </c>
      <c r="B354" s="83">
        <v>15353000000</v>
      </c>
      <c r="C354" s="83">
        <v>16254000000</v>
      </c>
      <c r="D354" s="83">
        <v>15545000000</v>
      </c>
      <c r="L354" s="30" t="s">
        <v>145</v>
      </c>
      <c r="M354" s="28">
        <v>13021000000</v>
      </c>
      <c r="N354" s="28">
        <v>14360000000</v>
      </c>
      <c r="O354" s="28">
        <v>14163000000</v>
      </c>
      <c r="P354" s="28">
        <v>13057000000</v>
      </c>
      <c r="Q354" s="28">
        <v>13650250000</v>
      </c>
    </row>
    <row r="355" spans="1:17" x14ac:dyDescent="0.3">
      <c r="A355" s="83">
        <v>76726000000</v>
      </c>
      <c r="B355" s="83">
        <v>15369000000</v>
      </c>
      <c r="C355" s="83">
        <v>16534000000</v>
      </c>
      <c r="D355" s="83">
        <v>15623800000</v>
      </c>
      <c r="L355" s="30" t="s">
        <v>285</v>
      </c>
      <c r="M355" s="28">
        <v>13195000000</v>
      </c>
      <c r="N355" s="28">
        <v>11048000000</v>
      </c>
      <c r="O355" s="28">
        <v>10805000000</v>
      </c>
      <c r="P355" s="28">
        <v>10775000000</v>
      </c>
      <c r="Q355" s="28">
        <v>11455750000</v>
      </c>
    </row>
    <row r="356" spans="1:17" x14ac:dyDescent="0.3">
      <c r="A356" s="83">
        <v>86380000000</v>
      </c>
      <c r="B356" s="83">
        <v>16120100000</v>
      </c>
      <c r="C356" s="83">
        <v>16611000000</v>
      </c>
      <c r="D356" s="83">
        <v>15940000000</v>
      </c>
      <c r="L356" s="30" t="s">
        <v>503</v>
      </c>
      <c r="M356" s="28">
        <v>13307000000</v>
      </c>
      <c r="N356" s="28">
        <v>13870000000</v>
      </c>
      <c r="O356" s="28">
        <v>13723000000</v>
      </c>
      <c r="P356" s="28">
        <v>15070000000</v>
      </c>
      <c r="Q356" s="28">
        <v>13992500000</v>
      </c>
    </row>
    <row r="357" spans="1:17" x14ac:dyDescent="0.3">
      <c r="A357" s="83">
        <v>89659000000</v>
      </c>
      <c r="B357" s="83">
        <v>16275100000</v>
      </c>
      <c r="C357" s="83">
        <v>16691000000</v>
      </c>
      <c r="D357" s="83">
        <v>16496000000</v>
      </c>
      <c r="L357" s="30" t="s">
        <v>519</v>
      </c>
      <c r="M357" s="28">
        <v>13574000000</v>
      </c>
      <c r="N357" s="28">
        <v>13703000000</v>
      </c>
      <c r="O357" s="28">
        <v>14758000000</v>
      </c>
      <c r="P357" s="28">
        <v>12947000000</v>
      </c>
      <c r="Q357" s="28">
        <v>13745500000</v>
      </c>
    </row>
    <row r="358" spans="1:17" x14ac:dyDescent="0.3">
      <c r="A358" s="83">
        <v>91948000000</v>
      </c>
      <c r="B358" s="83">
        <v>16282000000</v>
      </c>
      <c r="C358" s="83">
        <v>16768000000</v>
      </c>
      <c r="D358" s="83">
        <v>17036000000</v>
      </c>
      <c r="L358" s="30" t="s">
        <v>557</v>
      </c>
      <c r="M358" s="28">
        <v>13634000000</v>
      </c>
      <c r="N358" s="28">
        <v>13521000000</v>
      </c>
      <c r="O358" s="28">
        <v>13294000000</v>
      </c>
      <c r="P358" s="28">
        <v>12782000000</v>
      </c>
      <c r="Q358" s="28">
        <v>13307750000</v>
      </c>
    </row>
    <row r="359" spans="1:17" x14ac:dyDescent="0.3">
      <c r="A359" s="83">
        <v>102978000000</v>
      </c>
      <c r="B359" s="83">
        <v>16447000000</v>
      </c>
      <c r="C359" s="83">
        <v>16863000000</v>
      </c>
      <c r="D359" s="83">
        <v>17242000000</v>
      </c>
      <c r="L359" s="30" t="s">
        <v>420</v>
      </c>
      <c r="M359" s="28">
        <v>13908300000</v>
      </c>
      <c r="N359" s="28">
        <v>13900700000</v>
      </c>
      <c r="O359" s="28">
        <v>15481600000</v>
      </c>
      <c r="P359" s="28">
        <v>15292100000</v>
      </c>
      <c r="Q359" s="28">
        <v>14645675000</v>
      </c>
    </row>
    <row r="360" spans="1:17" x14ac:dyDescent="0.3">
      <c r="A360" s="83">
        <v>115315000000</v>
      </c>
      <c r="B360" s="83">
        <v>16477000000</v>
      </c>
      <c r="C360" s="83">
        <v>16984000000</v>
      </c>
      <c r="D360" s="83">
        <v>17327000000</v>
      </c>
      <c r="L360" s="30" t="s">
        <v>401</v>
      </c>
      <c r="M360" s="28">
        <v>14279000000</v>
      </c>
      <c r="N360" s="28">
        <v>15353000000</v>
      </c>
      <c r="O360" s="28">
        <v>16534000000</v>
      </c>
      <c r="P360" s="28">
        <v>17405000000</v>
      </c>
      <c r="Q360" s="28">
        <v>15892750000</v>
      </c>
    </row>
    <row r="361" spans="1:17" x14ac:dyDescent="0.3">
      <c r="A361" s="83">
        <v>123050000000</v>
      </c>
      <c r="B361" s="83">
        <v>16725000000</v>
      </c>
      <c r="C361" s="83">
        <v>16985600000</v>
      </c>
      <c r="D361" s="83">
        <v>17405000000</v>
      </c>
      <c r="L361" s="30" t="s">
        <v>216</v>
      </c>
      <c r="M361" s="28">
        <v>14717000000</v>
      </c>
      <c r="N361" s="28">
        <v>9971000000</v>
      </c>
      <c r="O361" s="28">
        <v>9241000000</v>
      </c>
      <c r="P361" s="28">
        <v>8260000000</v>
      </c>
      <c r="Q361" s="28">
        <v>10547250000</v>
      </c>
    </row>
    <row r="362" spans="1:17" x14ac:dyDescent="0.3">
      <c r="A362" s="83">
        <v>126485000000</v>
      </c>
      <c r="B362" s="83">
        <v>16954000000</v>
      </c>
      <c r="C362" s="83">
        <v>17019352000</v>
      </c>
      <c r="D362" s="83">
        <v>17482000000</v>
      </c>
      <c r="L362" s="30" t="s">
        <v>67</v>
      </c>
      <c r="M362" s="28">
        <v>14757700000</v>
      </c>
      <c r="N362" s="28">
        <v>16120100000</v>
      </c>
      <c r="O362" s="28">
        <v>17600500000</v>
      </c>
      <c r="P362" s="28">
        <v>18295800000</v>
      </c>
      <c r="Q362" s="28">
        <v>16693525000</v>
      </c>
    </row>
    <row r="363" spans="1:17" x14ac:dyDescent="0.3">
      <c r="A363" s="83">
        <v>137373000000</v>
      </c>
      <c r="B363" s="83">
        <v>17023000000</v>
      </c>
      <c r="C363" s="83">
        <v>17096000000</v>
      </c>
      <c r="D363" s="83">
        <v>18069000000</v>
      </c>
      <c r="L363" s="30" t="s">
        <v>380</v>
      </c>
      <c r="M363" s="28">
        <v>15055000000</v>
      </c>
      <c r="N363" s="28">
        <v>14009000000</v>
      </c>
      <c r="O363" s="28">
        <v>14362000000</v>
      </c>
      <c r="P363" s="28">
        <v>14320000000</v>
      </c>
      <c r="Q363" s="28">
        <v>14436500000</v>
      </c>
    </row>
    <row r="364" spans="1:17" x14ac:dyDescent="0.3">
      <c r="A364" s="83">
        <v>158446000000</v>
      </c>
      <c r="B364" s="83">
        <v>17052000000</v>
      </c>
      <c r="C364" s="83">
        <v>17201000000</v>
      </c>
      <c r="D364" s="83">
        <v>18124000000</v>
      </c>
      <c r="L364" s="30" t="s">
        <v>310</v>
      </c>
      <c r="M364" s="28">
        <v>15287000000</v>
      </c>
      <c r="N364" s="28">
        <v>16282000000</v>
      </c>
      <c r="O364" s="28">
        <v>16254000000</v>
      </c>
      <c r="P364" s="28">
        <v>15468000000</v>
      </c>
      <c r="Q364" s="28">
        <v>15822750000</v>
      </c>
    </row>
    <row r="365" spans="1:17" x14ac:dyDescent="0.3">
      <c r="A365" s="83">
        <v>163336000000</v>
      </c>
      <c r="B365" s="83">
        <v>17082000000</v>
      </c>
      <c r="C365" s="83">
        <v>17297300000</v>
      </c>
      <c r="D365" s="83">
        <v>18246209000</v>
      </c>
      <c r="L365" s="30" t="s">
        <v>268</v>
      </c>
      <c r="M365" s="28">
        <v>15422000000</v>
      </c>
      <c r="N365" s="28">
        <v>13906000000</v>
      </c>
      <c r="O365" s="28">
        <v>12164000000</v>
      </c>
      <c r="P365" s="28">
        <v>10972000000</v>
      </c>
      <c r="Q365" s="28">
        <v>13116000000</v>
      </c>
    </row>
    <row r="366" spans="1:17" x14ac:dyDescent="0.3">
      <c r="A366" s="83">
        <v>302056000000</v>
      </c>
      <c r="B366" s="83">
        <v>17192000000</v>
      </c>
      <c r="C366" s="83">
        <v>17600500000</v>
      </c>
      <c r="D366" s="83">
        <v>18248900000</v>
      </c>
      <c r="L366" s="30" t="s">
        <v>540</v>
      </c>
      <c r="M366" s="28">
        <v>15471000000</v>
      </c>
      <c r="N366" s="28">
        <v>16477000000</v>
      </c>
      <c r="O366" s="28">
        <v>17201000000</v>
      </c>
      <c r="P366" s="28">
        <v>17036000000</v>
      </c>
      <c r="Q366" s="28">
        <v>16546250000</v>
      </c>
    </row>
    <row r="367" spans="1:17" x14ac:dyDescent="0.3">
      <c r="A367" s="83">
        <v>352297000000</v>
      </c>
      <c r="B367" s="83">
        <v>17203000000</v>
      </c>
      <c r="C367" s="83">
        <v>17889000000</v>
      </c>
      <c r="D367" s="83">
        <v>18287000000</v>
      </c>
      <c r="L367" s="30" t="s">
        <v>429</v>
      </c>
      <c r="M367" s="28">
        <v>15590900000</v>
      </c>
      <c r="N367" s="28">
        <v>16275100000</v>
      </c>
      <c r="O367" s="28">
        <v>17297300000</v>
      </c>
      <c r="P367" s="28">
        <v>18705900000</v>
      </c>
      <c r="Q367" s="28">
        <v>16967300000</v>
      </c>
    </row>
    <row r="368" spans="1:17" x14ac:dyDescent="0.3">
      <c r="A368" s="84"/>
      <c r="B368" s="83">
        <v>17641421000</v>
      </c>
      <c r="C368" s="83">
        <v>19137000000</v>
      </c>
      <c r="D368" s="83">
        <v>18295800000</v>
      </c>
      <c r="L368" s="30" t="s">
        <v>378</v>
      </c>
      <c r="M368" s="28">
        <v>16106000000</v>
      </c>
      <c r="N368" s="28">
        <v>16447000000</v>
      </c>
      <c r="O368" s="28">
        <v>15383000000</v>
      </c>
      <c r="P368" s="28">
        <v>15040000000</v>
      </c>
      <c r="Q368" s="28">
        <v>15744000000</v>
      </c>
    </row>
    <row r="369" spans="1:17" x14ac:dyDescent="0.3">
      <c r="A369" s="84"/>
      <c r="B369" s="83">
        <v>18421000000</v>
      </c>
      <c r="C369" s="83">
        <v>19198615000</v>
      </c>
      <c r="D369" s="83">
        <v>18655000000</v>
      </c>
      <c r="L369" s="30" t="s">
        <v>385</v>
      </c>
      <c r="M369" s="28">
        <v>16446000000</v>
      </c>
      <c r="N369" s="28">
        <v>16954000000</v>
      </c>
      <c r="O369" s="28">
        <v>16768000000</v>
      </c>
      <c r="P369" s="28">
        <v>14934000000</v>
      </c>
      <c r="Q369" s="28">
        <v>16275500000</v>
      </c>
    </row>
    <row r="370" spans="1:17" x14ac:dyDescent="0.3">
      <c r="A370" s="84"/>
      <c r="B370" s="83">
        <v>19286000000</v>
      </c>
      <c r="C370" s="83">
        <v>19480000000</v>
      </c>
      <c r="D370" s="83">
        <v>18705900000</v>
      </c>
      <c r="L370" s="30" t="s">
        <v>240</v>
      </c>
      <c r="M370" s="28">
        <v>16448000000</v>
      </c>
      <c r="N370" s="28">
        <v>17052000000</v>
      </c>
      <c r="O370" s="28">
        <v>16984000000</v>
      </c>
      <c r="P370" s="28">
        <v>17327000000</v>
      </c>
      <c r="Q370" s="28">
        <v>16952750000</v>
      </c>
    </row>
    <row r="371" spans="1:17" x14ac:dyDescent="0.3">
      <c r="A371" s="84"/>
      <c r="B371" s="83">
        <v>19373000000</v>
      </c>
      <c r="C371" s="83">
        <v>19504000000</v>
      </c>
      <c r="D371" s="83">
        <v>22034523000</v>
      </c>
      <c r="L371" s="30" t="s">
        <v>356</v>
      </c>
      <c r="M371" s="28">
        <v>16538000000</v>
      </c>
      <c r="N371" s="28">
        <v>16725000000</v>
      </c>
      <c r="O371" s="28">
        <v>16863000000</v>
      </c>
      <c r="P371" s="28">
        <v>16496000000</v>
      </c>
      <c r="Q371" s="28">
        <v>16655500000</v>
      </c>
    </row>
    <row r="372" spans="1:17" x14ac:dyDescent="0.3">
      <c r="A372" s="84"/>
      <c r="B372" s="83">
        <v>19605037000</v>
      </c>
      <c r="C372" s="83">
        <v>20143200000</v>
      </c>
      <c r="D372" s="83">
        <v>22466000000</v>
      </c>
      <c r="L372" s="30" t="s">
        <v>363</v>
      </c>
      <c r="M372" s="28">
        <v>16750700000</v>
      </c>
      <c r="N372" s="28">
        <v>17203000000</v>
      </c>
      <c r="O372" s="28">
        <v>16985600000</v>
      </c>
      <c r="P372" s="28">
        <v>15623800000</v>
      </c>
      <c r="Q372" s="28">
        <v>16640775000</v>
      </c>
    </row>
    <row r="373" spans="1:17" x14ac:dyDescent="0.3">
      <c r="A373" s="84"/>
      <c r="B373" s="83">
        <v>19746000000</v>
      </c>
      <c r="C373" s="83">
        <v>20676000000</v>
      </c>
      <c r="D373" s="83">
        <v>22688000000</v>
      </c>
      <c r="L373" s="30" t="s">
        <v>36</v>
      </c>
      <c r="M373" s="28">
        <v>17074000000</v>
      </c>
      <c r="N373" s="28">
        <v>15341000000</v>
      </c>
      <c r="O373" s="28">
        <v>14373000000</v>
      </c>
      <c r="P373" s="28">
        <v>13049000000</v>
      </c>
      <c r="Q373" s="28">
        <v>14959250000</v>
      </c>
    </row>
    <row r="374" spans="1:17" x14ac:dyDescent="0.3">
      <c r="A374" s="84"/>
      <c r="B374" s="83">
        <v>19828000000</v>
      </c>
      <c r="C374" s="83">
        <v>20776522000</v>
      </c>
      <c r="D374" s="83">
        <v>22837000000</v>
      </c>
      <c r="L374" s="30" t="s">
        <v>181</v>
      </c>
      <c r="M374" s="28">
        <v>17642000000</v>
      </c>
      <c r="N374" s="28">
        <v>17023000000</v>
      </c>
      <c r="O374" s="28">
        <v>15112000000</v>
      </c>
      <c r="P374" s="28">
        <v>14469000000</v>
      </c>
      <c r="Q374" s="28">
        <v>16061500000</v>
      </c>
    </row>
    <row r="375" spans="1:17" x14ac:dyDescent="0.3">
      <c r="A375" s="84"/>
      <c r="B375" s="83">
        <v>20132544000</v>
      </c>
      <c r="C375" s="83">
        <v>21113000000</v>
      </c>
      <c r="D375" s="83">
        <v>23196000000</v>
      </c>
      <c r="L375" s="30" t="s">
        <v>513</v>
      </c>
      <c r="M375" s="28">
        <v>17820000000</v>
      </c>
      <c r="N375" s="28">
        <v>17192000000</v>
      </c>
      <c r="O375" s="28">
        <v>16611000000</v>
      </c>
      <c r="P375" s="28">
        <v>12130000000</v>
      </c>
      <c r="Q375" s="28">
        <v>15938250000</v>
      </c>
    </row>
    <row r="376" spans="1:17" x14ac:dyDescent="0.3">
      <c r="A376" s="84"/>
      <c r="B376" s="83">
        <v>20261000000</v>
      </c>
      <c r="C376" s="83">
        <v>21193000000</v>
      </c>
      <c r="D376" s="83">
        <v>23290000000</v>
      </c>
      <c r="L376" s="30" t="s">
        <v>472</v>
      </c>
      <c r="M376" s="28">
        <v>17889249000</v>
      </c>
      <c r="N376" s="28">
        <v>17082000000</v>
      </c>
      <c r="O376" s="28">
        <v>16691000000</v>
      </c>
      <c r="P376" s="28">
        <v>15545000000</v>
      </c>
      <c r="Q376" s="28">
        <v>16801812250</v>
      </c>
    </row>
    <row r="377" spans="1:17" x14ac:dyDescent="0.3">
      <c r="A377" s="84"/>
      <c r="B377" s="83">
        <v>20865000000</v>
      </c>
      <c r="C377" s="83">
        <v>21334000000</v>
      </c>
      <c r="D377" s="83">
        <v>25104000000</v>
      </c>
      <c r="L377" s="30" t="s">
        <v>138</v>
      </c>
      <c r="M377" s="28">
        <v>17900000000</v>
      </c>
      <c r="N377" s="28">
        <v>20865000000</v>
      </c>
      <c r="O377" s="28">
        <v>21334000000</v>
      </c>
      <c r="P377" s="28">
        <v>23290000000</v>
      </c>
      <c r="Q377" s="28">
        <v>20847250000</v>
      </c>
    </row>
    <row r="378" spans="1:17" x14ac:dyDescent="0.3">
      <c r="A378" s="84"/>
      <c r="B378" s="83">
        <v>21571000000</v>
      </c>
      <c r="C378" s="83">
        <v>21406000000</v>
      </c>
      <c r="D378" s="83">
        <v>25683000000</v>
      </c>
      <c r="L378" s="30" t="s">
        <v>406</v>
      </c>
      <c r="M378" s="28">
        <v>17915735000</v>
      </c>
      <c r="N378" s="28">
        <v>17641421000</v>
      </c>
      <c r="O378" s="28">
        <v>19198615000</v>
      </c>
      <c r="P378" s="28">
        <v>14858014000</v>
      </c>
      <c r="Q378" s="28">
        <v>17403446250</v>
      </c>
    </row>
    <row r="379" spans="1:17" x14ac:dyDescent="0.3">
      <c r="A379" s="84"/>
      <c r="B379" s="83">
        <v>22189000000</v>
      </c>
      <c r="C379" s="83">
        <v>21647000000</v>
      </c>
      <c r="D379" s="83">
        <v>27150000000</v>
      </c>
      <c r="L379" s="30" t="s">
        <v>229</v>
      </c>
      <c r="M379" s="28">
        <v>17994000000</v>
      </c>
      <c r="N379" s="28">
        <v>21571000000</v>
      </c>
      <c r="O379" s="28">
        <v>21406000000</v>
      </c>
      <c r="P379" s="28">
        <v>22688000000</v>
      </c>
      <c r="Q379" s="28">
        <v>20914750000</v>
      </c>
    </row>
    <row r="380" spans="1:17" x14ac:dyDescent="0.3">
      <c r="A380" s="84"/>
      <c r="B380" s="83">
        <v>22967000000</v>
      </c>
      <c r="C380" s="83">
        <v>25339000000</v>
      </c>
      <c r="D380" s="83">
        <v>28209000000</v>
      </c>
      <c r="L380" s="30" t="s">
        <v>499</v>
      </c>
      <c r="M380" s="28">
        <v>18521400000</v>
      </c>
      <c r="N380" s="28">
        <v>19605037000</v>
      </c>
      <c r="O380" s="28">
        <v>20776522000</v>
      </c>
      <c r="P380" s="28">
        <v>22034523000</v>
      </c>
      <c r="Q380" s="28">
        <v>20234370500</v>
      </c>
    </row>
    <row r="381" spans="1:17" x14ac:dyDescent="0.3">
      <c r="A381" s="84"/>
      <c r="B381" s="83">
        <v>24775800000</v>
      </c>
      <c r="C381" s="83">
        <v>26747000000</v>
      </c>
      <c r="D381" s="83">
        <v>28524000000</v>
      </c>
      <c r="L381" s="30" t="s">
        <v>102</v>
      </c>
      <c r="M381" s="28">
        <v>18553000000</v>
      </c>
      <c r="N381" s="28">
        <v>19746000000</v>
      </c>
      <c r="O381" s="28">
        <v>14415000000</v>
      </c>
      <c r="P381" s="28">
        <v>9973000000</v>
      </c>
      <c r="Q381" s="28">
        <v>15671750000</v>
      </c>
    </row>
    <row r="382" spans="1:17" x14ac:dyDescent="0.3">
      <c r="A382" s="84"/>
      <c r="B382" s="83">
        <v>24979000000</v>
      </c>
      <c r="C382" s="83">
        <v>28364000000</v>
      </c>
      <c r="D382" s="83">
        <v>28905000000</v>
      </c>
      <c r="L382" s="30" t="s">
        <v>332</v>
      </c>
      <c r="M382" s="28">
        <v>19053000000</v>
      </c>
      <c r="N382" s="28">
        <v>18421000000</v>
      </c>
      <c r="O382" s="28">
        <v>17889000000</v>
      </c>
      <c r="P382" s="28">
        <v>17482000000</v>
      </c>
      <c r="Q382" s="28">
        <v>18211250000</v>
      </c>
    </row>
    <row r="383" spans="1:17" x14ac:dyDescent="0.3">
      <c r="A383" s="84"/>
      <c r="B383" s="83">
        <v>26420000000</v>
      </c>
      <c r="C383" s="83">
        <v>28731000000</v>
      </c>
      <c r="D383" s="83">
        <v>29993000000</v>
      </c>
      <c r="L383" s="30" t="s">
        <v>162</v>
      </c>
      <c r="M383" s="28">
        <v>19167000000</v>
      </c>
      <c r="N383" s="28">
        <v>19373000000</v>
      </c>
      <c r="O383" s="28">
        <v>19480000000</v>
      </c>
      <c r="P383" s="28">
        <v>18287000000</v>
      </c>
      <c r="Q383" s="28">
        <v>19076750000</v>
      </c>
    </row>
    <row r="384" spans="1:17" x14ac:dyDescent="0.3">
      <c r="A384" s="84"/>
      <c r="B384" s="83">
        <v>26973000000</v>
      </c>
      <c r="C384" s="83">
        <v>31292000000</v>
      </c>
      <c r="D384" s="83">
        <v>30337000000</v>
      </c>
      <c r="L384" s="30" t="s">
        <v>387</v>
      </c>
      <c r="M384" s="28">
        <v>20385000000</v>
      </c>
      <c r="N384" s="28">
        <v>27078000000</v>
      </c>
      <c r="O384" s="28">
        <v>33038000000</v>
      </c>
      <c r="P384" s="28">
        <v>32780000000</v>
      </c>
      <c r="Q384" s="28">
        <v>28320250000</v>
      </c>
    </row>
    <row r="385" spans="1:17" x14ac:dyDescent="0.3">
      <c r="A385" s="84"/>
      <c r="B385" s="83">
        <v>27078000000</v>
      </c>
      <c r="C385" s="83">
        <v>33038000000</v>
      </c>
      <c r="D385" s="83">
        <v>32184000000</v>
      </c>
      <c r="L385" s="30" t="s">
        <v>79</v>
      </c>
      <c r="M385" s="28">
        <v>20401000000</v>
      </c>
      <c r="N385" s="28">
        <v>19286000000</v>
      </c>
      <c r="O385" s="28">
        <v>19137000000</v>
      </c>
      <c r="P385" s="28">
        <v>18069000000</v>
      </c>
      <c r="Q385" s="28">
        <v>19223250000</v>
      </c>
    </row>
    <row r="386" spans="1:17" x14ac:dyDescent="0.3">
      <c r="A386" s="84"/>
      <c r="B386" s="83">
        <v>27334000000</v>
      </c>
      <c r="C386" s="83">
        <v>33560000000</v>
      </c>
      <c r="D386" s="83">
        <v>32747000000</v>
      </c>
      <c r="L386" s="30" t="s">
        <v>180</v>
      </c>
      <c r="M386" s="28">
        <v>20964000000</v>
      </c>
      <c r="N386" s="28">
        <v>22967000000</v>
      </c>
      <c r="O386" s="28">
        <v>17096000000</v>
      </c>
      <c r="P386" s="28">
        <v>15940000000</v>
      </c>
      <c r="Q386" s="28">
        <v>19241750000</v>
      </c>
    </row>
    <row r="387" spans="1:17" x14ac:dyDescent="0.3">
      <c r="A387" s="84"/>
      <c r="B387" s="83">
        <v>28957000000</v>
      </c>
      <c r="C387" s="83">
        <v>33611000000</v>
      </c>
      <c r="D387" s="83">
        <v>32780000000</v>
      </c>
      <c r="L387" s="30" t="s">
        <v>308</v>
      </c>
      <c r="M387" s="28">
        <v>21187000000</v>
      </c>
      <c r="N387" s="28">
        <v>20261000000</v>
      </c>
      <c r="O387" s="28">
        <v>20676000000</v>
      </c>
      <c r="P387" s="28">
        <v>23196000000</v>
      </c>
      <c r="Q387" s="28">
        <v>21330000000</v>
      </c>
    </row>
    <row r="388" spans="1:17" x14ac:dyDescent="0.3">
      <c r="A388" s="84"/>
      <c r="B388" s="83">
        <v>31212000000</v>
      </c>
      <c r="C388" s="83">
        <v>34133000000</v>
      </c>
      <c r="D388" s="83">
        <v>36581000000</v>
      </c>
      <c r="L388" s="30" t="s">
        <v>51</v>
      </c>
      <c r="M388" s="28">
        <v>21618000000</v>
      </c>
      <c r="N388" s="28">
        <v>19828000000</v>
      </c>
      <c r="O388" s="28">
        <v>21193000000</v>
      </c>
      <c r="P388" s="28">
        <v>22837000000</v>
      </c>
      <c r="Q388" s="28">
        <v>21369000000</v>
      </c>
    </row>
    <row r="389" spans="1:17" x14ac:dyDescent="0.3">
      <c r="A389" s="84"/>
      <c r="B389" s="83">
        <v>31238000000</v>
      </c>
      <c r="C389" s="83">
        <v>35507000000</v>
      </c>
      <c r="D389" s="83">
        <v>38504000000</v>
      </c>
      <c r="L389" s="30" t="s">
        <v>368</v>
      </c>
      <c r="M389" s="28">
        <v>21939000000</v>
      </c>
      <c r="N389" s="28">
        <v>22189000000</v>
      </c>
      <c r="O389" s="28">
        <v>21647000000</v>
      </c>
      <c r="P389" s="28">
        <v>18124000000</v>
      </c>
      <c r="Q389" s="28">
        <v>20974750000</v>
      </c>
    </row>
    <row r="390" spans="1:17" x14ac:dyDescent="0.3">
      <c r="A390" s="84"/>
      <c r="B390" s="83">
        <v>34085000000</v>
      </c>
      <c r="C390" s="83">
        <v>35673000000</v>
      </c>
      <c r="D390" s="83">
        <v>38714000000</v>
      </c>
      <c r="L390" s="30" t="s">
        <v>272</v>
      </c>
      <c r="M390" s="28">
        <v>24931000000</v>
      </c>
      <c r="N390" s="28">
        <v>27334000000</v>
      </c>
      <c r="O390" s="28">
        <v>21113000000</v>
      </c>
      <c r="P390" s="28">
        <v>15023000000</v>
      </c>
      <c r="Q390" s="28">
        <v>22100250000</v>
      </c>
    </row>
    <row r="391" spans="1:17" x14ac:dyDescent="0.3">
      <c r="A391" s="84"/>
      <c r="B391" s="83">
        <v>34660000000</v>
      </c>
      <c r="C391" s="83">
        <v>36044000000</v>
      </c>
      <c r="D391" s="83">
        <v>39240000000</v>
      </c>
      <c r="L391" s="30" t="s">
        <v>192</v>
      </c>
      <c r="M391" s="28">
        <v>25034000000</v>
      </c>
      <c r="N391" s="28">
        <v>26420000000</v>
      </c>
      <c r="O391" s="28">
        <v>28364000000</v>
      </c>
      <c r="P391" s="28">
        <v>29993000000</v>
      </c>
      <c r="Q391" s="28">
        <v>27452750000</v>
      </c>
    </row>
    <row r="392" spans="1:17" x14ac:dyDescent="0.3">
      <c r="A392" s="84"/>
      <c r="B392" s="83">
        <v>34895000000</v>
      </c>
      <c r="C392" s="83">
        <v>36665000000</v>
      </c>
      <c r="D392" s="83">
        <v>41057000000</v>
      </c>
      <c r="L392" s="30" t="s">
        <v>257</v>
      </c>
      <c r="M392" s="28">
        <v>25202000000</v>
      </c>
      <c r="N392" s="28">
        <v>24979000000</v>
      </c>
      <c r="O392" s="28">
        <v>25339000000</v>
      </c>
      <c r="P392" s="28">
        <v>25104000000</v>
      </c>
      <c r="Q392" s="28">
        <v>25156000000</v>
      </c>
    </row>
    <row r="393" spans="1:17" x14ac:dyDescent="0.3">
      <c r="A393" s="84"/>
      <c r="B393" s="83">
        <v>34941000000</v>
      </c>
      <c r="C393" s="83">
        <v>37456000000</v>
      </c>
      <c r="D393" s="83">
        <v>41326447000</v>
      </c>
      <c r="L393" s="30" t="s">
        <v>183</v>
      </c>
      <c r="M393" s="28">
        <v>25667300000</v>
      </c>
      <c r="N393" s="28">
        <v>24775800000</v>
      </c>
      <c r="O393" s="28">
        <v>20143200000</v>
      </c>
      <c r="P393" s="28">
        <v>18248900000</v>
      </c>
      <c r="Q393" s="28">
        <v>22208800000</v>
      </c>
    </row>
    <row r="394" spans="1:17" x14ac:dyDescent="0.3">
      <c r="A394" s="84"/>
      <c r="B394" s="83">
        <v>35263000000</v>
      </c>
      <c r="C394" s="83">
        <v>38939000000</v>
      </c>
      <c r="D394" s="83">
        <v>41460000000</v>
      </c>
      <c r="L394" s="30" t="s">
        <v>249</v>
      </c>
      <c r="M394" s="28">
        <v>25986382000</v>
      </c>
      <c r="N394" s="28">
        <v>20132544000</v>
      </c>
      <c r="O394" s="28">
        <v>17019352000</v>
      </c>
      <c r="P394" s="28">
        <v>18246209000</v>
      </c>
      <c r="Q394" s="28">
        <v>20346121750</v>
      </c>
    </row>
    <row r="395" spans="1:17" x14ac:dyDescent="0.3">
      <c r="A395" s="84"/>
      <c r="B395" s="83">
        <v>37168000000</v>
      </c>
      <c r="C395" s="83">
        <v>39102000000</v>
      </c>
      <c r="D395" s="83">
        <v>42186000000</v>
      </c>
      <c r="L395" s="30" t="s">
        <v>507</v>
      </c>
      <c r="M395" s="28">
        <v>26045000000</v>
      </c>
      <c r="N395" s="28">
        <v>34085000000</v>
      </c>
      <c r="O395" s="28">
        <v>35673000000</v>
      </c>
      <c r="P395" s="28">
        <v>22466000000</v>
      </c>
      <c r="Q395" s="28">
        <v>29567250000</v>
      </c>
    </row>
    <row r="396" spans="1:17" x14ac:dyDescent="0.3">
      <c r="A396" s="84"/>
      <c r="B396" s="83">
        <v>37940000000</v>
      </c>
      <c r="C396" s="83">
        <v>40129236000</v>
      </c>
      <c r="D396" s="83">
        <v>45007000000</v>
      </c>
      <c r="L396" s="30" t="s">
        <v>289</v>
      </c>
      <c r="M396" s="28">
        <v>28364000000</v>
      </c>
      <c r="N396" s="28">
        <v>28957000000</v>
      </c>
      <c r="O396" s="28">
        <v>26747000000</v>
      </c>
      <c r="P396" s="28">
        <v>27150000000</v>
      </c>
      <c r="Q396" s="28">
        <v>27804500000</v>
      </c>
    </row>
    <row r="397" spans="1:17" x14ac:dyDescent="0.3">
      <c r="A397" s="84"/>
      <c r="B397" s="83">
        <v>38107000000</v>
      </c>
      <c r="C397" s="83">
        <v>40431000000</v>
      </c>
      <c r="D397" s="83">
        <v>51997000000</v>
      </c>
      <c r="L397" s="30" t="s">
        <v>425</v>
      </c>
      <c r="M397" s="28">
        <v>31243000000</v>
      </c>
      <c r="N397" s="28">
        <v>31238000000</v>
      </c>
      <c r="O397" s="28">
        <v>28731000000</v>
      </c>
      <c r="P397" s="28">
        <v>28209000000</v>
      </c>
      <c r="Q397" s="28">
        <v>29855250000</v>
      </c>
    </row>
    <row r="398" spans="1:17" x14ac:dyDescent="0.3">
      <c r="A398" s="84"/>
      <c r="B398" s="83">
        <v>38166000000</v>
      </c>
      <c r="C398" s="83">
        <v>41524000000</v>
      </c>
      <c r="D398" s="83">
        <v>52557000000</v>
      </c>
      <c r="L398" s="30" t="s">
        <v>506</v>
      </c>
      <c r="M398" s="28">
        <v>32016000000</v>
      </c>
      <c r="N398" s="28">
        <v>34895000000</v>
      </c>
      <c r="O398" s="28">
        <v>37456000000</v>
      </c>
      <c r="P398" s="28">
        <v>32184000000</v>
      </c>
      <c r="Q398" s="28">
        <v>34137750000</v>
      </c>
    </row>
    <row r="399" spans="1:17" x14ac:dyDescent="0.3">
      <c r="A399" s="84"/>
      <c r="B399" s="83">
        <v>38335677000</v>
      </c>
      <c r="C399" s="83">
        <v>44269000000</v>
      </c>
      <c r="D399" s="83">
        <v>55891000000</v>
      </c>
      <c r="L399" s="30" t="s">
        <v>302</v>
      </c>
      <c r="M399" s="28">
        <v>32564000000</v>
      </c>
      <c r="N399" s="28">
        <v>38166000000</v>
      </c>
      <c r="O399" s="28">
        <v>44269000000</v>
      </c>
      <c r="P399" s="28">
        <v>45007000000</v>
      </c>
      <c r="Q399" s="28">
        <v>40001500000</v>
      </c>
    </row>
    <row r="400" spans="1:17" x14ac:dyDescent="0.3">
      <c r="A400" s="84"/>
      <c r="B400" s="83">
        <v>40898000000</v>
      </c>
      <c r="C400" s="83">
        <v>46386000000</v>
      </c>
      <c r="D400" s="83">
        <v>57659000000</v>
      </c>
      <c r="L400" s="30" t="s">
        <v>349</v>
      </c>
      <c r="M400" s="28">
        <v>33194000000</v>
      </c>
      <c r="N400" s="28">
        <v>34941000000</v>
      </c>
      <c r="O400" s="28">
        <v>36665000000</v>
      </c>
      <c r="P400" s="28">
        <v>38504000000</v>
      </c>
      <c r="Q400" s="28">
        <v>35826000000</v>
      </c>
    </row>
    <row r="401" spans="1:17" x14ac:dyDescent="0.3">
      <c r="A401" s="84"/>
      <c r="B401" s="83">
        <v>41342000000</v>
      </c>
      <c r="C401" s="83">
        <v>49931000000</v>
      </c>
      <c r="D401" s="83">
        <v>58254000000</v>
      </c>
      <c r="L401" s="30" t="s">
        <v>98</v>
      </c>
      <c r="M401" s="28">
        <v>34473000000</v>
      </c>
      <c r="N401" s="28">
        <v>31212000000</v>
      </c>
      <c r="O401" s="28">
        <v>31292000000</v>
      </c>
      <c r="P401" s="28">
        <v>30337000000</v>
      </c>
      <c r="Q401" s="28">
        <v>31828500000</v>
      </c>
    </row>
    <row r="402" spans="1:17" x14ac:dyDescent="0.3">
      <c r="A402" s="84"/>
      <c r="B402" s="83">
        <v>44887000000</v>
      </c>
      <c r="C402" s="83">
        <v>51278000000</v>
      </c>
      <c r="D402" s="83">
        <v>61116900000</v>
      </c>
      <c r="L402" s="30" t="s">
        <v>486</v>
      </c>
      <c r="M402" s="28">
        <v>36414626000</v>
      </c>
      <c r="N402" s="28">
        <v>38335677000</v>
      </c>
      <c r="O402" s="28">
        <v>40129236000</v>
      </c>
      <c r="P402" s="28">
        <v>41326447000</v>
      </c>
      <c r="Q402" s="28">
        <v>39051496500</v>
      </c>
    </row>
    <row r="403" spans="1:17" x14ac:dyDescent="0.3">
      <c r="A403" s="84"/>
      <c r="B403" s="83">
        <v>45431000000</v>
      </c>
      <c r="C403" s="83">
        <v>54787000000</v>
      </c>
      <c r="D403" s="83">
        <v>67046000000</v>
      </c>
      <c r="L403" s="30" t="s">
        <v>39</v>
      </c>
      <c r="M403" s="28">
        <v>37745000000</v>
      </c>
      <c r="N403" s="28">
        <v>34660000000</v>
      </c>
      <c r="O403" s="28">
        <v>33611000000</v>
      </c>
      <c r="P403" s="28">
        <v>36581000000</v>
      </c>
      <c r="Q403" s="28">
        <v>35649250000</v>
      </c>
    </row>
    <row r="404" spans="1:17" x14ac:dyDescent="0.3">
      <c r="A404" s="84"/>
      <c r="B404" s="83">
        <v>49683000000</v>
      </c>
      <c r="C404" s="83">
        <v>56479000000</v>
      </c>
      <c r="D404" s="83">
        <v>74651000000</v>
      </c>
      <c r="L404" s="30" t="s">
        <v>369</v>
      </c>
      <c r="M404" s="28">
        <v>37987000000</v>
      </c>
      <c r="N404" s="28">
        <v>38107000000</v>
      </c>
      <c r="O404" s="28">
        <v>39102000000</v>
      </c>
      <c r="P404" s="28">
        <v>38714000000</v>
      </c>
      <c r="Q404" s="28">
        <v>38477500000</v>
      </c>
    </row>
    <row r="405" spans="1:17" x14ac:dyDescent="0.3">
      <c r="A405" s="84"/>
      <c r="B405" s="83">
        <v>50039000000</v>
      </c>
      <c r="C405" s="83">
        <v>56854900000</v>
      </c>
      <c r="D405" s="83">
        <v>77693000000</v>
      </c>
      <c r="L405" s="30" t="s">
        <v>292</v>
      </c>
      <c r="M405" s="28">
        <v>39486000000</v>
      </c>
      <c r="N405" s="28">
        <v>37168000000</v>
      </c>
      <c r="O405" s="28">
        <v>35507000000</v>
      </c>
      <c r="P405" s="28"/>
      <c r="Q405" s="28">
        <v>37387000000</v>
      </c>
    </row>
    <row r="406" spans="1:17" x14ac:dyDescent="0.3">
      <c r="A406" s="84"/>
      <c r="B406" s="83">
        <v>51191000000</v>
      </c>
      <c r="C406" s="83">
        <v>60145000000</v>
      </c>
      <c r="D406" s="83">
        <v>80790000000</v>
      </c>
      <c r="L406" s="30" t="s">
        <v>355</v>
      </c>
      <c r="M406" s="28">
        <v>39595000000</v>
      </c>
      <c r="N406" s="28">
        <v>37940000000</v>
      </c>
      <c r="O406" s="28">
        <v>38939000000</v>
      </c>
      <c r="P406" s="28">
        <v>25683000000</v>
      </c>
      <c r="Q406" s="28">
        <v>35539250000</v>
      </c>
    </row>
    <row r="407" spans="1:17" x14ac:dyDescent="0.3">
      <c r="A407" s="84"/>
      <c r="B407" s="83">
        <v>51897000000</v>
      </c>
      <c r="C407" s="83">
        <v>71651000000</v>
      </c>
      <c r="D407" s="83">
        <v>85496000000</v>
      </c>
      <c r="L407" s="30" t="s">
        <v>522</v>
      </c>
      <c r="M407" s="28">
        <v>40468000000</v>
      </c>
      <c r="N407" s="28">
        <v>40898000000</v>
      </c>
      <c r="O407" s="28">
        <v>40431000000</v>
      </c>
      <c r="P407" s="28">
        <v>41460000000</v>
      </c>
      <c r="Q407" s="28">
        <v>40814250000</v>
      </c>
    </row>
    <row r="408" spans="1:17" x14ac:dyDescent="0.3">
      <c r="A408" s="84"/>
      <c r="B408" s="83">
        <v>56237100000</v>
      </c>
      <c r="C408" s="83">
        <v>82088000000</v>
      </c>
      <c r="D408" s="83">
        <v>88265000000</v>
      </c>
      <c r="L408" s="30" t="s">
        <v>347</v>
      </c>
      <c r="M408" s="28">
        <v>41171000000</v>
      </c>
      <c r="N408" s="28">
        <v>35263000000</v>
      </c>
      <c r="O408" s="28">
        <v>36044000000</v>
      </c>
      <c r="P408" s="28">
        <v>42186000000</v>
      </c>
      <c r="Q408" s="28">
        <v>38666000000</v>
      </c>
    </row>
    <row r="409" spans="1:17" x14ac:dyDescent="0.3">
      <c r="A409" s="84"/>
      <c r="B409" s="83">
        <v>60775000000</v>
      </c>
      <c r="C409" s="83">
        <v>84275000000</v>
      </c>
      <c r="D409" s="83">
        <v>92785000000</v>
      </c>
      <c r="L409" s="30" t="s">
        <v>115</v>
      </c>
      <c r="M409" s="28">
        <v>41454000000</v>
      </c>
      <c r="N409" s="28">
        <v>41342000000</v>
      </c>
      <c r="O409" s="28">
        <v>34133000000</v>
      </c>
      <c r="P409" s="28">
        <v>28905000000</v>
      </c>
      <c r="Q409" s="28">
        <v>36458500000</v>
      </c>
    </row>
    <row r="410" spans="1:17" x14ac:dyDescent="0.3">
      <c r="A410" s="84"/>
      <c r="B410" s="83">
        <v>62752000000</v>
      </c>
      <c r="C410" s="83">
        <v>85512000000</v>
      </c>
      <c r="D410" s="83">
        <v>102901000000</v>
      </c>
      <c r="L410" s="30" t="s">
        <v>534</v>
      </c>
      <c r="M410" s="28">
        <v>46275000000</v>
      </c>
      <c r="N410" s="28">
        <v>44887000000</v>
      </c>
      <c r="O410" s="28">
        <v>49931000000</v>
      </c>
      <c r="P410" s="28">
        <v>52557000000</v>
      </c>
      <c r="Q410" s="28">
        <v>48412500000</v>
      </c>
    </row>
    <row r="411" spans="1:17" x14ac:dyDescent="0.3">
      <c r="A411" s="84"/>
      <c r="B411" s="83">
        <v>76752000000</v>
      </c>
      <c r="C411" s="83">
        <v>96819000000</v>
      </c>
      <c r="D411" s="83">
        <v>115003000000</v>
      </c>
      <c r="L411" s="30" t="s">
        <v>69</v>
      </c>
      <c r="M411" s="28">
        <v>48213600000</v>
      </c>
      <c r="N411" s="28">
        <v>56237100000</v>
      </c>
      <c r="O411" s="28">
        <v>56854900000</v>
      </c>
      <c r="P411" s="28">
        <v>61116900000</v>
      </c>
      <c r="Q411" s="28">
        <v>55605625000</v>
      </c>
    </row>
    <row r="412" spans="1:17" x14ac:dyDescent="0.3">
      <c r="A412" s="84"/>
      <c r="B412" s="83">
        <v>78138000000</v>
      </c>
      <c r="C412" s="83">
        <v>101065000000</v>
      </c>
      <c r="D412" s="83">
        <v>117038000000</v>
      </c>
      <c r="L412" s="30" t="s">
        <v>282</v>
      </c>
      <c r="M412" s="28">
        <v>48912000000</v>
      </c>
      <c r="N412" s="28">
        <v>51897000000</v>
      </c>
      <c r="O412" s="28">
        <v>54787000000</v>
      </c>
      <c r="P412" s="28">
        <v>58254000000</v>
      </c>
      <c r="Q412" s="28">
        <v>53462500000</v>
      </c>
    </row>
    <row r="413" spans="1:17" x14ac:dyDescent="0.3">
      <c r="A413" s="84"/>
      <c r="B413" s="83">
        <v>85923000000</v>
      </c>
      <c r="C413" s="83">
        <v>103875000000</v>
      </c>
      <c r="D413" s="83">
        <v>135488000000</v>
      </c>
      <c r="L413" s="30" t="s">
        <v>497</v>
      </c>
      <c r="M413" s="28">
        <v>50568000000</v>
      </c>
      <c r="N413" s="28">
        <v>50039000000</v>
      </c>
      <c r="O413" s="28">
        <v>51278000000</v>
      </c>
      <c r="P413" s="28">
        <v>51997000000</v>
      </c>
      <c r="Q413" s="28">
        <v>50970500000</v>
      </c>
    </row>
    <row r="414" spans="1:17" x14ac:dyDescent="0.3">
      <c r="A414" s="84"/>
      <c r="B414" s="83">
        <v>87758000000</v>
      </c>
      <c r="C414" s="83">
        <v>118141000000</v>
      </c>
      <c r="D414" s="83">
        <v>145125000000</v>
      </c>
      <c r="L414" s="30" t="s">
        <v>303</v>
      </c>
      <c r="M414" s="28">
        <v>52513000000</v>
      </c>
      <c r="N414" s="28">
        <v>49683000000</v>
      </c>
      <c r="O414" s="28">
        <v>46386000000</v>
      </c>
      <c r="P414" s="28">
        <v>41057000000</v>
      </c>
      <c r="Q414" s="28">
        <v>47409750000</v>
      </c>
    </row>
    <row r="415" spans="1:17" x14ac:dyDescent="0.3">
      <c r="A415" s="84"/>
      <c r="B415" s="83">
        <v>93633000000</v>
      </c>
      <c r="C415" s="83">
        <v>126762000000</v>
      </c>
      <c r="D415" s="83">
        <v>148669000000</v>
      </c>
      <c r="L415" s="30" t="s">
        <v>65</v>
      </c>
      <c r="M415" s="28">
        <v>54181000000</v>
      </c>
      <c r="N415" s="28">
        <v>62752000000</v>
      </c>
      <c r="O415" s="28">
        <v>71651000000</v>
      </c>
      <c r="P415" s="28">
        <v>88265000000</v>
      </c>
      <c r="Q415" s="28">
        <v>69212250000</v>
      </c>
    </row>
    <row r="416" spans="1:17" x14ac:dyDescent="0.3">
      <c r="A416" s="84"/>
      <c r="B416" s="83">
        <v>98458000000</v>
      </c>
      <c r="C416" s="83">
        <v>131409000000</v>
      </c>
      <c r="D416" s="83">
        <v>165590000000</v>
      </c>
      <c r="L416" s="30" t="s">
        <v>488</v>
      </c>
      <c r="M416" s="28">
        <v>55228000000</v>
      </c>
      <c r="N416" s="28">
        <v>51191000000</v>
      </c>
      <c r="O416" s="28">
        <v>60145000000</v>
      </c>
      <c r="P416" s="28">
        <v>67046000000</v>
      </c>
      <c r="Q416" s="28">
        <v>58402500000</v>
      </c>
    </row>
    <row r="417" spans="1:17" x14ac:dyDescent="0.3">
      <c r="A417" s="84"/>
      <c r="B417" s="83">
        <v>114000000000</v>
      </c>
      <c r="C417" s="83">
        <v>134054000000</v>
      </c>
      <c r="D417" s="83">
        <v>179468000000</v>
      </c>
      <c r="L417" s="30" t="s">
        <v>433</v>
      </c>
      <c r="M417" s="28">
        <v>59222000000</v>
      </c>
      <c r="N417" s="28">
        <v>60775000000</v>
      </c>
      <c r="O417" s="28">
        <v>56479000000</v>
      </c>
      <c r="P417" s="28">
        <v>57659000000</v>
      </c>
      <c r="Q417" s="28">
        <v>58533750000</v>
      </c>
    </row>
    <row r="418" spans="1:17" x14ac:dyDescent="0.3">
      <c r="A418" s="84"/>
      <c r="B418" s="83">
        <v>127316000000</v>
      </c>
      <c r="C418" s="83">
        <v>140183000000</v>
      </c>
      <c r="D418" s="83">
        <v>360984000000</v>
      </c>
      <c r="L418" s="30" t="s">
        <v>439</v>
      </c>
      <c r="M418" s="28">
        <v>66635000000</v>
      </c>
      <c r="N418" s="28">
        <v>26973000000</v>
      </c>
      <c r="O418" s="28">
        <v>33560000000</v>
      </c>
      <c r="P418" s="28">
        <v>32747000000</v>
      </c>
      <c r="Q418" s="28">
        <v>39978750000</v>
      </c>
    </row>
    <row r="419" spans="1:17" x14ac:dyDescent="0.3">
      <c r="A419" s="84"/>
      <c r="B419" s="83">
        <v>129040000000</v>
      </c>
      <c r="C419" s="85">
        <v>144956000000</v>
      </c>
      <c r="D419" s="84"/>
      <c r="L419" s="30" t="s">
        <v>384</v>
      </c>
      <c r="M419" s="28">
        <v>68948000000</v>
      </c>
      <c r="N419" s="28">
        <v>87758000000</v>
      </c>
      <c r="O419" s="28">
        <v>84275000000</v>
      </c>
      <c r="P419" s="28">
        <v>55891000000</v>
      </c>
      <c r="Q419" s="28">
        <v>74218000000</v>
      </c>
    </row>
    <row r="420" spans="1:17" x14ac:dyDescent="0.3">
      <c r="A420" s="84"/>
      <c r="B420" s="83">
        <v>131903000000</v>
      </c>
      <c r="C420" s="85">
        <v>167634000000</v>
      </c>
      <c r="D420" s="84"/>
      <c r="L420" s="30" t="s">
        <v>92</v>
      </c>
      <c r="M420" s="28">
        <v>73268000000</v>
      </c>
      <c r="N420" s="28">
        <v>76752000000</v>
      </c>
      <c r="O420" s="28">
        <v>82088000000</v>
      </c>
      <c r="P420" s="28">
        <v>80790000000</v>
      </c>
      <c r="Q420" s="28">
        <v>78224500000</v>
      </c>
    </row>
    <row r="421" spans="1:17" x14ac:dyDescent="0.3">
      <c r="A421" s="84"/>
      <c r="B421" s="83">
        <v>142121000000</v>
      </c>
      <c r="C421" s="85">
        <v>266831000000</v>
      </c>
      <c r="D421" s="84"/>
      <c r="L421" s="30" t="s">
        <v>334</v>
      </c>
      <c r="M421" s="28">
        <v>76726000000</v>
      </c>
      <c r="N421" s="28">
        <v>78138000000</v>
      </c>
      <c r="O421" s="28">
        <v>85512000000</v>
      </c>
      <c r="P421" s="28">
        <v>85496000000</v>
      </c>
      <c r="Q421" s="28">
        <v>81468000000</v>
      </c>
    </row>
    <row r="422" spans="1:17" x14ac:dyDescent="0.3">
      <c r="A422" s="84"/>
      <c r="B422" s="83">
        <v>152451000000</v>
      </c>
      <c r="C422" s="85">
        <v>365086000000</v>
      </c>
      <c r="D422" s="84"/>
      <c r="L422" s="30" t="s">
        <v>17</v>
      </c>
      <c r="M422" s="28">
        <v>85451348000</v>
      </c>
      <c r="N422" s="28">
        <v>116586761000</v>
      </c>
      <c r="O422" s="28">
        <v>132432490000</v>
      </c>
      <c r="P422" s="28">
        <v>142577080000</v>
      </c>
      <c r="Q422" s="28">
        <v>119261919750</v>
      </c>
    </row>
    <row r="423" spans="1:17" x14ac:dyDescent="0.3">
      <c r="A423" s="84"/>
      <c r="B423" s="83">
        <v>159323000000</v>
      </c>
      <c r="C423" s="84"/>
      <c r="D423" s="84"/>
      <c r="L423" s="30" t="s">
        <v>294</v>
      </c>
      <c r="M423" s="28">
        <v>86380000000</v>
      </c>
      <c r="N423" s="28">
        <v>45431000000</v>
      </c>
      <c r="O423" s="28">
        <v>41524000000</v>
      </c>
      <c r="P423" s="28">
        <v>39240000000</v>
      </c>
      <c r="Q423" s="28">
        <v>53143750000</v>
      </c>
    </row>
    <row r="424" spans="1:17" x14ac:dyDescent="0.3">
      <c r="A424" s="84"/>
      <c r="B424" s="83">
        <v>284681000000</v>
      </c>
      <c r="C424" s="84"/>
      <c r="D424" s="84"/>
      <c r="L424" s="30" t="s">
        <v>25</v>
      </c>
      <c r="M424" s="28">
        <v>86936000000</v>
      </c>
      <c r="N424" s="28">
        <v>85915000000</v>
      </c>
      <c r="O424" s="28">
        <v>76433000000</v>
      </c>
      <c r="P424" s="28">
        <v>63682000000</v>
      </c>
      <c r="Q424" s="28">
        <v>78241500000</v>
      </c>
    </row>
    <row r="425" spans="1:17" x14ac:dyDescent="0.3">
      <c r="A425" s="84"/>
      <c r="B425" s="83">
        <v>358069000000</v>
      </c>
      <c r="C425" s="84"/>
      <c r="D425" s="84"/>
      <c r="L425" s="30" t="s">
        <v>516</v>
      </c>
      <c r="M425" s="28">
        <v>89659000000</v>
      </c>
      <c r="N425" s="28">
        <v>93633000000</v>
      </c>
      <c r="O425" s="28">
        <v>103875000000</v>
      </c>
      <c r="P425" s="28">
        <v>117038000000</v>
      </c>
      <c r="Q425" s="28">
        <v>101051250000</v>
      </c>
    </row>
    <row r="426" spans="1:17" x14ac:dyDescent="0.3">
      <c r="A426" s="82"/>
      <c r="B426" s="82"/>
      <c r="C426" s="82"/>
      <c r="D426" s="82"/>
      <c r="L426" s="30" t="s">
        <v>156</v>
      </c>
      <c r="M426" s="28">
        <v>91948000000</v>
      </c>
      <c r="N426" s="28">
        <v>98458000000</v>
      </c>
      <c r="O426" s="28">
        <v>101065000000</v>
      </c>
      <c r="P426" s="28">
        <v>102901000000</v>
      </c>
      <c r="Q426" s="28">
        <v>98593000000</v>
      </c>
    </row>
    <row r="427" spans="1:17" x14ac:dyDescent="0.3">
      <c r="A427" s="82"/>
      <c r="B427" s="82"/>
      <c r="C427" s="82"/>
      <c r="D427" s="82"/>
      <c r="L427" s="30" t="s">
        <v>114</v>
      </c>
      <c r="M427" s="28">
        <v>96172000000</v>
      </c>
      <c r="N427" s="28">
        <v>85923000000</v>
      </c>
      <c r="O427" s="28">
        <v>96819000000</v>
      </c>
      <c r="P427" s="28">
        <v>115003000000</v>
      </c>
      <c r="Q427" s="28">
        <v>98479250000</v>
      </c>
    </row>
    <row r="428" spans="1:17" x14ac:dyDescent="0.3">
      <c r="A428" s="82"/>
      <c r="B428" s="82"/>
      <c r="C428" s="82"/>
      <c r="D428" s="82"/>
      <c r="L428" s="30" t="s">
        <v>175</v>
      </c>
      <c r="M428" s="28">
        <v>102978000000</v>
      </c>
      <c r="N428" s="28">
        <v>114000000000</v>
      </c>
      <c r="O428" s="28">
        <v>126762000000</v>
      </c>
      <c r="P428" s="28">
        <v>148669000000</v>
      </c>
      <c r="Q428" s="28">
        <v>123102250000</v>
      </c>
    </row>
    <row r="429" spans="1:17" x14ac:dyDescent="0.3">
      <c r="A429" s="82"/>
      <c r="B429" s="82"/>
      <c r="C429" s="82"/>
      <c r="D429" s="82"/>
      <c r="L429" s="30" t="s">
        <v>11</v>
      </c>
      <c r="M429" s="28">
        <v>106606000000</v>
      </c>
      <c r="N429" s="28">
        <v>112258000000</v>
      </c>
      <c r="O429" s="28">
        <v>140089000000</v>
      </c>
      <c r="P429" s="28">
        <v>131376000000</v>
      </c>
      <c r="Q429" s="28">
        <v>122582250000</v>
      </c>
    </row>
    <row r="430" spans="1:17" x14ac:dyDescent="0.3">
      <c r="A430" s="82"/>
      <c r="B430" s="82"/>
      <c r="C430" s="82"/>
      <c r="D430" s="82"/>
      <c r="L430" s="30" t="s">
        <v>365</v>
      </c>
      <c r="M430" s="28">
        <v>115315000000</v>
      </c>
      <c r="N430" s="28">
        <v>129040000000</v>
      </c>
      <c r="O430" s="28">
        <v>167634000000</v>
      </c>
      <c r="P430" s="28">
        <v>179468000000</v>
      </c>
      <c r="Q430" s="28">
        <v>147864250000</v>
      </c>
    </row>
    <row r="431" spans="1:17" x14ac:dyDescent="0.3">
      <c r="A431" s="82"/>
      <c r="B431" s="82"/>
      <c r="C431" s="82"/>
      <c r="D431" s="82"/>
      <c r="L431" s="30" t="s">
        <v>233</v>
      </c>
      <c r="M431" s="28">
        <v>123050000000</v>
      </c>
      <c r="N431" s="28">
        <v>131903000000</v>
      </c>
      <c r="O431" s="28">
        <v>131409000000</v>
      </c>
      <c r="P431" s="28">
        <v>135488000000</v>
      </c>
      <c r="Q431" s="28">
        <v>130462500000</v>
      </c>
    </row>
    <row r="432" spans="1:17" x14ac:dyDescent="0.3">
      <c r="A432" s="82"/>
      <c r="B432" s="82"/>
      <c r="C432" s="82"/>
      <c r="D432" s="82"/>
      <c r="L432" s="30" t="s">
        <v>527</v>
      </c>
      <c r="M432" s="28">
        <v>126485000000</v>
      </c>
      <c r="N432" s="28">
        <v>127316000000</v>
      </c>
      <c r="O432" s="28">
        <v>118141000000</v>
      </c>
      <c r="P432" s="28">
        <v>74651000000</v>
      </c>
      <c r="Q432" s="28">
        <v>111648250000</v>
      </c>
    </row>
    <row r="433" spans="1:17" x14ac:dyDescent="0.3">
      <c r="A433" s="82"/>
      <c r="B433" s="82"/>
      <c r="C433" s="82"/>
      <c r="D433" s="82"/>
      <c r="L433" s="30" t="s">
        <v>262</v>
      </c>
      <c r="M433" s="28">
        <v>137373000000</v>
      </c>
      <c r="N433" s="28">
        <v>142121000000</v>
      </c>
      <c r="O433" s="28">
        <v>134054000000</v>
      </c>
      <c r="P433" s="28">
        <v>145125000000</v>
      </c>
      <c r="Q433" s="28">
        <v>139668250000</v>
      </c>
    </row>
    <row r="434" spans="1:17" x14ac:dyDescent="0.3">
      <c r="A434" s="82"/>
      <c r="B434" s="82"/>
      <c r="C434" s="82"/>
      <c r="D434" s="82"/>
      <c r="L434" s="30" t="s">
        <v>440</v>
      </c>
      <c r="M434" s="28">
        <v>158446000000</v>
      </c>
      <c r="N434" s="28">
        <v>152451000000</v>
      </c>
      <c r="O434" s="28">
        <v>140183000000</v>
      </c>
      <c r="P434" s="28">
        <v>77693000000</v>
      </c>
      <c r="Q434" s="28">
        <v>132193250000</v>
      </c>
    </row>
    <row r="435" spans="1:17" x14ac:dyDescent="0.3">
      <c r="A435" s="82"/>
      <c r="B435" s="82"/>
      <c r="C435" s="82"/>
      <c r="D435" s="82"/>
      <c r="L435" s="30" t="s">
        <v>177</v>
      </c>
      <c r="M435" s="28">
        <v>163336000000</v>
      </c>
      <c r="N435" s="28">
        <v>159323000000</v>
      </c>
      <c r="O435" s="28">
        <v>144956000000</v>
      </c>
      <c r="P435" s="28">
        <v>92785000000</v>
      </c>
      <c r="Q435" s="28">
        <v>140100000000</v>
      </c>
    </row>
    <row r="436" spans="1:17" x14ac:dyDescent="0.3">
      <c r="A436" s="82"/>
      <c r="B436" s="82"/>
      <c r="C436" s="82"/>
      <c r="D436" s="82"/>
      <c r="L436" s="30" t="s">
        <v>555</v>
      </c>
      <c r="M436" s="28">
        <v>302056000000</v>
      </c>
      <c r="N436" s="28">
        <v>284681000000</v>
      </c>
      <c r="O436" s="28">
        <v>266831000000</v>
      </c>
      <c r="P436" s="28">
        <v>165590000000</v>
      </c>
      <c r="Q436" s="28">
        <v>254789500000</v>
      </c>
    </row>
    <row r="437" spans="1:17" x14ac:dyDescent="0.3">
      <c r="A437" s="82"/>
      <c r="B437" s="82"/>
      <c r="C437" s="82"/>
      <c r="D437" s="82"/>
      <c r="L437" s="30" t="s">
        <v>544</v>
      </c>
      <c r="M437" s="28">
        <v>352297000000</v>
      </c>
      <c r="N437" s="28">
        <v>358069000000</v>
      </c>
      <c r="O437" s="28">
        <v>365086000000</v>
      </c>
      <c r="P437" s="28">
        <v>360984000000</v>
      </c>
      <c r="Q437" s="28">
        <v>359109000000</v>
      </c>
    </row>
    <row r="438" spans="1:17" x14ac:dyDescent="0.3">
      <c r="A438" s="82"/>
      <c r="B438" s="82"/>
      <c r="C438" s="82"/>
      <c r="D438" s="82"/>
      <c r="L438" s="28" t="s">
        <v>620</v>
      </c>
      <c r="M438" s="28">
        <v>12639378909.302326</v>
      </c>
      <c r="N438" s="28">
        <v>12874773567.44186</v>
      </c>
      <c r="O438" s="28">
        <v>13262950971.896955</v>
      </c>
      <c r="P438" s="28">
        <v>12682677456.264776</v>
      </c>
      <c r="Q438" s="28">
        <v>12864993095.906433</v>
      </c>
    </row>
    <row r="439" spans="1:17" ht="14.4" x14ac:dyDescent="0.3">
      <c r="A439" s="82"/>
      <c r="B439" s="82"/>
      <c r="C439" s="82"/>
      <c r="D439" s="82"/>
      <c r="L439"/>
      <c r="M439"/>
    </row>
    <row r="440" spans="1:17" ht="14.4" x14ac:dyDescent="0.3">
      <c r="A440" s="82"/>
      <c r="B440" s="82"/>
      <c r="C440" s="82"/>
      <c r="D440" s="82"/>
      <c r="L440"/>
      <c r="M440"/>
    </row>
    <row r="441" spans="1:17" ht="14.4" x14ac:dyDescent="0.3">
      <c r="A441" s="82"/>
      <c r="B441" s="82"/>
      <c r="C441" s="82"/>
      <c r="D441" s="82"/>
      <c r="L441"/>
      <c r="M441"/>
    </row>
    <row r="442" spans="1:17" ht="14.4" x14ac:dyDescent="0.3">
      <c r="A442" s="82"/>
      <c r="B442" s="82"/>
      <c r="C442" s="82"/>
      <c r="D442" s="82"/>
      <c r="L442"/>
      <c r="M442"/>
    </row>
    <row r="443" spans="1:17" ht="14.4" x14ac:dyDescent="0.3">
      <c r="A443" s="82"/>
      <c r="B443" s="82"/>
      <c r="C443" s="82"/>
      <c r="D443" s="82"/>
      <c r="L443"/>
      <c r="M443"/>
    </row>
    <row r="444" spans="1:17" ht="14.4" x14ac:dyDescent="0.3">
      <c r="A444" s="82"/>
      <c r="B444" s="82"/>
      <c r="C444" s="82"/>
      <c r="D444" s="82"/>
      <c r="L444"/>
      <c r="M444"/>
    </row>
    <row r="445" spans="1:17" ht="14.4" x14ac:dyDescent="0.3">
      <c r="A445" s="82"/>
      <c r="B445" s="82"/>
      <c r="C445" s="82"/>
      <c r="D445" s="82"/>
      <c r="L445"/>
      <c r="M445"/>
    </row>
    <row r="446" spans="1:17" ht="14.4" x14ac:dyDescent="0.3">
      <c r="A446" s="82"/>
      <c r="B446" s="82"/>
      <c r="C446" s="82"/>
      <c r="D446" s="82"/>
      <c r="L446"/>
      <c r="M446"/>
    </row>
    <row r="447" spans="1:17" ht="14.4" x14ac:dyDescent="0.3">
      <c r="A447" s="82"/>
      <c r="B447" s="82"/>
      <c r="C447" s="82"/>
      <c r="D447" s="82"/>
      <c r="L447"/>
      <c r="M447"/>
    </row>
    <row r="448" spans="1:17" ht="14.4" x14ac:dyDescent="0.3">
      <c r="A448" s="82"/>
      <c r="B448" s="82"/>
      <c r="C448" s="82"/>
      <c r="D448" s="82"/>
      <c r="L448"/>
      <c r="M448"/>
    </row>
    <row r="449" spans="1:13" ht="14.4" x14ac:dyDescent="0.3">
      <c r="A449" s="82"/>
      <c r="B449" s="82"/>
      <c r="C449" s="82"/>
      <c r="D449" s="82"/>
      <c r="L449"/>
      <c r="M449"/>
    </row>
    <row r="450" spans="1:13" ht="14.4" x14ac:dyDescent="0.3">
      <c r="A450" s="82"/>
      <c r="B450" s="82"/>
      <c r="C450" s="82"/>
      <c r="D450" s="82"/>
      <c r="L450"/>
      <c r="M450"/>
    </row>
    <row r="451" spans="1:13" ht="14.4" x14ac:dyDescent="0.3">
      <c r="A451" s="82"/>
      <c r="B451" s="82"/>
      <c r="C451" s="82"/>
      <c r="D451" s="82"/>
      <c r="L451"/>
      <c r="M451"/>
    </row>
    <row r="452" spans="1:13" ht="14.4" x14ac:dyDescent="0.3">
      <c r="A452" s="82"/>
      <c r="B452" s="82"/>
      <c r="C452" s="82"/>
      <c r="D452" s="82"/>
      <c r="L452"/>
      <c r="M452"/>
    </row>
    <row r="453" spans="1:13" ht="14.4" x14ac:dyDescent="0.3">
      <c r="A453" s="82"/>
      <c r="B453" s="82"/>
      <c r="C453" s="82"/>
      <c r="D453" s="82"/>
      <c r="L453"/>
      <c r="M453"/>
    </row>
    <row r="454" spans="1:13" ht="14.4" x14ac:dyDescent="0.3">
      <c r="A454" s="82"/>
      <c r="B454" s="82"/>
      <c r="C454" s="82"/>
      <c r="D454" s="82"/>
      <c r="L454"/>
      <c r="M454"/>
    </row>
    <row r="455" spans="1:13" ht="14.4" x14ac:dyDescent="0.3">
      <c r="A455" s="82"/>
      <c r="B455" s="82"/>
      <c r="C455" s="82"/>
      <c r="D455" s="82"/>
      <c r="L455"/>
      <c r="M455"/>
    </row>
    <row r="456" spans="1:13" ht="14.4" x14ac:dyDescent="0.3">
      <c r="A456" s="82"/>
      <c r="B456" s="82"/>
      <c r="C456" s="82"/>
      <c r="D456" s="82"/>
      <c r="L456"/>
      <c r="M456"/>
    </row>
    <row r="457" spans="1:13" ht="14.4" x14ac:dyDescent="0.3">
      <c r="A457" s="82"/>
      <c r="B457" s="82"/>
      <c r="C457" s="82"/>
      <c r="D457" s="82"/>
      <c r="L457"/>
      <c r="M457"/>
    </row>
    <row r="458" spans="1:13" ht="14.4" x14ac:dyDescent="0.3">
      <c r="A458" s="82"/>
      <c r="B458" s="82"/>
      <c r="C458" s="82"/>
      <c r="D458" s="82"/>
      <c r="L458"/>
      <c r="M458"/>
    </row>
    <row r="459" spans="1:13" ht="14.4" x14ac:dyDescent="0.3">
      <c r="A459" s="82"/>
      <c r="B459" s="82"/>
      <c r="C459" s="82"/>
      <c r="D459" s="82"/>
      <c r="L459"/>
      <c r="M459"/>
    </row>
    <row r="460" spans="1:13" ht="14.4" x14ac:dyDescent="0.3">
      <c r="A460" s="82"/>
      <c r="B460" s="82"/>
      <c r="C460" s="82"/>
      <c r="D460" s="82"/>
      <c r="L460"/>
      <c r="M460"/>
    </row>
    <row r="461" spans="1:13" ht="14.4" x14ac:dyDescent="0.3">
      <c r="A461" s="82"/>
      <c r="B461" s="82"/>
      <c r="C461" s="82"/>
      <c r="D461" s="82"/>
      <c r="L461"/>
      <c r="M461"/>
    </row>
    <row r="462" spans="1:13" ht="14.4" x14ac:dyDescent="0.3">
      <c r="A462" s="82"/>
      <c r="B462" s="82"/>
      <c r="C462" s="82"/>
      <c r="D462" s="82"/>
      <c r="L462"/>
      <c r="M462"/>
    </row>
    <row r="463" spans="1:13" ht="14.4" x14ac:dyDescent="0.3">
      <c r="A463" s="82"/>
      <c r="B463" s="82"/>
      <c r="C463" s="82"/>
      <c r="D463" s="82"/>
      <c r="L463"/>
      <c r="M463"/>
    </row>
    <row r="464" spans="1:13" ht="14.4" x14ac:dyDescent="0.3">
      <c r="A464" s="82"/>
      <c r="B464" s="82"/>
      <c r="C464" s="82"/>
      <c r="D464" s="82"/>
      <c r="L464"/>
      <c r="M464"/>
    </row>
    <row r="465" spans="1:13" ht="14.4" x14ac:dyDescent="0.3">
      <c r="A465" s="82"/>
      <c r="B465" s="82"/>
      <c r="C465" s="82"/>
      <c r="D465" s="82"/>
      <c r="L465"/>
      <c r="M465"/>
    </row>
    <row r="466" spans="1:13" ht="14.4" x14ac:dyDescent="0.3">
      <c r="A466" s="82"/>
      <c r="B466" s="82"/>
      <c r="C466" s="82"/>
      <c r="D466" s="82"/>
      <c r="L466"/>
      <c r="M466"/>
    </row>
    <row r="467" spans="1:13" ht="14.4" x14ac:dyDescent="0.3">
      <c r="A467" s="82"/>
      <c r="B467" s="82"/>
      <c r="C467" s="82"/>
      <c r="D467" s="82"/>
      <c r="L467"/>
      <c r="M467"/>
    </row>
    <row r="468" spans="1:13" ht="14.4" x14ac:dyDescent="0.3">
      <c r="A468" s="82"/>
      <c r="B468" s="82"/>
      <c r="C468" s="82"/>
      <c r="D468" s="82"/>
      <c r="L468"/>
      <c r="M468"/>
    </row>
    <row r="469" spans="1:13" ht="14.4" x14ac:dyDescent="0.3">
      <c r="A469" s="82"/>
      <c r="B469" s="82"/>
      <c r="C469" s="82"/>
      <c r="D469" s="82"/>
      <c r="L469"/>
      <c r="M469"/>
    </row>
    <row r="470" spans="1:13" ht="14.4" x14ac:dyDescent="0.3">
      <c r="A470" s="82"/>
      <c r="B470" s="82"/>
      <c r="C470" s="82"/>
      <c r="D470" s="82"/>
      <c r="L470"/>
      <c r="M470"/>
    </row>
    <row r="471" spans="1:13" ht="14.4" x14ac:dyDescent="0.3">
      <c r="A471" s="82"/>
      <c r="B471" s="82"/>
      <c r="C471" s="82"/>
      <c r="D471" s="82"/>
      <c r="L471"/>
      <c r="M471"/>
    </row>
    <row r="472" spans="1:13" ht="14.4" x14ac:dyDescent="0.3">
      <c r="A472" s="82"/>
      <c r="B472" s="82"/>
      <c r="C472" s="82"/>
      <c r="D472" s="82"/>
      <c r="L472"/>
      <c r="M472"/>
    </row>
    <row r="473" spans="1:13" ht="14.4" x14ac:dyDescent="0.3">
      <c r="A473" s="82"/>
      <c r="B473" s="82"/>
      <c r="C473" s="82"/>
      <c r="D473" s="82"/>
      <c r="L473"/>
      <c r="M473"/>
    </row>
    <row r="474" spans="1:13" ht="14.4" x14ac:dyDescent="0.3">
      <c r="A474" s="82"/>
      <c r="B474" s="82"/>
      <c r="C474" s="82"/>
      <c r="D474" s="82"/>
      <c r="L474"/>
      <c r="M474"/>
    </row>
    <row r="475" spans="1:13" ht="14.4" x14ac:dyDescent="0.3">
      <c r="A475" s="82"/>
      <c r="B475" s="82"/>
      <c r="C475" s="82"/>
      <c r="D475" s="82"/>
      <c r="L475"/>
      <c r="M475"/>
    </row>
    <row r="476" spans="1:13" ht="14.4" x14ac:dyDescent="0.3">
      <c r="A476" s="82"/>
      <c r="B476" s="82"/>
      <c r="C476" s="82"/>
      <c r="D476" s="82"/>
      <c r="L476"/>
      <c r="M476"/>
    </row>
    <row r="477" spans="1:13" ht="14.4" x14ac:dyDescent="0.3">
      <c r="A477" s="82"/>
      <c r="B477" s="82"/>
      <c r="C477" s="82"/>
      <c r="D477" s="82"/>
      <c r="L477"/>
      <c r="M477"/>
    </row>
    <row r="478" spans="1:13" ht="14.4" x14ac:dyDescent="0.3">
      <c r="A478" s="82"/>
      <c r="B478" s="82"/>
      <c r="C478" s="82"/>
      <c r="D478" s="82"/>
      <c r="L478"/>
      <c r="M478"/>
    </row>
    <row r="479" spans="1:13" ht="14.4" x14ac:dyDescent="0.3">
      <c r="A479" s="82"/>
      <c r="B479" s="82"/>
      <c r="C479" s="82"/>
      <c r="D479" s="82"/>
      <c r="L479"/>
      <c r="M479"/>
    </row>
    <row r="480" spans="1:13" ht="14.4" x14ac:dyDescent="0.3">
      <c r="A480" s="82"/>
      <c r="B480" s="82"/>
      <c r="C480" s="82"/>
      <c r="D480" s="82"/>
      <c r="L480"/>
      <c r="M480"/>
    </row>
    <row r="481" spans="1:13" ht="14.4" x14ac:dyDescent="0.3">
      <c r="A481" s="82"/>
      <c r="B481" s="82"/>
      <c r="C481" s="82"/>
      <c r="D481" s="82"/>
      <c r="L481"/>
      <c r="M481"/>
    </row>
    <row r="482" spans="1:13" ht="14.4" x14ac:dyDescent="0.3">
      <c r="A482" s="82"/>
      <c r="B482" s="82"/>
      <c r="C482" s="82"/>
      <c r="D482" s="82"/>
      <c r="L482"/>
      <c r="M482"/>
    </row>
    <row r="483" spans="1:13" ht="14.4" x14ac:dyDescent="0.3">
      <c r="A483" s="82"/>
      <c r="B483" s="82"/>
      <c r="C483" s="82"/>
      <c r="D483" s="82"/>
      <c r="L483"/>
      <c r="M483"/>
    </row>
    <row r="484" spans="1:13" ht="14.4" x14ac:dyDescent="0.3">
      <c r="A484" s="82"/>
      <c r="B484" s="82"/>
      <c r="C484" s="82"/>
      <c r="D484" s="82"/>
      <c r="L484"/>
      <c r="M484"/>
    </row>
    <row r="485" spans="1:13" ht="14.4" x14ac:dyDescent="0.3">
      <c r="A485" s="82"/>
      <c r="B485" s="82"/>
      <c r="C485" s="82"/>
      <c r="D485" s="82"/>
      <c r="L485"/>
      <c r="M485"/>
    </row>
    <row r="486" spans="1:13" ht="14.4" x14ac:dyDescent="0.3">
      <c r="A486" s="82"/>
      <c r="B486" s="82"/>
      <c r="C486" s="82"/>
      <c r="D486" s="82"/>
      <c r="L486"/>
      <c r="M486"/>
    </row>
    <row r="487" spans="1:13" ht="14.4" x14ac:dyDescent="0.3">
      <c r="A487" s="82"/>
      <c r="B487" s="82"/>
      <c r="C487" s="82"/>
      <c r="D487" s="82"/>
      <c r="L487"/>
      <c r="M487"/>
    </row>
    <row r="488" spans="1:13" ht="14.4" x14ac:dyDescent="0.3">
      <c r="A488" s="82"/>
      <c r="B488" s="82"/>
      <c r="C488" s="82"/>
      <c r="D488" s="82"/>
      <c r="L488"/>
      <c r="M488"/>
    </row>
    <row r="489" spans="1:13" ht="14.4" x14ac:dyDescent="0.3">
      <c r="A489" s="82"/>
      <c r="B489" s="82"/>
      <c r="C489" s="82"/>
      <c r="D489" s="82"/>
      <c r="L489"/>
      <c r="M489"/>
    </row>
    <row r="490" spans="1:13" ht="14.4" x14ac:dyDescent="0.3">
      <c r="A490" s="82"/>
      <c r="B490" s="82"/>
      <c r="C490" s="82"/>
      <c r="D490" s="82"/>
      <c r="L490"/>
      <c r="M490"/>
    </row>
    <row r="491" spans="1:13" ht="14.4" x14ac:dyDescent="0.3">
      <c r="A491" s="82"/>
      <c r="B491" s="82"/>
      <c r="C491" s="82"/>
      <c r="D491" s="82"/>
      <c r="L491"/>
      <c r="M491"/>
    </row>
    <row r="492" spans="1:13" ht="14.4" x14ac:dyDescent="0.3">
      <c r="A492" s="82"/>
      <c r="B492" s="82"/>
      <c r="C492" s="82"/>
      <c r="D492" s="82"/>
      <c r="L492"/>
      <c r="M492"/>
    </row>
    <row r="493" spans="1:13" ht="14.4" x14ac:dyDescent="0.3">
      <c r="A493" s="82"/>
      <c r="B493" s="82"/>
      <c r="C493" s="82"/>
      <c r="D493" s="82"/>
      <c r="L493"/>
      <c r="M493"/>
    </row>
    <row r="494" spans="1:13" ht="14.4" x14ac:dyDescent="0.3">
      <c r="A494" s="82"/>
      <c r="B494" s="82"/>
      <c r="C494" s="82"/>
      <c r="D494" s="82"/>
      <c r="L494"/>
      <c r="M494"/>
    </row>
    <row r="495" spans="1:13" ht="14.4" x14ac:dyDescent="0.3">
      <c r="A495" s="82"/>
      <c r="B495" s="82"/>
      <c r="C495" s="82"/>
      <c r="D495" s="82"/>
      <c r="L495"/>
      <c r="M495"/>
    </row>
    <row r="496" spans="1:13" ht="14.4" x14ac:dyDescent="0.3">
      <c r="A496" s="82"/>
      <c r="B496" s="82"/>
      <c r="C496" s="82"/>
      <c r="D496" s="82"/>
      <c r="L496"/>
      <c r="M496"/>
    </row>
    <row r="497" spans="1:13" ht="14.4" x14ac:dyDescent="0.3">
      <c r="A497" s="82"/>
      <c r="B497" s="82"/>
      <c r="C497" s="82"/>
      <c r="D497" s="82"/>
      <c r="L497"/>
      <c r="M497"/>
    </row>
    <row r="498" spans="1:13" ht="14.4" x14ac:dyDescent="0.3">
      <c r="A498" s="82"/>
      <c r="B498" s="82"/>
      <c r="C498" s="82"/>
      <c r="D498" s="82"/>
      <c r="L498"/>
      <c r="M498"/>
    </row>
    <row r="499" spans="1:13" ht="14.4" x14ac:dyDescent="0.3">
      <c r="A499" s="82"/>
      <c r="B499" s="82"/>
      <c r="C499" s="82"/>
      <c r="D499" s="82"/>
      <c r="L499"/>
      <c r="M499"/>
    </row>
    <row r="500" spans="1:13" ht="14.4" x14ac:dyDescent="0.3">
      <c r="A500" s="82"/>
      <c r="B500" s="82"/>
      <c r="C500" s="82"/>
      <c r="D500" s="82"/>
      <c r="L500"/>
      <c r="M500"/>
    </row>
    <row r="501" spans="1:13" ht="14.4" x14ac:dyDescent="0.3">
      <c r="A501" s="82"/>
      <c r="B501" s="82"/>
      <c r="C501" s="82"/>
      <c r="D501" s="82"/>
      <c r="L501"/>
      <c r="M501"/>
    </row>
    <row r="502" spans="1:13" ht="14.4" x14ac:dyDescent="0.3">
      <c r="A502" s="82"/>
      <c r="B502" s="82"/>
      <c r="C502" s="82"/>
      <c r="D502" s="82"/>
      <c r="L502"/>
      <c r="M502"/>
    </row>
    <row r="503" spans="1:13" ht="14.4" x14ac:dyDescent="0.3">
      <c r="A503" s="82"/>
      <c r="B503" s="82"/>
      <c r="C503" s="82"/>
      <c r="D503" s="82"/>
      <c r="L503"/>
      <c r="M503"/>
    </row>
    <row r="504" spans="1:13" ht="14.4" x14ac:dyDescent="0.3">
      <c r="A504" s="82"/>
      <c r="B504" s="82"/>
      <c r="C504" s="82"/>
      <c r="D504" s="82"/>
      <c r="L504"/>
      <c r="M504"/>
    </row>
    <row r="505" spans="1:13" ht="14.4" x14ac:dyDescent="0.3">
      <c r="A505" s="82"/>
      <c r="B505" s="82"/>
      <c r="C505" s="82"/>
      <c r="D505" s="82"/>
      <c r="L505"/>
      <c r="M505"/>
    </row>
    <row r="506" spans="1:13" ht="14.4" x14ac:dyDescent="0.3">
      <c r="A506" s="82"/>
      <c r="B506" s="82"/>
      <c r="C506" s="82"/>
      <c r="D506" s="82"/>
      <c r="L506"/>
      <c r="M506"/>
    </row>
    <row r="507" spans="1:13" ht="14.4" x14ac:dyDescent="0.3">
      <c r="A507" s="82"/>
      <c r="B507" s="82"/>
      <c r="C507" s="82"/>
      <c r="D507" s="82"/>
      <c r="L507"/>
      <c r="M507"/>
    </row>
    <row r="508" spans="1:13" ht="14.4" x14ac:dyDescent="0.3">
      <c r="A508" s="82"/>
      <c r="B508" s="82"/>
      <c r="C508" s="82"/>
      <c r="D508" s="82"/>
      <c r="L508"/>
      <c r="M508"/>
    </row>
    <row r="509" spans="1:13" ht="14.4" x14ac:dyDescent="0.3">
      <c r="A509" s="82"/>
      <c r="B509" s="82"/>
      <c r="C509" s="82"/>
      <c r="D509" s="82"/>
      <c r="L509"/>
      <c r="M509"/>
    </row>
    <row r="510" spans="1:13" ht="14.4" x14ac:dyDescent="0.3">
      <c r="A510" s="82"/>
      <c r="B510" s="82"/>
      <c r="C510" s="82"/>
      <c r="D510" s="82"/>
      <c r="L510"/>
      <c r="M510"/>
    </row>
    <row r="511" spans="1:13" ht="14.4" x14ac:dyDescent="0.3">
      <c r="A511" s="82"/>
      <c r="B511" s="82"/>
      <c r="C511" s="82"/>
      <c r="D511" s="82"/>
      <c r="L511"/>
      <c r="M511"/>
    </row>
    <row r="512" spans="1:13" ht="14.4" x14ac:dyDescent="0.3">
      <c r="A512" s="82"/>
      <c r="B512" s="82"/>
      <c r="C512" s="82"/>
      <c r="D512" s="82"/>
      <c r="L512"/>
      <c r="M512"/>
    </row>
    <row r="513" spans="1:13" ht="14.4" x14ac:dyDescent="0.3">
      <c r="A513" s="82"/>
      <c r="B513" s="82"/>
      <c r="C513" s="82"/>
      <c r="D513" s="82"/>
      <c r="L513"/>
      <c r="M513"/>
    </row>
    <row r="514" spans="1:13" ht="14.4" x14ac:dyDescent="0.3">
      <c r="A514" s="82"/>
      <c r="B514" s="82"/>
      <c r="C514" s="82"/>
      <c r="D514" s="82"/>
      <c r="L514"/>
      <c r="M514"/>
    </row>
    <row r="515" spans="1:13" ht="14.4" x14ac:dyDescent="0.3">
      <c r="A515" s="82"/>
      <c r="B515" s="82"/>
      <c r="C515" s="82"/>
      <c r="D515" s="82"/>
      <c r="L515"/>
      <c r="M515"/>
    </row>
    <row r="516" spans="1:13" ht="14.4" x14ac:dyDescent="0.3">
      <c r="A516" s="82"/>
      <c r="B516" s="82"/>
      <c r="C516" s="82"/>
      <c r="D516" s="82"/>
      <c r="L516"/>
      <c r="M516"/>
    </row>
    <row r="517" spans="1:13" ht="14.4" x14ac:dyDescent="0.3">
      <c r="A517" s="82"/>
      <c r="B517" s="82"/>
      <c r="C517" s="82"/>
      <c r="D517" s="82"/>
      <c r="L517"/>
      <c r="M517"/>
    </row>
    <row r="518" spans="1:13" ht="14.4" x14ac:dyDescent="0.3">
      <c r="A518" s="82"/>
      <c r="B518" s="82"/>
      <c r="C518" s="82"/>
      <c r="D518" s="82"/>
      <c r="L518"/>
      <c r="M518"/>
    </row>
    <row r="519" spans="1:13" ht="14.4" x14ac:dyDescent="0.3">
      <c r="A519" s="82"/>
      <c r="B519" s="82"/>
      <c r="C519" s="82"/>
      <c r="D519" s="82"/>
      <c r="L519"/>
      <c r="M519"/>
    </row>
    <row r="520" spans="1:13" ht="14.4" x14ac:dyDescent="0.3">
      <c r="A520" s="82"/>
      <c r="B520" s="82"/>
      <c r="C520" s="82"/>
      <c r="D520" s="82"/>
      <c r="L520"/>
      <c r="M520"/>
    </row>
    <row r="521" spans="1:13" ht="14.4" x14ac:dyDescent="0.3">
      <c r="A521" s="82"/>
      <c r="B521" s="82"/>
      <c r="C521" s="82"/>
      <c r="D521" s="82"/>
      <c r="L521"/>
      <c r="M521"/>
    </row>
    <row r="522" spans="1:13" ht="14.4" x14ac:dyDescent="0.3">
      <c r="A522" s="82"/>
      <c r="B522" s="82"/>
      <c r="C522" s="82"/>
      <c r="D522" s="82"/>
      <c r="L522"/>
      <c r="M522"/>
    </row>
    <row r="523" spans="1:13" ht="14.4" x14ac:dyDescent="0.3">
      <c r="A523" s="82"/>
      <c r="B523" s="82"/>
      <c r="C523" s="82"/>
      <c r="D523" s="82"/>
      <c r="L523"/>
      <c r="M523"/>
    </row>
    <row r="524" spans="1:13" ht="14.4" x14ac:dyDescent="0.3">
      <c r="A524" s="82"/>
      <c r="B524" s="82"/>
      <c r="C524" s="82"/>
      <c r="D524" s="82"/>
      <c r="L524"/>
      <c r="M524"/>
    </row>
    <row r="525" spans="1:13" ht="14.4" x14ac:dyDescent="0.3">
      <c r="A525" s="82"/>
      <c r="B525" s="82"/>
      <c r="C525" s="82"/>
      <c r="D525" s="82"/>
      <c r="L525"/>
      <c r="M525"/>
    </row>
    <row r="526" spans="1:13" ht="14.4" x14ac:dyDescent="0.3">
      <c r="A526" s="82"/>
      <c r="B526" s="82"/>
      <c r="C526" s="82"/>
      <c r="D526" s="82"/>
      <c r="L526"/>
      <c r="M526"/>
    </row>
    <row r="527" spans="1:13" ht="14.4" x14ac:dyDescent="0.3">
      <c r="A527" s="82"/>
      <c r="B527" s="82"/>
      <c r="C527" s="82"/>
      <c r="D527" s="82"/>
      <c r="L527"/>
      <c r="M527"/>
    </row>
    <row r="528" spans="1:13" ht="14.4" x14ac:dyDescent="0.3">
      <c r="A528" s="82"/>
      <c r="B528" s="82"/>
      <c r="C528" s="82"/>
      <c r="D528" s="82"/>
      <c r="L528"/>
      <c r="M528"/>
    </row>
    <row r="529" spans="1:13" ht="14.4" x14ac:dyDescent="0.3">
      <c r="A529" s="82"/>
      <c r="B529" s="82"/>
      <c r="C529" s="82"/>
      <c r="D529" s="82"/>
      <c r="L529"/>
      <c r="M529"/>
    </row>
    <row r="530" spans="1:13" ht="14.4" x14ac:dyDescent="0.3">
      <c r="A530" s="82"/>
      <c r="B530" s="82"/>
      <c r="C530" s="82"/>
      <c r="D530" s="82"/>
      <c r="L530"/>
      <c r="M530"/>
    </row>
    <row r="531" spans="1:13" ht="14.4" x14ac:dyDescent="0.3">
      <c r="A531" s="82"/>
      <c r="B531" s="82"/>
      <c r="C531" s="82"/>
      <c r="D531" s="82"/>
      <c r="L531"/>
      <c r="M531"/>
    </row>
    <row r="532" spans="1:13" ht="14.4" x14ac:dyDescent="0.3">
      <c r="A532" s="82"/>
      <c r="B532" s="82"/>
      <c r="C532" s="82"/>
      <c r="D532" s="82"/>
      <c r="L532"/>
      <c r="M532"/>
    </row>
    <row r="533" spans="1:13" ht="14.4" x14ac:dyDescent="0.3">
      <c r="A533" s="82"/>
      <c r="B533" s="82"/>
      <c r="C533" s="82"/>
      <c r="D533" s="82"/>
      <c r="L533"/>
      <c r="M533"/>
    </row>
    <row r="534" spans="1:13" ht="14.4" x14ac:dyDescent="0.3">
      <c r="A534" s="82"/>
      <c r="B534" s="82"/>
      <c r="C534" s="82"/>
      <c r="D534" s="82"/>
      <c r="L534"/>
      <c r="M534"/>
    </row>
    <row r="535" spans="1:13" ht="14.4" x14ac:dyDescent="0.3">
      <c r="A535" s="82"/>
      <c r="B535" s="82"/>
      <c r="C535" s="82"/>
      <c r="D535" s="82"/>
      <c r="L535"/>
      <c r="M535"/>
    </row>
    <row r="536" spans="1:13" ht="14.4" x14ac:dyDescent="0.3">
      <c r="A536" s="82"/>
      <c r="B536" s="82"/>
      <c r="C536" s="82"/>
      <c r="D536" s="82"/>
      <c r="L536"/>
      <c r="M536"/>
    </row>
    <row r="537" spans="1:13" ht="14.4" x14ac:dyDescent="0.3">
      <c r="A537" s="82"/>
      <c r="B537" s="82"/>
      <c r="C537" s="82"/>
      <c r="D537" s="82"/>
      <c r="L537"/>
      <c r="M537"/>
    </row>
    <row r="538" spans="1:13" ht="14.4" x14ac:dyDescent="0.3">
      <c r="A538" s="82"/>
      <c r="B538" s="82"/>
      <c r="C538" s="82"/>
      <c r="D538" s="82"/>
      <c r="L538"/>
      <c r="M538"/>
    </row>
    <row r="539" spans="1:13" ht="14.4" x14ac:dyDescent="0.3">
      <c r="A539" s="82"/>
      <c r="B539" s="82"/>
      <c r="C539" s="82"/>
      <c r="D539" s="82"/>
      <c r="L539"/>
      <c r="M539"/>
    </row>
    <row r="540" spans="1:13" ht="14.4" x14ac:dyDescent="0.3">
      <c r="A540" s="82"/>
      <c r="B540" s="82"/>
      <c r="C540" s="82"/>
      <c r="D540" s="82"/>
      <c r="L540"/>
      <c r="M540"/>
    </row>
    <row r="541" spans="1:13" ht="14.4" x14ac:dyDescent="0.3">
      <c r="A541" s="82"/>
      <c r="B541" s="82"/>
      <c r="C541" s="82"/>
      <c r="D541" s="82"/>
      <c r="L541"/>
      <c r="M541"/>
    </row>
    <row r="542" spans="1:13" ht="14.4" x14ac:dyDescent="0.3">
      <c r="A542" s="82"/>
      <c r="B542" s="82"/>
      <c r="C542" s="82"/>
      <c r="D542" s="82"/>
      <c r="L542"/>
      <c r="M542"/>
    </row>
    <row r="543" spans="1:13" ht="14.4" x14ac:dyDescent="0.3">
      <c r="A543" s="82"/>
      <c r="B543" s="82"/>
      <c r="C543" s="82"/>
      <c r="D543" s="82"/>
      <c r="L543"/>
      <c r="M543"/>
    </row>
    <row r="544" spans="1:13" ht="14.4" x14ac:dyDescent="0.3">
      <c r="A544" s="82"/>
      <c r="B544" s="82"/>
      <c r="C544" s="82"/>
      <c r="D544" s="82"/>
      <c r="L544"/>
      <c r="M544"/>
    </row>
    <row r="545" spans="1:13" ht="14.4" x14ac:dyDescent="0.3">
      <c r="A545" s="82"/>
      <c r="B545" s="82"/>
      <c r="C545" s="82"/>
      <c r="D545" s="82"/>
      <c r="L545"/>
      <c r="M545"/>
    </row>
    <row r="546" spans="1:13" ht="14.4" x14ac:dyDescent="0.3">
      <c r="A546" s="82"/>
      <c r="B546" s="82"/>
      <c r="C546" s="82"/>
      <c r="D546" s="82"/>
      <c r="L546"/>
      <c r="M546"/>
    </row>
    <row r="547" spans="1:13" ht="14.4" x14ac:dyDescent="0.3">
      <c r="A547" s="82"/>
      <c r="B547" s="82"/>
      <c r="C547" s="82"/>
      <c r="D547" s="82"/>
      <c r="L547"/>
      <c r="M547"/>
    </row>
    <row r="548" spans="1:13" ht="14.4" x14ac:dyDescent="0.3">
      <c r="A548" s="82"/>
      <c r="B548" s="82"/>
      <c r="C548" s="82"/>
      <c r="D548" s="82"/>
      <c r="L548"/>
      <c r="M548"/>
    </row>
    <row r="549" spans="1:13" ht="14.4" x14ac:dyDescent="0.3">
      <c r="A549" s="82"/>
      <c r="B549" s="82"/>
      <c r="C549" s="82"/>
      <c r="D549" s="82"/>
      <c r="L549"/>
      <c r="M549"/>
    </row>
    <row r="550" spans="1:13" ht="14.4" x14ac:dyDescent="0.3">
      <c r="A550" s="82"/>
      <c r="B550" s="82"/>
      <c r="C550" s="82"/>
      <c r="D550" s="82"/>
      <c r="L550"/>
      <c r="M550"/>
    </row>
    <row r="551" spans="1:13" ht="14.4" x14ac:dyDescent="0.3">
      <c r="A551" s="82"/>
      <c r="B551" s="82"/>
      <c r="C551" s="82"/>
      <c r="D551" s="82"/>
      <c r="L551"/>
      <c r="M551"/>
    </row>
    <row r="552" spans="1:13" ht="14.4" x14ac:dyDescent="0.3">
      <c r="A552" s="82"/>
      <c r="B552" s="82"/>
      <c r="C552" s="82"/>
      <c r="D552" s="82"/>
      <c r="L552"/>
      <c r="M552"/>
    </row>
    <row r="553" spans="1:13" ht="14.4" x14ac:dyDescent="0.3">
      <c r="A553" s="82"/>
      <c r="B553" s="82"/>
      <c r="C553" s="82"/>
      <c r="D553" s="82"/>
      <c r="L553"/>
      <c r="M553"/>
    </row>
    <row r="554" spans="1:13" ht="14.4" x14ac:dyDescent="0.3">
      <c r="A554" s="82"/>
      <c r="B554" s="82"/>
      <c r="C554" s="82"/>
      <c r="D554" s="82"/>
      <c r="L554"/>
      <c r="M554"/>
    </row>
    <row r="555" spans="1:13" ht="14.4" x14ac:dyDescent="0.3">
      <c r="A555" s="82"/>
      <c r="B555" s="82"/>
      <c r="C555" s="82"/>
      <c r="D555" s="82"/>
      <c r="L555"/>
      <c r="M555"/>
    </row>
    <row r="556" spans="1:13" ht="14.4" x14ac:dyDescent="0.3">
      <c r="A556" s="82"/>
      <c r="B556" s="82"/>
      <c r="C556" s="82"/>
      <c r="D556" s="82"/>
      <c r="L556"/>
      <c r="M556"/>
    </row>
    <row r="557" spans="1:13" ht="14.4" x14ac:dyDescent="0.3">
      <c r="A557" s="82"/>
      <c r="B557" s="82"/>
      <c r="C557" s="82"/>
      <c r="D557" s="82"/>
      <c r="L557"/>
      <c r="M557"/>
    </row>
    <row r="558" spans="1:13" ht="14.4" x14ac:dyDescent="0.3">
      <c r="A558" s="82"/>
      <c r="B558" s="82"/>
      <c r="C558" s="82"/>
      <c r="D558" s="82"/>
      <c r="L558"/>
      <c r="M558"/>
    </row>
    <row r="559" spans="1:13" ht="14.4" x14ac:dyDescent="0.3">
      <c r="A559" s="82"/>
      <c r="B559" s="82"/>
      <c r="C559" s="82"/>
      <c r="D559" s="82"/>
      <c r="L559"/>
      <c r="M559"/>
    </row>
    <row r="560" spans="1:13" ht="14.4" x14ac:dyDescent="0.3">
      <c r="A560" s="82"/>
      <c r="B560" s="82"/>
      <c r="C560" s="82"/>
      <c r="D560" s="82"/>
      <c r="L560"/>
      <c r="M560"/>
    </row>
    <row r="561" spans="1:13" ht="14.4" x14ac:dyDescent="0.3">
      <c r="A561" s="82"/>
      <c r="B561" s="82"/>
      <c r="C561" s="82"/>
      <c r="D561" s="82"/>
      <c r="L561"/>
      <c r="M561"/>
    </row>
    <row r="562" spans="1:13" ht="14.4" x14ac:dyDescent="0.3">
      <c r="A562" s="82"/>
      <c r="B562" s="82"/>
      <c r="C562" s="82"/>
      <c r="D562" s="82"/>
      <c r="L562"/>
      <c r="M562"/>
    </row>
    <row r="563" spans="1:13" ht="14.4" x14ac:dyDescent="0.3">
      <c r="A563" s="82"/>
      <c r="B563" s="82"/>
      <c r="C563" s="82"/>
      <c r="D563" s="82"/>
      <c r="L563"/>
      <c r="M563"/>
    </row>
    <row r="564" spans="1:13" ht="14.4" x14ac:dyDescent="0.3">
      <c r="A564" s="82"/>
      <c r="B564" s="82"/>
      <c r="C564" s="82"/>
      <c r="D564" s="82"/>
      <c r="L564"/>
      <c r="M564"/>
    </row>
    <row r="565" spans="1:13" ht="14.4" x14ac:dyDescent="0.3">
      <c r="A565" s="82"/>
      <c r="B565" s="82"/>
      <c r="C565" s="82"/>
      <c r="D565" s="82"/>
      <c r="L565"/>
      <c r="M565"/>
    </row>
    <row r="566" spans="1:13" ht="14.4" x14ac:dyDescent="0.3">
      <c r="A566" s="82"/>
      <c r="B566" s="82"/>
      <c r="C566" s="82"/>
      <c r="D566" s="82"/>
      <c r="L566"/>
      <c r="M566"/>
    </row>
    <row r="567" spans="1:13" ht="14.4" x14ac:dyDescent="0.3">
      <c r="A567" s="82"/>
      <c r="B567" s="82"/>
      <c r="C567" s="82"/>
      <c r="D567" s="82"/>
      <c r="L567"/>
      <c r="M567"/>
    </row>
    <row r="568" spans="1:13" ht="14.4" x14ac:dyDescent="0.3">
      <c r="A568" s="82"/>
      <c r="B568" s="82"/>
      <c r="C568" s="82"/>
      <c r="D568" s="82"/>
      <c r="L568"/>
      <c r="M568"/>
    </row>
    <row r="569" spans="1:13" ht="14.4" x14ac:dyDescent="0.3">
      <c r="A569" s="82"/>
      <c r="B569" s="82"/>
      <c r="C569" s="82"/>
      <c r="D569" s="82"/>
      <c r="L569"/>
      <c r="M569"/>
    </row>
    <row r="570" spans="1:13" ht="14.4" x14ac:dyDescent="0.3">
      <c r="A570" s="82"/>
      <c r="B570" s="82"/>
      <c r="C570" s="82"/>
      <c r="D570" s="82"/>
      <c r="L570"/>
      <c r="M570"/>
    </row>
    <row r="571" spans="1:13" ht="14.4" x14ac:dyDescent="0.3">
      <c r="A571" s="82"/>
      <c r="B571" s="82"/>
      <c r="C571" s="82"/>
      <c r="D571" s="82"/>
      <c r="L571"/>
      <c r="M571"/>
    </row>
    <row r="572" spans="1:13" ht="14.4" x14ac:dyDescent="0.3">
      <c r="A572" s="82"/>
      <c r="B572" s="82"/>
      <c r="C572" s="82"/>
      <c r="D572" s="82"/>
      <c r="L572"/>
      <c r="M572"/>
    </row>
    <row r="573" spans="1:13" ht="14.4" x14ac:dyDescent="0.3">
      <c r="A573" s="82"/>
      <c r="B573" s="82"/>
      <c r="C573" s="82"/>
      <c r="D573" s="82"/>
      <c r="L573"/>
      <c r="M573"/>
    </row>
    <row r="574" spans="1:13" ht="14.4" x14ac:dyDescent="0.3">
      <c r="A574" s="82"/>
      <c r="B574" s="82"/>
      <c r="C574" s="82"/>
      <c r="D574" s="82"/>
      <c r="L574"/>
      <c r="M574"/>
    </row>
    <row r="575" spans="1:13" ht="14.4" x14ac:dyDescent="0.3">
      <c r="A575" s="82"/>
      <c r="B575" s="82"/>
      <c r="C575" s="82"/>
      <c r="D575" s="82"/>
      <c r="L575"/>
      <c r="M575"/>
    </row>
    <row r="576" spans="1:13" ht="14.4" x14ac:dyDescent="0.3">
      <c r="A576" s="82"/>
      <c r="B576" s="82"/>
      <c r="C576" s="82"/>
      <c r="D576" s="82"/>
      <c r="L576"/>
      <c r="M576"/>
    </row>
    <row r="577" spans="1:13" ht="14.4" x14ac:dyDescent="0.3">
      <c r="A577" s="82"/>
      <c r="B577" s="82"/>
      <c r="C577" s="82"/>
      <c r="D577" s="82"/>
      <c r="L577"/>
      <c r="M577"/>
    </row>
    <row r="578" spans="1:13" ht="14.4" x14ac:dyDescent="0.3">
      <c r="A578" s="82"/>
      <c r="B578" s="82"/>
      <c r="C578" s="82"/>
      <c r="D578" s="82"/>
      <c r="L578"/>
      <c r="M578"/>
    </row>
    <row r="579" spans="1:13" ht="14.4" x14ac:dyDescent="0.3">
      <c r="A579" s="82"/>
      <c r="B579" s="82"/>
      <c r="C579" s="82"/>
      <c r="D579" s="82"/>
      <c r="L579"/>
      <c r="M579"/>
    </row>
    <row r="580" spans="1:13" ht="14.4" x14ac:dyDescent="0.3">
      <c r="A580" s="82"/>
      <c r="B580" s="82"/>
      <c r="C580" s="82"/>
      <c r="D580" s="82"/>
      <c r="L580"/>
      <c r="M580"/>
    </row>
    <row r="581" spans="1:13" ht="14.4" x14ac:dyDescent="0.3">
      <c r="A581" s="82"/>
      <c r="B581" s="82"/>
      <c r="C581" s="82"/>
      <c r="D581" s="82"/>
      <c r="L581"/>
      <c r="M581"/>
    </row>
    <row r="582" spans="1:13" ht="14.4" x14ac:dyDescent="0.3">
      <c r="A582" s="82"/>
      <c r="B582" s="82"/>
      <c r="C582" s="82"/>
      <c r="D582" s="82"/>
      <c r="L582"/>
      <c r="M582"/>
    </row>
    <row r="583" spans="1:13" ht="14.4" x14ac:dyDescent="0.3">
      <c r="A583" s="82"/>
      <c r="B583" s="82"/>
      <c r="C583" s="82"/>
      <c r="D583" s="82"/>
      <c r="L583"/>
      <c r="M583"/>
    </row>
    <row r="584" spans="1:13" ht="14.4" x14ac:dyDescent="0.3">
      <c r="A584" s="82"/>
      <c r="B584" s="82"/>
      <c r="C584" s="82"/>
      <c r="D584" s="82"/>
      <c r="L584"/>
      <c r="M584"/>
    </row>
    <row r="585" spans="1:13" ht="14.4" x14ac:dyDescent="0.3">
      <c r="A585" s="82"/>
      <c r="B585" s="82"/>
      <c r="C585" s="82"/>
      <c r="D585" s="82"/>
      <c r="L585"/>
      <c r="M585"/>
    </row>
    <row r="586" spans="1:13" ht="14.4" x14ac:dyDescent="0.3">
      <c r="A586" s="82"/>
      <c r="B586" s="82"/>
      <c r="C586" s="82"/>
      <c r="D586" s="82"/>
      <c r="L586"/>
      <c r="M586"/>
    </row>
    <row r="587" spans="1:13" ht="14.4" x14ac:dyDescent="0.3">
      <c r="A587" s="82"/>
      <c r="B587" s="82"/>
      <c r="C587" s="82"/>
      <c r="D587" s="82"/>
      <c r="L587"/>
      <c r="M587"/>
    </row>
    <row r="588" spans="1:13" ht="14.4" x14ac:dyDescent="0.3">
      <c r="A588" s="82"/>
      <c r="B588" s="82"/>
      <c r="C588" s="82"/>
      <c r="D588" s="82"/>
      <c r="L588"/>
      <c r="M588"/>
    </row>
    <row r="589" spans="1:13" ht="14.4" x14ac:dyDescent="0.3">
      <c r="A589" s="82"/>
      <c r="B589" s="82"/>
      <c r="C589" s="82"/>
      <c r="D589" s="82"/>
      <c r="L589"/>
      <c r="M589"/>
    </row>
    <row r="590" spans="1:13" ht="14.4" x14ac:dyDescent="0.3">
      <c r="A590" s="82"/>
      <c r="B590" s="82"/>
      <c r="C590" s="82"/>
      <c r="D590" s="82"/>
      <c r="L590"/>
      <c r="M590"/>
    </row>
    <row r="591" spans="1:13" ht="14.4" x14ac:dyDescent="0.3">
      <c r="A591" s="82"/>
      <c r="B591" s="82"/>
      <c r="C591" s="82"/>
      <c r="D591" s="82"/>
      <c r="L591"/>
      <c r="M591"/>
    </row>
    <row r="592" spans="1:13" ht="14.4" x14ac:dyDescent="0.3">
      <c r="A592" s="82"/>
      <c r="B592" s="82"/>
      <c r="C592" s="82"/>
      <c r="D592" s="82"/>
      <c r="L592"/>
      <c r="M592"/>
    </row>
    <row r="593" spans="1:13" ht="14.4" x14ac:dyDescent="0.3">
      <c r="A593" s="82"/>
      <c r="B593" s="82"/>
      <c r="C593" s="82"/>
      <c r="D593" s="82"/>
      <c r="L593"/>
      <c r="M593"/>
    </row>
    <row r="594" spans="1:13" ht="14.4" x14ac:dyDescent="0.3">
      <c r="A594" s="82"/>
      <c r="B594" s="82"/>
      <c r="C594" s="82"/>
      <c r="D594" s="82"/>
      <c r="L594"/>
      <c r="M594"/>
    </row>
    <row r="595" spans="1:13" ht="14.4" x14ac:dyDescent="0.3">
      <c r="A595" s="82"/>
      <c r="B595" s="82"/>
      <c r="C595" s="82"/>
      <c r="D595" s="82"/>
      <c r="L595"/>
      <c r="M595"/>
    </row>
    <row r="596" spans="1:13" ht="14.4" x14ac:dyDescent="0.3">
      <c r="A596" s="82"/>
      <c r="B596" s="82"/>
      <c r="C596" s="82"/>
      <c r="D596" s="82"/>
      <c r="L596"/>
      <c r="M596"/>
    </row>
    <row r="597" spans="1:13" ht="14.4" x14ac:dyDescent="0.3">
      <c r="A597" s="82"/>
      <c r="B597" s="82"/>
      <c r="C597" s="82"/>
      <c r="D597" s="82"/>
      <c r="L597"/>
      <c r="M597"/>
    </row>
    <row r="598" spans="1:13" ht="14.4" x14ac:dyDescent="0.3">
      <c r="A598" s="82"/>
      <c r="B598" s="82"/>
      <c r="C598" s="82"/>
      <c r="D598" s="82"/>
      <c r="L598"/>
      <c r="M598"/>
    </row>
    <row r="599" spans="1:13" ht="14.4" x14ac:dyDescent="0.3">
      <c r="A599" s="82"/>
      <c r="B599" s="82"/>
      <c r="C599" s="82"/>
      <c r="D599" s="82"/>
      <c r="L599"/>
      <c r="M599"/>
    </row>
    <row r="600" spans="1:13" ht="14.4" x14ac:dyDescent="0.3">
      <c r="A600" s="82"/>
      <c r="B600" s="82"/>
      <c r="C600" s="82"/>
      <c r="D600" s="82"/>
      <c r="L600"/>
      <c r="M600"/>
    </row>
    <row r="601" spans="1:13" ht="14.4" x14ac:dyDescent="0.3">
      <c r="A601" s="82"/>
      <c r="B601" s="82"/>
      <c r="C601" s="82"/>
      <c r="D601" s="82"/>
      <c r="L601"/>
      <c r="M601"/>
    </row>
    <row r="602" spans="1:13" ht="14.4" x14ac:dyDescent="0.3">
      <c r="A602" s="82"/>
      <c r="B602" s="82"/>
      <c r="C602" s="82"/>
      <c r="D602" s="82"/>
      <c r="L602"/>
      <c r="M602"/>
    </row>
    <row r="603" spans="1:13" ht="14.4" x14ac:dyDescent="0.3">
      <c r="A603" s="82"/>
      <c r="B603" s="82"/>
      <c r="C603" s="82"/>
      <c r="D603" s="82"/>
      <c r="L603"/>
      <c r="M603"/>
    </row>
    <row r="604" spans="1:13" ht="14.4" x14ac:dyDescent="0.3">
      <c r="A604" s="82"/>
      <c r="B604" s="82"/>
      <c r="C604" s="82"/>
      <c r="D604" s="82"/>
      <c r="L604"/>
      <c r="M604"/>
    </row>
    <row r="605" spans="1:13" ht="14.4" x14ac:dyDescent="0.3">
      <c r="A605" s="82"/>
      <c r="B605" s="82"/>
      <c r="C605" s="82"/>
      <c r="D605" s="82"/>
      <c r="L605"/>
      <c r="M605"/>
    </row>
    <row r="606" spans="1:13" ht="14.4" x14ac:dyDescent="0.3">
      <c r="A606" s="82"/>
      <c r="B606" s="82"/>
      <c r="C606" s="82"/>
      <c r="D606" s="82"/>
      <c r="L606"/>
      <c r="M606"/>
    </row>
    <row r="607" spans="1:13" ht="14.4" x14ac:dyDescent="0.3">
      <c r="A607" s="82"/>
      <c r="B607" s="82"/>
      <c r="C607" s="82"/>
      <c r="D607" s="82"/>
      <c r="L607"/>
      <c r="M607"/>
    </row>
    <row r="608" spans="1:13" ht="14.4" x14ac:dyDescent="0.3">
      <c r="A608" s="82"/>
      <c r="B608" s="82"/>
      <c r="C608" s="82"/>
      <c r="D608" s="82"/>
      <c r="L608"/>
      <c r="M608"/>
    </row>
    <row r="609" spans="1:13" ht="14.4" x14ac:dyDescent="0.3">
      <c r="A609" s="82"/>
      <c r="B609" s="82"/>
      <c r="C609" s="82"/>
      <c r="D609" s="82"/>
      <c r="L609"/>
      <c r="M609"/>
    </row>
    <row r="610" spans="1:13" ht="14.4" x14ac:dyDescent="0.3">
      <c r="A610" s="82"/>
      <c r="B610" s="82"/>
      <c r="C610" s="82"/>
      <c r="D610" s="82"/>
      <c r="L610"/>
      <c r="M610"/>
    </row>
    <row r="611" spans="1:13" ht="14.4" x14ac:dyDescent="0.3">
      <c r="A611" s="82"/>
      <c r="B611" s="82"/>
      <c r="C611" s="82"/>
      <c r="D611" s="82"/>
      <c r="L611"/>
      <c r="M611"/>
    </row>
    <row r="612" spans="1:13" ht="14.4" x14ac:dyDescent="0.3">
      <c r="A612" s="82"/>
      <c r="B612" s="82"/>
      <c r="C612" s="82"/>
      <c r="D612" s="82"/>
      <c r="L612"/>
      <c r="M612"/>
    </row>
    <row r="613" spans="1:13" ht="14.4" x14ac:dyDescent="0.3">
      <c r="A613" s="82"/>
      <c r="B613" s="82"/>
      <c r="C613" s="82"/>
      <c r="D613" s="82"/>
      <c r="L613"/>
      <c r="M613"/>
    </row>
    <row r="614" spans="1:13" ht="14.4" x14ac:dyDescent="0.3">
      <c r="A614" s="82"/>
      <c r="B614" s="82"/>
      <c r="C614" s="82"/>
      <c r="D614" s="82"/>
      <c r="L614"/>
      <c r="M614"/>
    </row>
    <row r="615" spans="1:13" ht="14.4" x14ac:dyDescent="0.3">
      <c r="A615" s="82"/>
      <c r="B615" s="82"/>
      <c r="C615" s="82"/>
      <c r="D615" s="82"/>
      <c r="L615"/>
      <c r="M615"/>
    </row>
    <row r="616" spans="1:13" ht="14.4" x14ac:dyDescent="0.3">
      <c r="A616" s="82"/>
      <c r="B616" s="82"/>
      <c r="C616" s="82"/>
      <c r="D616" s="82"/>
      <c r="L616"/>
      <c r="M616"/>
    </row>
    <row r="617" spans="1:13" ht="14.4" x14ac:dyDescent="0.3">
      <c r="A617" s="82"/>
      <c r="B617" s="82"/>
      <c r="C617" s="82"/>
      <c r="D617" s="82"/>
      <c r="L617"/>
      <c r="M617"/>
    </row>
    <row r="618" spans="1:13" ht="14.4" x14ac:dyDescent="0.3">
      <c r="A618" s="82"/>
      <c r="B618" s="82"/>
      <c r="C618" s="82"/>
      <c r="D618" s="82"/>
      <c r="L618"/>
      <c r="M618"/>
    </row>
    <row r="619" spans="1:13" ht="14.4" x14ac:dyDescent="0.3">
      <c r="A619" s="82"/>
      <c r="B619" s="82"/>
      <c r="C619" s="82"/>
      <c r="D619" s="82"/>
      <c r="L619"/>
      <c r="M619"/>
    </row>
    <row r="620" spans="1:13" ht="14.4" x14ac:dyDescent="0.3">
      <c r="A620" s="82"/>
      <c r="B620" s="82"/>
      <c r="C620" s="82"/>
      <c r="D620" s="82"/>
      <c r="L620"/>
      <c r="M620"/>
    </row>
    <row r="621" spans="1:13" ht="14.4" x14ac:dyDescent="0.3">
      <c r="A621" s="82"/>
      <c r="B621" s="82"/>
      <c r="C621" s="82"/>
      <c r="D621" s="82"/>
      <c r="L621"/>
      <c r="M621"/>
    </row>
    <row r="622" spans="1:13" ht="14.4" x14ac:dyDescent="0.3">
      <c r="A622" s="82"/>
      <c r="B622" s="82"/>
      <c r="C622" s="82"/>
      <c r="D622" s="82"/>
      <c r="L622"/>
      <c r="M622"/>
    </row>
    <row r="623" spans="1:13" ht="14.4" x14ac:dyDescent="0.3">
      <c r="A623" s="82"/>
      <c r="B623" s="82"/>
      <c r="C623" s="82"/>
      <c r="D623" s="82"/>
      <c r="L623"/>
      <c r="M623"/>
    </row>
    <row r="624" spans="1:13" ht="14.4" x14ac:dyDescent="0.3">
      <c r="A624" s="82"/>
      <c r="B624" s="82"/>
      <c r="C624" s="82"/>
      <c r="D624" s="82"/>
      <c r="L624"/>
      <c r="M624"/>
    </row>
    <row r="625" spans="1:13" ht="14.4" x14ac:dyDescent="0.3">
      <c r="A625" s="82"/>
      <c r="B625" s="82"/>
      <c r="C625" s="82"/>
      <c r="D625" s="82"/>
      <c r="L625"/>
      <c r="M625"/>
    </row>
    <row r="626" spans="1:13" ht="14.4" x14ac:dyDescent="0.3">
      <c r="A626" s="82"/>
      <c r="B626" s="82"/>
      <c r="C626" s="82"/>
      <c r="D626" s="82"/>
      <c r="L626"/>
      <c r="M626"/>
    </row>
    <row r="627" spans="1:13" ht="14.4" x14ac:dyDescent="0.3">
      <c r="A627" s="82"/>
      <c r="B627" s="82"/>
      <c r="C627" s="82"/>
      <c r="D627" s="82"/>
      <c r="L627"/>
      <c r="M627"/>
    </row>
    <row r="628" spans="1:13" ht="14.4" x14ac:dyDescent="0.3">
      <c r="A628" s="82"/>
      <c r="B628" s="82"/>
      <c r="C628" s="82"/>
      <c r="D628" s="82"/>
      <c r="L628"/>
      <c r="M628"/>
    </row>
    <row r="629" spans="1:13" ht="14.4" x14ac:dyDescent="0.3">
      <c r="A629" s="82"/>
      <c r="B629" s="82"/>
      <c r="C629" s="82"/>
      <c r="D629" s="82"/>
      <c r="L629"/>
      <c r="M629"/>
    </row>
    <row r="630" spans="1:13" ht="14.4" x14ac:dyDescent="0.3">
      <c r="A630" s="82"/>
      <c r="B630" s="82"/>
      <c r="C630" s="82"/>
      <c r="D630" s="82"/>
      <c r="L630"/>
      <c r="M630"/>
    </row>
    <row r="631" spans="1:13" ht="14.4" x14ac:dyDescent="0.3">
      <c r="A631" s="82"/>
      <c r="B631" s="82"/>
      <c r="C631" s="82"/>
      <c r="D631" s="82"/>
      <c r="L631"/>
      <c r="M631"/>
    </row>
    <row r="632" spans="1:13" ht="14.4" x14ac:dyDescent="0.3">
      <c r="A632" s="82"/>
      <c r="B632" s="82"/>
      <c r="C632" s="82"/>
      <c r="D632" s="82"/>
      <c r="L632"/>
      <c r="M632"/>
    </row>
    <row r="633" spans="1:13" ht="14.4" x14ac:dyDescent="0.3">
      <c r="A633" s="82"/>
      <c r="B633" s="82"/>
      <c r="C633" s="82"/>
      <c r="D633" s="82"/>
      <c r="L633"/>
      <c r="M633"/>
    </row>
    <row r="634" spans="1:13" ht="14.4" x14ac:dyDescent="0.3">
      <c r="A634" s="82"/>
      <c r="B634" s="82"/>
      <c r="C634" s="82"/>
      <c r="D634" s="82"/>
      <c r="L634"/>
      <c r="M634"/>
    </row>
    <row r="635" spans="1:13" ht="14.4" x14ac:dyDescent="0.3">
      <c r="A635" s="82"/>
      <c r="B635" s="82"/>
      <c r="C635" s="82"/>
      <c r="D635" s="82"/>
      <c r="L635"/>
      <c r="M635"/>
    </row>
    <row r="636" spans="1:13" ht="14.4" x14ac:dyDescent="0.3">
      <c r="A636" s="82"/>
      <c r="B636" s="82"/>
      <c r="C636" s="82"/>
      <c r="D636" s="82"/>
      <c r="L636"/>
      <c r="M636"/>
    </row>
    <row r="637" spans="1:13" ht="14.4" x14ac:dyDescent="0.3">
      <c r="A637" s="82"/>
      <c r="B637" s="82"/>
      <c r="C637" s="82"/>
      <c r="D637" s="82"/>
      <c r="L637"/>
      <c r="M637"/>
    </row>
    <row r="638" spans="1:13" ht="14.4" x14ac:dyDescent="0.3">
      <c r="A638" s="82"/>
      <c r="B638" s="82"/>
      <c r="C638" s="82"/>
      <c r="D638" s="82"/>
      <c r="L638"/>
      <c r="M638"/>
    </row>
    <row r="639" spans="1:13" ht="14.4" x14ac:dyDescent="0.3">
      <c r="A639" s="82"/>
      <c r="B639" s="82"/>
      <c r="C639" s="82"/>
      <c r="D639" s="82"/>
      <c r="L639"/>
      <c r="M639"/>
    </row>
    <row r="640" spans="1:13" ht="14.4" x14ac:dyDescent="0.3">
      <c r="A640" s="82"/>
      <c r="B640" s="82"/>
      <c r="C640" s="82"/>
      <c r="D640" s="82"/>
      <c r="L640"/>
      <c r="M640"/>
    </row>
    <row r="641" spans="1:13" ht="14.4" x14ac:dyDescent="0.3">
      <c r="A641" s="82"/>
      <c r="B641" s="82"/>
      <c r="C641" s="82"/>
      <c r="D641" s="82"/>
      <c r="L641"/>
      <c r="M641"/>
    </row>
    <row r="642" spans="1:13" ht="14.4" x14ac:dyDescent="0.3">
      <c r="A642" s="82"/>
      <c r="B642" s="82"/>
      <c r="C642" s="82"/>
      <c r="D642" s="82"/>
      <c r="L642"/>
      <c r="M642"/>
    </row>
    <row r="643" spans="1:13" ht="14.4" x14ac:dyDescent="0.3">
      <c r="A643" s="82"/>
      <c r="B643" s="82"/>
      <c r="C643" s="82"/>
      <c r="D643" s="82"/>
      <c r="L643"/>
      <c r="M643"/>
    </row>
    <row r="644" spans="1:13" ht="14.4" x14ac:dyDescent="0.3">
      <c r="A644" s="82"/>
      <c r="B644" s="82"/>
      <c r="C644" s="82"/>
      <c r="D644" s="82"/>
      <c r="L644"/>
      <c r="M644"/>
    </row>
    <row r="645" spans="1:13" ht="14.4" x14ac:dyDescent="0.3">
      <c r="A645" s="82"/>
      <c r="B645" s="82"/>
      <c r="C645" s="82"/>
      <c r="D645" s="82"/>
      <c r="L645"/>
      <c r="M645"/>
    </row>
    <row r="646" spans="1:13" ht="14.4" x14ac:dyDescent="0.3">
      <c r="A646" s="82"/>
      <c r="B646" s="82"/>
      <c r="C646" s="82"/>
      <c r="D646" s="82"/>
      <c r="L646"/>
      <c r="M646"/>
    </row>
    <row r="647" spans="1:13" ht="14.4" x14ac:dyDescent="0.3">
      <c r="A647" s="82"/>
      <c r="B647" s="82"/>
      <c r="C647" s="82"/>
      <c r="D647" s="82"/>
      <c r="L647"/>
      <c r="M647"/>
    </row>
    <row r="648" spans="1:13" ht="14.4" x14ac:dyDescent="0.3">
      <c r="A648" s="82"/>
      <c r="B648" s="82"/>
      <c r="C648" s="82"/>
      <c r="D648" s="82"/>
      <c r="L648"/>
      <c r="M648"/>
    </row>
    <row r="649" spans="1:13" ht="14.4" x14ac:dyDescent="0.3">
      <c r="A649" s="82"/>
      <c r="B649" s="82"/>
      <c r="C649" s="82"/>
      <c r="D649" s="82"/>
      <c r="L649"/>
      <c r="M649"/>
    </row>
    <row r="650" spans="1:13" ht="14.4" x14ac:dyDescent="0.3">
      <c r="A650" s="82"/>
      <c r="B650" s="82"/>
      <c r="C650" s="82"/>
      <c r="D650" s="82"/>
      <c r="L650"/>
      <c r="M650"/>
    </row>
    <row r="651" spans="1:13" ht="14.4" x14ac:dyDescent="0.3">
      <c r="A651" s="82"/>
      <c r="B651" s="82"/>
      <c r="C651" s="82"/>
      <c r="D651" s="82"/>
      <c r="L651"/>
      <c r="M651"/>
    </row>
    <row r="652" spans="1:13" ht="14.4" x14ac:dyDescent="0.3">
      <c r="A652" s="82"/>
      <c r="B652" s="82"/>
      <c r="C652" s="82"/>
      <c r="D652" s="82"/>
      <c r="L652"/>
      <c r="M652"/>
    </row>
    <row r="653" spans="1:13" ht="14.4" x14ac:dyDescent="0.3">
      <c r="A653" s="82"/>
      <c r="B653" s="82"/>
      <c r="C653" s="82"/>
      <c r="D653" s="82"/>
      <c r="L653"/>
      <c r="M653"/>
    </row>
    <row r="654" spans="1:13" ht="14.4" x14ac:dyDescent="0.3">
      <c r="A654" s="82"/>
      <c r="B654" s="82"/>
      <c r="C654" s="82"/>
      <c r="D654" s="82"/>
      <c r="L654"/>
      <c r="M654"/>
    </row>
    <row r="655" spans="1:13" ht="14.4" x14ac:dyDescent="0.3">
      <c r="A655" s="82"/>
      <c r="B655" s="82"/>
      <c r="C655" s="82"/>
      <c r="D655" s="82"/>
      <c r="L655"/>
      <c r="M655"/>
    </row>
    <row r="656" spans="1:13" ht="14.4" x14ac:dyDescent="0.3">
      <c r="A656" s="82"/>
      <c r="B656" s="82"/>
      <c r="C656" s="82"/>
      <c r="D656" s="82"/>
      <c r="L656"/>
      <c r="M656"/>
    </row>
    <row r="657" spans="1:13" ht="14.4" x14ac:dyDescent="0.3">
      <c r="A657" s="82"/>
      <c r="B657" s="82"/>
      <c r="C657" s="82"/>
      <c r="D657" s="82"/>
      <c r="L657"/>
      <c r="M657"/>
    </row>
    <row r="658" spans="1:13" ht="14.4" x14ac:dyDescent="0.3">
      <c r="A658" s="82"/>
      <c r="B658" s="82"/>
      <c r="C658" s="82"/>
      <c r="D658" s="82"/>
      <c r="L658"/>
      <c r="M658"/>
    </row>
    <row r="659" spans="1:13" ht="14.4" x14ac:dyDescent="0.3">
      <c r="A659" s="82"/>
      <c r="B659" s="82"/>
      <c r="C659" s="82"/>
      <c r="D659" s="82"/>
      <c r="L659"/>
      <c r="M659"/>
    </row>
    <row r="660" spans="1:13" ht="14.4" x14ac:dyDescent="0.3">
      <c r="A660" s="82"/>
      <c r="B660" s="82"/>
      <c r="C660" s="82"/>
      <c r="D660" s="82"/>
      <c r="L660"/>
      <c r="M660"/>
    </row>
    <row r="661" spans="1:13" ht="14.4" x14ac:dyDescent="0.3">
      <c r="A661" s="82"/>
      <c r="B661" s="82"/>
      <c r="C661" s="82"/>
      <c r="D661" s="82"/>
      <c r="L661"/>
      <c r="M661"/>
    </row>
    <row r="662" spans="1:13" ht="14.4" x14ac:dyDescent="0.3">
      <c r="A662" s="82"/>
      <c r="B662" s="82"/>
      <c r="C662" s="82"/>
      <c r="D662" s="82"/>
      <c r="L662"/>
      <c r="M662"/>
    </row>
    <row r="663" spans="1:13" ht="14.4" x14ac:dyDescent="0.3">
      <c r="A663" s="82"/>
      <c r="B663" s="82"/>
      <c r="C663" s="82"/>
      <c r="D663" s="82"/>
      <c r="L663"/>
      <c r="M663"/>
    </row>
    <row r="664" spans="1:13" ht="14.4" x14ac:dyDescent="0.3">
      <c r="A664" s="82"/>
      <c r="B664" s="82"/>
      <c r="C664" s="82"/>
      <c r="D664" s="82"/>
      <c r="L664"/>
      <c r="M664"/>
    </row>
    <row r="665" spans="1:13" ht="14.4" x14ac:dyDescent="0.3">
      <c r="A665" s="82"/>
      <c r="B665" s="82"/>
      <c r="C665" s="82"/>
      <c r="D665" s="82"/>
      <c r="L665"/>
      <c r="M665"/>
    </row>
    <row r="666" spans="1:13" ht="14.4" x14ac:dyDescent="0.3">
      <c r="A666" s="82"/>
      <c r="B666" s="82"/>
      <c r="C666" s="82"/>
      <c r="D666" s="82"/>
      <c r="L666"/>
      <c r="M666"/>
    </row>
    <row r="667" spans="1:13" ht="14.4" x14ac:dyDescent="0.3">
      <c r="A667" s="82"/>
      <c r="B667" s="82"/>
      <c r="C667" s="82"/>
      <c r="D667" s="82"/>
      <c r="L667"/>
      <c r="M667"/>
    </row>
    <row r="668" spans="1:13" ht="14.4" x14ac:dyDescent="0.3">
      <c r="A668" s="82"/>
      <c r="B668" s="82"/>
      <c r="C668" s="82"/>
      <c r="D668" s="82"/>
      <c r="L668"/>
      <c r="M668"/>
    </row>
    <row r="669" spans="1:13" ht="14.4" x14ac:dyDescent="0.3">
      <c r="A669" s="82"/>
      <c r="B669" s="82"/>
      <c r="C669" s="82"/>
      <c r="D669" s="82"/>
      <c r="L669"/>
      <c r="M669"/>
    </row>
    <row r="670" spans="1:13" ht="14.4" x14ac:dyDescent="0.3">
      <c r="A670" s="82"/>
      <c r="B670" s="82"/>
      <c r="C670" s="82"/>
      <c r="D670" s="82"/>
      <c r="L670"/>
      <c r="M670"/>
    </row>
    <row r="671" spans="1:13" ht="14.4" x14ac:dyDescent="0.3">
      <c r="A671" s="82"/>
      <c r="B671" s="82"/>
      <c r="C671" s="82"/>
      <c r="D671" s="82"/>
      <c r="L671"/>
      <c r="M671"/>
    </row>
    <row r="672" spans="1:13" ht="14.4" x14ac:dyDescent="0.3">
      <c r="A672" s="82"/>
      <c r="B672" s="82"/>
      <c r="C672" s="82"/>
      <c r="D672" s="82"/>
      <c r="L672"/>
      <c r="M672"/>
    </row>
    <row r="673" spans="1:13" ht="14.4" x14ac:dyDescent="0.3">
      <c r="A673" s="82"/>
      <c r="B673" s="82"/>
      <c r="C673" s="82"/>
      <c r="D673" s="82"/>
      <c r="L673"/>
      <c r="M673"/>
    </row>
    <row r="674" spans="1:13" ht="14.4" x14ac:dyDescent="0.3">
      <c r="A674" s="82"/>
      <c r="B674" s="82"/>
      <c r="C674" s="82"/>
      <c r="D674" s="82"/>
      <c r="L674"/>
      <c r="M674"/>
    </row>
    <row r="675" spans="1:13" ht="14.4" x14ac:dyDescent="0.3">
      <c r="A675" s="82"/>
      <c r="B675" s="82"/>
      <c r="C675" s="82"/>
      <c r="D675" s="82"/>
      <c r="L675"/>
      <c r="M675"/>
    </row>
    <row r="676" spans="1:13" ht="14.4" x14ac:dyDescent="0.3">
      <c r="A676" s="82"/>
      <c r="B676" s="82"/>
      <c r="C676" s="82"/>
      <c r="D676" s="82"/>
      <c r="L676"/>
      <c r="M676"/>
    </row>
    <row r="677" spans="1:13" ht="14.4" x14ac:dyDescent="0.3">
      <c r="A677" s="82"/>
      <c r="B677" s="82"/>
      <c r="C677" s="82"/>
      <c r="D677" s="82"/>
      <c r="L677"/>
      <c r="M677"/>
    </row>
    <row r="678" spans="1:13" ht="14.4" x14ac:dyDescent="0.3">
      <c r="A678" s="82"/>
      <c r="B678" s="82"/>
      <c r="C678" s="82"/>
      <c r="D678" s="82"/>
      <c r="L678"/>
      <c r="M678"/>
    </row>
    <row r="679" spans="1:13" ht="14.4" x14ac:dyDescent="0.3">
      <c r="A679" s="82"/>
      <c r="B679" s="82"/>
      <c r="C679" s="82"/>
      <c r="D679" s="82"/>
      <c r="L679"/>
      <c r="M679"/>
    </row>
    <row r="680" spans="1:13" ht="14.4" x14ac:dyDescent="0.3">
      <c r="A680" s="82"/>
      <c r="B680" s="82"/>
      <c r="C680" s="82"/>
      <c r="D680" s="82"/>
      <c r="L680"/>
      <c r="M680"/>
    </row>
    <row r="681" spans="1:13" ht="14.4" x14ac:dyDescent="0.3">
      <c r="A681" s="82"/>
      <c r="B681" s="82"/>
      <c r="C681" s="82"/>
      <c r="D681" s="82"/>
      <c r="L681"/>
      <c r="M681"/>
    </row>
    <row r="682" spans="1:13" ht="14.4" x14ac:dyDescent="0.3">
      <c r="A682" s="82"/>
      <c r="B682" s="82"/>
      <c r="C682" s="82"/>
      <c r="D682" s="82"/>
      <c r="L682"/>
      <c r="M682"/>
    </row>
    <row r="683" spans="1:13" ht="14.4" x14ac:dyDescent="0.3">
      <c r="A683" s="82"/>
      <c r="B683" s="82"/>
      <c r="C683" s="82"/>
      <c r="D683" s="82"/>
      <c r="L683"/>
      <c r="M683"/>
    </row>
    <row r="684" spans="1:13" ht="14.4" x14ac:dyDescent="0.3">
      <c r="A684" s="82"/>
      <c r="B684" s="82"/>
      <c r="C684" s="82"/>
      <c r="D684" s="82"/>
      <c r="L684"/>
      <c r="M684"/>
    </row>
    <row r="685" spans="1:13" ht="14.4" x14ac:dyDescent="0.3">
      <c r="A685" s="82"/>
      <c r="B685" s="82"/>
      <c r="C685" s="82"/>
      <c r="D685" s="82"/>
      <c r="L685"/>
      <c r="M685"/>
    </row>
    <row r="686" spans="1:13" ht="14.4" x14ac:dyDescent="0.3">
      <c r="A686" s="82"/>
      <c r="B686" s="82"/>
      <c r="C686" s="82"/>
      <c r="D686" s="82"/>
      <c r="L686"/>
      <c r="M686"/>
    </row>
    <row r="687" spans="1:13" ht="14.4" x14ac:dyDescent="0.3">
      <c r="A687" s="82"/>
      <c r="B687" s="82"/>
      <c r="C687" s="82"/>
      <c r="D687" s="82"/>
      <c r="L687"/>
      <c r="M687"/>
    </row>
    <row r="688" spans="1:13" ht="14.4" x14ac:dyDescent="0.3">
      <c r="A688" s="82"/>
      <c r="B688" s="82"/>
      <c r="C688" s="82"/>
      <c r="D688" s="82"/>
      <c r="L688"/>
      <c r="M688"/>
    </row>
    <row r="689" spans="1:13" ht="14.4" x14ac:dyDescent="0.3">
      <c r="A689" s="82"/>
      <c r="B689" s="82"/>
      <c r="C689" s="82"/>
      <c r="D689" s="82"/>
      <c r="L689"/>
      <c r="M689"/>
    </row>
    <row r="690" spans="1:13" ht="14.4" x14ac:dyDescent="0.3">
      <c r="A690" s="82"/>
      <c r="B690" s="82"/>
      <c r="C690" s="82"/>
      <c r="D690" s="82"/>
      <c r="L690"/>
      <c r="M690"/>
    </row>
    <row r="691" spans="1:13" ht="14.4" x14ac:dyDescent="0.3">
      <c r="A691" s="82"/>
      <c r="B691" s="82"/>
      <c r="C691" s="82"/>
      <c r="D691" s="82"/>
      <c r="L691"/>
      <c r="M691"/>
    </row>
    <row r="692" spans="1:13" ht="14.4" x14ac:dyDescent="0.3">
      <c r="A692" s="82"/>
      <c r="B692" s="82"/>
      <c r="C692" s="82"/>
      <c r="D692" s="82"/>
      <c r="L692"/>
      <c r="M692"/>
    </row>
    <row r="693" spans="1:13" ht="14.4" x14ac:dyDescent="0.3">
      <c r="A693" s="82"/>
      <c r="B693" s="82"/>
      <c r="C693" s="82"/>
      <c r="D693" s="82"/>
      <c r="L693"/>
      <c r="M693"/>
    </row>
    <row r="694" spans="1:13" ht="14.4" x14ac:dyDescent="0.3">
      <c r="A694" s="82"/>
      <c r="B694" s="82"/>
      <c r="C694" s="82"/>
      <c r="D694" s="82"/>
      <c r="L694"/>
      <c r="M694"/>
    </row>
    <row r="695" spans="1:13" ht="14.4" x14ac:dyDescent="0.3">
      <c r="A695" s="82"/>
      <c r="B695" s="82"/>
      <c r="C695" s="82"/>
      <c r="D695" s="82"/>
      <c r="L695"/>
      <c r="M695"/>
    </row>
    <row r="696" spans="1:13" ht="14.4" x14ac:dyDescent="0.3">
      <c r="A696" s="82"/>
      <c r="B696" s="82"/>
      <c r="C696" s="82"/>
      <c r="D696" s="82"/>
      <c r="L696"/>
      <c r="M696"/>
    </row>
    <row r="697" spans="1:13" ht="14.4" x14ac:dyDescent="0.3">
      <c r="A697" s="82"/>
      <c r="B697" s="82"/>
      <c r="C697" s="82"/>
      <c r="D697" s="82"/>
      <c r="L697"/>
      <c r="M697"/>
    </row>
    <row r="698" spans="1:13" ht="14.4" x14ac:dyDescent="0.3">
      <c r="A698" s="82"/>
      <c r="B698" s="82"/>
      <c r="C698" s="82"/>
      <c r="D698" s="82"/>
      <c r="L698"/>
      <c r="M698"/>
    </row>
    <row r="699" spans="1:13" ht="14.4" x14ac:dyDescent="0.3">
      <c r="A699" s="82"/>
      <c r="B699" s="82"/>
      <c r="C699" s="82"/>
      <c r="D699" s="82"/>
      <c r="L699"/>
      <c r="M699"/>
    </row>
    <row r="700" spans="1:13" ht="14.4" x14ac:dyDescent="0.3">
      <c r="A700" s="82"/>
      <c r="B700" s="82"/>
      <c r="C700" s="82"/>
      <c r="D700" s="82"/>
      <c r="L700"/>
      <c r="M700"/>
    </row>
    <row r="701" spans="1:13" ht="14.4" x14ac:dyDescent="0.3">
      <c r="A701" s="82"/>
      <c r="B701" s="82"/>
      <c r="C701" s="82"/>
      <c r="D701" s="82"/>
      <c r="L701"/>
      <c r="M701"/>
    </row>
    <row r="702" spans="1:13" ht="14.4" x14ac:dyDescent="0.3">
      <c r="A702" s="82"/>
      <c r="B702" s="82"/>
      <c r="C702" s="82"/>
      <c r="D702" s="82"/>
      <c r="L702"/>
      <c r="M702"/>
    </row>
    <row r="703" spans="1:13" ht="14.4" x14ac:dyDescent="0.3">
      <c r="A703" s="82"/>
      <c r="B703" s="82"/>
      <c r="C703" s="82"/>
      <c r="D703" s="82"/>
      <c r="L703"/>
      <c r="M703"/>
    </row>
    <row r="704" spans="1:13" ht="14.4" x14ac:dyDescent="0.3">
      <c r="A704" s="82"/>
      <c r="B704" s="82"/>
      <c r="C704" s="82"/>
      <c r="D704" s="82"/>
      <c r="L704"/>
      <c r="M704"/>
    </row>
    <row r="705" spans="1:13" ht="14.4" x14ac:dyDescent="0.3">
      <c r="A705" s="82"/>
      <c r="B705" s="82"/>
      <c r="C705" s="82"/>
      <c r="D705" s="82"/>
      <c r="L705"/>
      <c r="M705"/>
    </row>
    <row r="706" spans="1:13" ht="14.4" x14ac:dyDescent="0.3">
      <c r="A706" s="82"/>
      <c r="B706" s="82"/>
      <c r="C706" s="82"/>
      <c r="D706" s="82"/>
      <c r="L706"/>
      <c r="M706"/>
    </row>
    <row r="707" spans="1:13" ht="14.4" x14ac:dyDescent="0.3">
      <c r="A707" s="82"/>
      <c r="B707" s="82"/>
      <c r="C707" s="82"/>
      <c r="D707" s="82"/>
      <c r="L707"/>
      <c r="M707"/>
    </row>
    <row r="708" spans="1:13" ht="14.4" x14ac:dyDescent="0.3">
      <c r="A708" s="82"/>
      <c r="B708" s="82"/>
      <c r="C708" s="82"/>
      <c r="D708" s="82"/>
      <c r="L708"/>
      <c r="M708"/>
    </row>
    <row r="709" spans="1:13" ht="14.4" x14ac:dyDescent="0.3">
      <c r="A709" s="82"/>
      <c r="B709" s="82"/>
      <c r="C709" s="82"/>
      <c r="D709" s="82"/>
      <c r="L709"/>
      <c r="M709"/>
    </row>
    <row r="710" spans="1:13" ht="14.4" x14ac:dyDescent="0.3">
      <c r="A710" s="82"/>
      <c r="B710" s="82"/>
      <c r="C710" s="82"/>
      <c r="D710" s="82"/>
      <c r="L710"/>
      <c r="M710"/>
    </row>
    <row r="711" spans="1:13" ht="14.4" x14ac:dyDescent="0.3">
      <c r="A711" s="82"/>
      <c r="B711" s="82"/>
      <c r="C711" s="82"/>
      <c r="D711" s="82"/>
      <c r="L711"/>
      <c r="M711"/>
    </row>
    <row r="712" spans="1:13" ht="14.4" x14ac:dyDescent="0.3">
      <c r="A712" s="82"/>
      <c r="B712" s="82"/>
      <c r="C712" s="82"/>
      <c r="D712" s="82"/>
      <c r="L712"/>
      <c r="M712"/>
    </row>
    <row r="713" spans="1:13" ht="14.4" x14ac:dyDescent="0.3">
      <c r="A713" s="82"/>
      <c r="B713" s="82"/>
      <c r="C713" s="82"/>
      <c r="D713" s="82"/>
      <c r="L713"/>
      <c r="M713"/>
    </row>
    <row r="714" spans="1:13" ht="14.4" x14ac:dyDescent="0.3">
      <c r="A714" s="82"/>
      <c r="B714" s="82"/>
      <c r="C714" s="82"/>
      <c r="D714" s="82"/>
      <c r="L714"/>
      <c r="M714"/>
    </row>
    <row r="715" spans="1:13" ht="14.4" x14ac:dyDescent="0.3">
      <c r="A715" s="82"/>
      <c r="B715" s="82"/>
      <c r="C715" s="82"/>
      <c r="D715" s="82"/>
      <c r="L715"/>
      <c r="M715"/>
    </row>
    <row r="716" spans="1:13" ht="14.4" x14ac:dyDescent="0.3">
      <c r="A716" s="82"/>
      <c r="B716" s="82"/>
      <c r="C716" s="82"/>
      <c r="D716" s="82"/>
      <c r="L716"/>
      <c r="M716"/>
    </row>
    <row r="717" spans="1:13" ht="14.4" x14ac:dyDescent="0.3">
      <c r="A717" s="82"/>
      <c r="B717" s="82"/>
      <c r="C717" s="82"/>
      <c r="D717" s="82"/>
      <c r="L717"/>
      <c r="M717"/>
    </row>
    <row r="718" spans="1:13" ht="14.4" x14ac:dyDescent="0.3">
      <c r="A718" s="82"/>
      <c r="B718" s="82"/>
      <c r="C718" s="82"/>
      <c r="D718" s="82"/>
      <c r="L718"/>
      <c r="M718"/>
    </row>
    <row r="719" spans="1:13" ht="14.4" x14ac:dyDescent="0.3">
      <c r="A719" s="82"/>
      <c r="B719" s="82"/>
      <c r="C719" s="82"/>
      <c r="D719" s="82"/>
      <c r="L719"/>
      <c r="M719"/>
    </row>
    <row r="720" spans="1:13" ht="14.4" x14ac:dyDescent="0.3">
      <c r="A720" s="82"/>
      <c r="B720" s="82"/>
      <c r="C720" s="82"/>
      <c r="D720" s="82"/>
      <c r="L720"/>
      <c r="M720"/>
    </row>
    <row r="721" spans="1:13" ht="14.4" x14ac:dyDescent="0.3">
      <c r="A721" s="82"/>
      <c r="B721" s="82"/>
      <c r="C721" s="82"/>
      <c r="D721" s="82"/>
      <c r="L721"/>
      <c r="M721"/>
    </row>
    <row r="722" spans="1:13" ht="14.4" x14ac:dyDescent="0.3">
      <c r="A722" s="82"/>
      <c r="B722" s="82"/>
      <c r="C722" s="82"/>
      <c r="D722" s="82"/>
      <c r="L722"/>
      <c r="M722"/>
    </row>
    <row r="723" spans="1:13" ht="14.4" x14ac:dyDescent="0.3">
      <c r="A723" s="82"/>
      <c r="B723" s="82"/>
      <c r="C723" s="82"/>
      <c r="D723" s="82"/>
      <c r="L723"/>
      <c r="M723"/>
    </row>
    <row r="724" spans="1:13" ht="14.4" x14ac:dyDescent="0.3">
      <c r="A724" s="82"/>
      <c r="B724" s="82"/>
      <c r="C724" s="82"/>
      <c r="D724" s="82"/>
      <c r="L724"/>
      <c r="M724"/>
    </row>
    <row r="725" spans="1:13" ht="14.4" x14ac:dyDescent="0.3">
      <c r="A725" s="82"/>
      <c r="B725" s="82"/>
      <c r="C725" s="82"/>
      <c r="D725" s="82"/>
      <c r="L725"/>
      <c r="M725"/>
    </row>
    <row r="726" spans="1:13" ht="14.4" x14ac:dyDescent="0.3">
      <c r="A726" s="82"/>
      <c r="B726" s="82"/>
      <c r="C726" s="82"/>
      <c r="D726" s="82"/>
      <c r="L726"/>
      <c r="M726"/>
    </row>
    <row r="727" spans="1:13" ht="14.4" x14ac:dyDescent="0.3">
      <c r="A727" s="82"/>
      <c r="B727" s="82"/>
      <c r="C727" s="82"/>
      <c r="D727" s="82"/>
      <c r="L727"/>
      <c r="M727"/>
    </row>
    <row r="728" spans="1:13" ht="14.4" x14ac:dyDescent="0.3">
      <c r="A728" s="82"/>
      <c r="B728" s="82"/>
      <c r="C728" s="82"/>
      <c r="D728" s="82"/>
      <c r="L728"/>
      <c r="M728"/>
    </row>
    <row r="729" spans="1:13" ht="14.4" x14ac:dyDescent="0.3">
      <c r="A729" s="82"/>
      <c r="B729" s="82"/>
      <c r="C729" s="82"/>
      <c r="D729" s="82"/>
      <c r="L729"/>
      <c r="M729"/>
    </row>
    <row r="730" spans="1:13" ht="14.4" x14ac:dyDescent="0.3">
      <c r="A730" s="82"/>
      <c r="B730" s="82"/>
      <c r="C730" s="82"/>
      <c r="D730" s="82"/>
      <c r="L730"/>
      <c r="M730"/>
    </row>
    <row r="731" spans="1:13" ht="14.4" x14ac:dyDescent="0.3">
      <c r="A731" s="82"/>
      <c r="B731" s="82"/>
      <c r="C731" s="82"/>
      <c r="D731" s="82"/>
      <c r="L731"/>
      <c r="M731"/>
    </row>
    <row r="732" spans="1:13" ht="14.4" x14ac:dyDescent="0.3">
      <c r="A732" s="82"/>
      <c r="B732" s="82"/>
      <c r="C732" s="82"/>
      <c r="D732" s="82"/>
      <c r="L732"/>
      <c r="M732"/>
    </row>
    <row r="733" spans="1:13" ht="14.4" x14ac:dyDescent="0.3">
      <c r="A733" s="82"/>
      <c r="B733" s="82"/>
      <c r="C733" s="82"/>
      <c r="D733" s="82"/>
      <c r="L733"/>
      <c r="M733"/>
    </row>
    <row r="734" spans="1:13" ht="14.4" x14ac:dyDescent="0.3">
      <c r="A734" s="82"/>
      <c r="B734" s="82"/>
      <c r="C734" s="82"/>
      <c r="D734" s="82"/>
      <c r="L734"/>
      <c r="M734"/>
    </row>
    <row r="735" spans="1:13" ht="14.4" x14ac:dyDescent="0.3">
      <c r="A735" s="82"/>
      <c r="B735" s="82"/>
      <c r="C735" s="82"/>
      <c r="D735" s="82"/>
      <c r="L735"/>
      <c r="M735"/>
    </row>
    <row r="736" spans="1:13" ht="14.4" x14ac:dyDescent="0.3">
      <c r="A736" s="82"/>
      <c r="B736" s="82"/>
      <c r="C736" s="82"/>
      <c r="D736" s="82"/>
      <c r="L736"/>
      <c r="M736"/>
    </row>
    <row r="737" spans="1:13" ht="14.4" x14ac:dyDescent="0.3">
      <c r="A737" s="82"/>
      <c r="B737" s="82"/>
      <c r="C737" s="82"/>
      <c r="D737" s="82"/>
      <c r="L737"/>
      <c r="M737"/>
    </row>
    <row r="738" spans="1:13" ht="14.4" x14ac:dyDescent="0.3">
      <c r="A738" s="82"/>
      <c r="B738" s="82"/>
      <c r="C738" s="82"/>
      <c r="D738" s="82"/>
      <c r="L738"/>
      <c r="M738"/>
    </row>
    <row r="739" spans="1:13" ht="14.4" x14ac:dyDescent="0.3">
      <c r="A739" s="82"/>
      <c r="B739" s="82"/>
      <c r="C739" s="82"/>
      <c r="D739" s="82"/>
      <c r="L739"/>
      <c r="M739"/>
    </row>
    <row r="740" spans="1:13" ht="14.4" x14ac:dyDescent="0.3">
      <c r="A740" s="82"/>
      <c r="B740" s="82"/>
      <c r="C740" s="82"/>
      <c r="D740" s="82"/>
      <c r="L740"/>
      <c r="M740"/>
    </row>
    <row r="741" spans="1:13" ht="14.4" x14ac:dyDescent="0.3">
      <c r="A741" s="82"/>
      <c r="B741" s="82"/>
      <c r="C741" s="82"/>
      <c r="D741" s="82"/>
      <c r="L741"/>
      <c r="M741"/>
    </row>
    <row r="742" spans="1:13" ht="14.4" x14ac:dyDescent="0.3">
      <c r="A742" s="82"/>
      <c r="B742" s="82"/>
      <c r="C742" s="82"/>
      <c r="D742" s="82"/>
      <c r="L742"/>
      <c r="M742"/>
    </row>
    <row r="743" spans="1:13" ht="14.4" x14ac:dyDescent="0.3">
      <c r="A743" s="82"/>
      <c r="B743" s="82"/>
      <c r="C743" s="82"/>
      <c r="D743" s="82"/>
      <c r="L743"/>
      <c r="M743"/>
    </row>
    <row r="744" spans="1:13" ht="14.4" x14ac:dyDescent="0.3">
      <c r="A744" s="82"/>
      <c r="B744" s="82"/>
      <c r="C744" s="82"/>
      <c r="D744" s="82"/>
      <c r="L744"/>
      <c r="M744"/>
    </row>
    <row r="745" spans="1:13" ht="14.4" x14ac:dyDescent="0.3">
      <c r="A745" s="82"/>
      <c r="B745" s="82"/>
      <c r="C745" s="82"/>
      <c r="D745" s="82"/>
      <c r="L745"/>
      <c r="M745"/>
    </row>
    <row r="746" spans="1:13" ht="14.4" x14ac:dyDescent="0.3">
      <c r="A746" s="82"/>
      <c r="B746" s="82"/>
      <c r="C746" s="82"/>
      <c r="D746" s="82"/>
      <c r="L746"/>
      <c r="M746"/>
    </row>
    <row r="747" spans="1:13" ht="14.4" x14ac:dyDescent="0.3">
      <c r="A747" s="82"/>
      <c r="B747" s="82"/>
      <c r="C747" s="82"/>
      <c r="D747" s="82"/>
      <c r="L747"/>
      <c r="M747"/>
    </row>
    <row r="748" spans="1:13" ht="14.4" x14ac:dyDescent="0.3">
      <c r="A748" s="82"/>
      <c r="B748" s="82"/>
      <c r="C748" s="82"/>
      <c r="D748" s="82"/>
      <c r="L748"/>
      <c r="M748"/>
    </row>
    <row r="749" spans="1:13" ht="14.4" x14ac:dyDescent="0.3">
      <c r="A749" s="82"/>
      <c r="B749" s="82"/>
      <c r="C749" s="82"/>
      <c r="D749" s="82"/>
      <c r="L749"/>
      <c r="M749"/>
    </row>
    <row r="750" spans="1:13" ht="14.4" x14ac:dyDescent="0.3">
      <c r="A750" s="82"/>
      <c r="B750" s="82"/>
      <c r="C750" s="82"/>
      <c r="D750" s="82"/>
      <c r="L750"/>
      <c r="M750"/>
    </row>
    <row r="751" spans="1:13" ht="14.4" x14ac:dyDescent="0.3">
      <c r="A751" s="82"/>
      <c r="B751" s="82"/>
      <c r="C751" s="82"/>
      <c r="D751" s="82"/>
      <c r="L751"/>
      <c r="M751"/>
    </row>
    <row r="752" spans="1:13" ht="14.4" x14ac:dyDescent="0.3">
      <c r="A752" s="82"/>
      <c r="B752" s="82"/>
      <c r="C752" s="82"/>
      <c r="D752" s="82"/>
      <c r="L752"/>
      <c r="M752"/>
    </row>
    <row r="753" spans="1:13" ht="14.4" x14ac:dyDescent="0.3">
      <c r="A753" s="82"/>
      <c r="B753" s="82"/>
      <c r="C753" s="82"/>
      <c r="D753" s="82"/>
      <c r="L753"/>
      <c r="M753"/>
    </row>
    <row r="754" spans="1:13" ht="14.4" x14ac:dyDescent="0.3">
      <c r="A754" s="82"/>
      <c r="B754" s="82"/>
      <c r="C754" s="82"/>
      <c r="D754" s="82"/>
      <c r="L754"/>
      <c r="M754"/>
    </row>
    <row r="755" spans="1:13" ht="14.4" x14ac:dyDescent="0.3">
      <c r="A755" s="82"/>
      <c r="B755" s="82"/>
      <c r="C755" s="82"/>
      <c r="D755" s="82"/>
      <c r="L755"/>
      <c r="M755"/>
    </row>
    <row r="756" spans="1:13" ht="14.4" x14ac:dyDescent="0.3">
      <c r="A756" s="82"/>
      <c r="B756" s="82"/>
      <c r="C756" s="82"/>
      <c r="D756" s="82"/>
      <c r="L756"/>
      <c r="M756"/>
    </row>
    <row r="757" spans="1:13" ht="14.4" x14ac:dyDescent="0.3">
      <c r="A757" s="82"/>
      <c r="B757" s="82"/>
      <c r="C757" s="82"/>
      <c r="D757" s="82"/>
      <c r="L757"/>
      <c r="M757"/>
    </row>
    <row r="758" spans="1:13" ht="14.4" x14ac:dyDescent="0.3">
      <c r="A758" s="82"/>
      <c r="B758" s="82"/>
      <c r="C758" s="82"/>
      <c r="D758" s="82"/>
      <c r="L758"/>
      <c r="M758"/>
    </row>
    <row r="759" spans="1:13" ht="14.4" x14ac:dyDescent="0.3">
      <c r="A759" s="82"/>
      <c r="B759" s="82"/>
      <c r="C759" s="82"/>
      <c r="D759" s="82"/>
      <c r="L759"/>
      <c r="M759"/>
    </row>
    <row r="760" spans="1:13" ht="14.4" x14ac:dyDescent="0.3">
      <c r="A760" s="82"/>
      <c r="B760" s="82"/>
      <c r="C760" s="82"/>
      <c r="D760" s="82"/>
      <c r="L760"/>
      <c r="M760"/>
    </row>
    <row r="761" spans="1:13" ht="14.4" x14ac:dyDescent="0.3">
      <c r="A761" s="82"/>
      <c r="B761" s="82"/>
      <c r="C761" s="82"/>
      <c r="D761" s="82"/>
      <c r="L761"/>
      <c r="M761"/>
    </row>
    <row r="762" spans="1:13" ht="14.4" x14ac:dyDescent="0.3">
      <c r="A762" s="82"/>
      <c r="B762" s="82"/>
      <c r="C762" s="82"/>
      <c r="D762" s="82"/>
      <c r="L762"/>
      <c r="M762"/>
    </row>
    <row r="763" spans="1:13" ht="14.4" x14ac:dyDescent="0.3">
      <c r="A763" s="82"/>
      <c r="B763" s="82"/>
      <c r="C763" s="82"/>
      <c r="D763" s="82"/>
      <c r="L763"/>
      <c r="M763"/>
    </row>
    <row r="764" spans="1:13" ht="14.4" x14ac:dyDescent="0.3">
      <c r="A764" s="82"/>
      <c r="B764" s="82"/>
      <c r="C764" s="82"/>
      <c r="D764" s="82"/>
      <c r="L764"/>
      <c r="M764"/>
    </row>
    <row r="765" spans="1:13" ht="14.4" x14ac:dyDescent="0.3">
      <c r="A765" s="82"/>
      <c r="B765" s="82"/>
      <c r="C765" s="82"/>
      <c r="D765" s="82"/>
      <c r="L765"/>
      <c r="M765"/>
    </row>
    <row r="766" spans="1:13" ht="14.4" x14ac:dyDescent="0.3">
      <c r="A766" s="82"/>
      <c r="B766" s="82"/>
      <c r="C766" s="82"/>
      <c r="D766" s="82"/>
      <c r="L766"/>
      <c r="M766"/>
    </row>
    <row r="767" spans="1:13" ht="14.4" x14ac:dyDescent="0.3">
      <c r="A767" s="82"/>
      <c r="B767" s="82"/>
      <c r="C767" s="82"/>
      <c r="D767" s="82"/>
      <c r="L767"/>
      <c r="M767"/>
    </row>
    <row r="768" spans="1:13" ht="14.4" x14ac:dyDescent="0.3">
      <c r="A768" s="82"/>
      <c r="B768" s="82"/>
      <c r="C768" s="82"/>
      <c r="D768" s="82"/>
      <c r="L768"/>
      <c r="M768"/>
    </row>
    <row r="769" spans="1:13" ht="14.4" x14ac:dyDescent="0.3">
      <c r="A769" s="82"/>
      <c r="B769" s="82"/>
      <c r="C769" s="82"/>
      <c r="D769" s="82"/>
      <c r="L769"/>
      <c r="M769"/>
    </row>
    <row r="770" spans="1:13" ht="14.4" x14ac:dyDescent="0.3">
      <c r="A770" s="82"/>
      <c r="B770" s="82"/>
      <c r="C770" s="82"/>
      <c r="D770" s="82"/>
      <c r="L770"/>
      <c r="M770"/>
    </row>
    <row r="771" spans="1:13" ht="14.4" x14ac:dyDescent="0.3">
      <c r="A771" s="82"/>
      <c r="B771" s="82"/>
      <c r="C771" s="82"/>
      <c r="D771" s="82"/>
      <c r="L771"/>
      <c r="M771"/>
    </row>
    <row r="772" spans="1:13" ht="14.4" x14ac:dyDescent="0.3">
      <c r="A772" s="82"/>
      <c r="B772" s="82"/>
      <c r="C772" s="82"/>
      <c r="D772" s="82"/>
      <c r="L772"/>
      <c r="M772"/>
    </row>
    <row r="773" spans="1:13" ht="14.4" x14ac:dyDescent="0.3">
      <c r="A773" s="82"/>
      <c r="B773" s="82"/>
      <c r="C773" s="82"/>
      <c r="D773" s="82"/>
      <c r="L773"/>
      <c r="M773"/>
    </row>
    <row r="774" spans="1:13" ht="14.4" x14ac:dyDescent="0.3">
      <c r="A774" s="82"/>
      <c r="B774" s="82"/>
      <c r="C774" s="82"/>
      <c r="D774" s="82"/>
      <c r="L774"/>
      <c r="M774"/>
    </row>
    <row r="775" spans="1:13" ht="14.4" x14ac:dyDescent="0.3">
      <c r="A775" s="82"/>
      <c r="B775" s="82"/>
      <c r="C775" s="82"/>
      <c r="D775" s="82"/>
      <c r="L775"/>
      <c r="M775"/>
    </row>
    <row r="776" spans="1:13" ht="14.4" x14ac:dyDescent="0.3">
      <c r="A776" s="82"/>
      <c r="B776" s="82"/>
      <c r="C776" s="82"/>
      <c r="D776" s="82"/>
      <c r="L776"/>
      <c r="M776"/>
    </row>
    <row r="777" spans="1:13" ht="14.4" x14ac:dyDescent="0.3">
      <c r="A777" s="82"/>
      <c r="B777" s="82"/>
      <c r="C777" s="82"/>
      <c r="D777" s="82"/>
      <c r="L777"/>
      <c r="M777"/>
    </row>
    <row r="778" spans="1:13" ht="14.4" x14ac:dyDescent="0.3">
      <c r="A778" s="82"/>
      <c r="B778" s="82"/>
      <c r="C778" s="82"/>
      <c r="D778" s="82"/>
      <c r="L778"/>
      <c r="M778"/>
    </row>
    <row r="779" spans="1:13" ht="14.4" x14ac:dyDescent="0.3">
      <c r="A779" s="82"/>
      <c r="B779" s="82"/>
      <c r="C779" s="82"/>
      <c r="D779" s="82"/>
      <c r="L779"/>
      <c r="M779"/>
    </row>
    <row r="780" spans="1:13" ht="14.4" x14ac:dyDescent="0.3">
      <c r="A780" s="82"/>
      <c r="B780" s="82"/>
      <c r="C780" s="82"/>
      <c r="D780" s="82"/>
      <c r="L780"/>
      <c r="M780"/>
    </row>
    <row r="781" spans="1:13" ht="14.4" x14ac:dyDescent="0.3">
      <c r="A781" s="82"/>
      <c r="B781" s="82"/>
      <c r="C781" s="82"/>
      <c r="D781" s="82"/>
      <c r="L781"/>
      <c r="M781"/>
    </row>
    <row r="782" spans="1:13" ht="14.4" x14ac:dyDescent="0.3">
      <c r="A782" s="82"/>
      <c r="B782" s="82"/>
      <c r="C782" s="82"/>
      <c r="D782" s="82"/>
      <c r="L782"/>
      <c r="M782"/>
    </row>
    <row r="783" spans="1:13" ht="14.4" x14ac:dyDescent="0.3">
      <c r="A783" s="82"/>
      <c r="B783" s="82"/>
      <c r="C783" s="82"/>
      <c r="D783" s="82"/>
      <c r="L783"/>
      <c r="M783"/>
    </row>
    <row r="784" spans="1:13" ht="14.4" x14ac:dyDescent="0.3">
      <c r="A784" s="82"/>
      <c r="B784" s="82"/>
      <c r="C784" s="82"/>
      <c r="D784" s="82"/>
      <c r="L784"/>
      <c r="M784"/>
    </row>
    <row r="785" spans="1:13" ht="14.4" x14ac:dyDescent="0.3">
      <c r="A785" s="82"/>
      <c r="B785" s="82"/>
      <c r="C785" s="82"/>
      <c r="D785" s="82"/>
      <c r="L785"/>
      <c r="M785"/>
    </row>
    <row r="786" spans="1:13" ht="14.4" x14ac:dyDescent="0.3">
      <c r="A786" s="82"/>
      <c r="B786" s="82"/>
      <c r="C786" s="82"/>
      <c r="D786" s="82"/>
      <c r="L786"/>
      <c r="M786"/>
    </row>
    <row r="787" spans="1:13" ht="14.4" x14ac:dyDescent="0.3">
      <c r="A787" s="82"/>
      <c r="B787" s="82"/>
      <c r="C787" s="82"/>
      <c r="D787" s="82"/>
      <c r="L787"/>
      <c r="M787"/>
    </row>
    <row r="788" spans="1:13" ht="14.4" x14ac:dyDescent="0.3">
      <c r="A788" s="82"/>
      <c r="B788" s="82"/>
      <c r="C788" s="82"/>
      <c r="D788" s="82"/>
      <c r="L788"/>
      <c r="M788"/>
    </row>
    <row r="789" spans="1:13" ht="14.4" x14ac:dyDescent="0.3">
      <c r="A789" s="82"/>
      <c r="B789" s="82"/>
      <c r="C789" s="82"/>
      <c r="D789" s="82"/>
      <c r="L789"/>
      <c r="M789"/>
    </row>
    <row r="790" spans="1:13" ht="14.4" x14ac:dyDescent="0.3">
      <c r="A790" s="82"/>
      <c r="B790" s="82"/>
      <c r="C790" s="82"/>
      <c r="D790" s="82"/>
      <c r="L790"/>
      <c r="M790"/>
    </row>
    <row r="791" spans="1:13" ht="14.4" x14ac:dyDescent="0.3">
      <c r="A791" s="82"/>
      <c r="B791" s="82"/>
      <c r="C791" s="82"/>
      <c r="D791" s="82"/>
      <c r="L791"/>
      <c r="M791"/>
    </row>
    <row r="792" spans="1:13" ht="14.4" x14ac:dyDescent="0.3">
      <c r="A792" s="82"/>
      <c r="B792" s="82"/>
      <c r="C792" s="82"/>
      <c r="D792" s="82"/>
      <c r="L792"/>
      <c r="M792"/>
    </row>
    <row r="793" spans="1:13" ht="14.4" x14ac:dyDescent="0.3">
      <c r="A793" s="82"/>
      <c r="B793" s="82"/>
      <c r="C793" s="82"/>
      <c r="D793" s="82"/>
      <c r="L793"/>
      <c r="M793"/>
    </row>
    <row r="794" spans="1:13" ht="14.4" x14ac:dyDescent="0.3">
      <c r="A794" s="82"/>
      <c r="B794" s="82"/>
      <c r="C794" s="82"/>
      <c r="D794" s="82"/>
      <c r="L794"/>
      <c r="M794"/>
    </row>
    <row r="795" spans="1:13" ht="14.4" x14ac:dyDescent="0.3">
      <c r="A795" s="82"/>
      <c r="B795" s="82"/>
      <c r="C795" s="82"/>
      <c r="D795" s="82"/>
      <c r="L795"/>
      <c r="M795"/>
    </row>
    <row r="796" spans="1:13" ht="14.4" x14ac:dyDescent="0.3">
      <c r="A796" s="82"/>
      <c r="B796" s="82"/>
      <c r="C796" s="82"/>
      <c r="D796" s="82"/>
      <c r="L796"/>
      <c r="M796"/>
    </row>
    <row r="797" spans="1:13" ht="14.4" x14ac:dyDescent="0.3">
      <c r="A797" s="82"/>
      <c r="B797" s="82"/>
      <c r="C797" s="82"/>
      <c r="D797" s="82"/>
      <c r="L797"/>
      <c r="M797"/>
    </row>
    <row r="798" spans="1:13" ht="14.4" x14ac:dyDescent="0.3">
      <c r="A798" s="82"/>
      <c r="B798" s="82"/>
      <c r="C798" s="82"/>
      <c r="D798" s="82"/>
      <c r="L798"/>
      <c r="M798"/>
    </row>
    <row r="799" spans="1:13" ht="14.4" x14ac:dyDescent="0.3">
      <c r="A799" s="82"/>
      <c r="B799" s="82"/>
      <c r="C799" s="82"/>
      <c r="D799" s="82"/>
      <c r="L799"/>
      <c r="M799"/>
    </row>
    <row r="800" spans="1:13" ht="14.4" x14ac:dyDescent="0.3">
      <c r="A800" s="82"/>
      <c r="B800" s="82"/>
      <c r="C800" s="82"/>
      <c r="D800" s="82"/>
      <c r="L800"/>
      <c r="M800"/>
    </row>
    <row r="801" spans="1:13" ht="14.4" x14ac:dyDescent="0.3">
      <c r="A801" s="82"/>
      <c r="B801" s="82"/>
      <c r="C801" s="82"/>
      <c r="D801" s="82"/>
      <c r="L801"/>
      <c r="M801"/>
    </row>
    <row r="802" spans="1:13" ht="14.4" x14ac:dyDescent="0.3">
      <c r="A802" s="82"/>
      <c r="B802" s="82"/>
      <c r="C802" s="82"/>
      <c r="D802" s="82"/>
      <c r="L802"/>
      <c r="M802"/>
    </row>
    <row r="803" spans="1:13" ht="14.4" x14ac:dyDescent="0.3">
      <c r="A803" s="82"/>
      <c r="B803" s="82"/>
      <c r="C803" s="82"/>
      <c r="D803" s="82"/>
      <c r="L803"/>
      <c r="M803"/>
    </row>
    <row r="804" spans="1:13" ht="14.4" x14ac:dyDescent="0.3">
      <c r="A804" s="82"/>
      <c r="B804" s="82"/>
      <c r="C804" s="82"/>
      <c r="D804" s="82"/>
      <c r="L804"/>
      <c r="M804"/>
    </row>
    <row r="805" spans="1:13" ht="14.4" x14ac:dyDescent="0.3">
      <c r="A805" s="82"/>
      <c r="B805" s="82"/>
      <c r="C805" s="82"/>
      <c r="D805" s="82"/>
      <c r="L805"/>
      <c r="M805"/>
    </row>
    <row r="806" spans="1:13" ht="14.4" x14ac:dyDescent="0.3">
      <c r="A806" s="82"/>
      <c r="B806" s="82"/>
      <c r="C806" s="82"/>
      <c r="D806" s="82"/>
      <c r="L806"/>
      <c r="M806"/>
    </row>
    <row r="807" spans="1:13" ht="14.4" x14ac:dyDescent="0.3">
      <c r="A807" s="82"/>
      <c r="B807" s="82"/>
      <c r="C807" s="82"/>
      <c r="D807" s="82"/>
      <c r="L807"/>
      <c r="M807"/>
    </row>
    <row r="808" spans="1:13" ht="14.4" x14ac:dyDescent="0.3">
      <c r="A808" s="82"/>
      <c r="B808" s="82"/>
      <c r="C808" s="82"/>
      <c r="D808" s="82"/>
      <c r="L808"/>
      <c r="M808"/>
    </row>
    <row r="809" spans="1:13" ht="14.4" x14ac:dyDescent="0.3">
      <c r="A809" s="82"/>
      <c r="B809" s="82"/>
      <c r="C809" s="82"/>
      <c r="D809" s="82"/>
      <c r="L809"/>
      <c r="M809"/>
    </row>
    <row r="810" spans="1:13" ht="14.4" x14ac:dyDescent="0.3">
      <c r="A810" s="82"/>
      <c r="B810" s="82"/>
      <c r="C810" s="82"/>
      <c r="D810" s="82"/>
      <c r="L810"/>
      <c r="M810"/>
    </row>
    <row r="811" spans="1:13" ht="14.4" x14ac:dyDescent="0.3">
      <c r="A811" s="82"/>
      <c r="B811" s="82"/>
      <c r="C811" s="82"/>
      <c r="D811" s="82"/>
      <c r="L811"/>
      <c r="M811"/>
    </row>
    <row r="812" spans="1:13" ht="14.4" x14ac:dyDescent="0.3">
      <c r="A812" s="82"/>
      <c r="B812" s="82"/>
      <c r="C812" s="82"/>
      <c r="D812" s="82"/>
      <c r="L812"/>
      <c r="M812"/>
    </row>
    <row r="813" spans="1:13" ht="14.4" x14ac:dyDescent="0.3">
      <c r="A813" s="82"/>
      <c r="B813" s="82"/>
      <c r="C813" s="82"/>
      <c r="D813" s="82"/>
      <c r="L813"/>
      <c r="M813"/>
    </row>
    <row r="814" spans="1:13" ht="14.4" x14ac:dyDescent="0.3">
      <c r="A814" s="82"/>
      <c r="B814" s="82"/>
      <c r="C814" s="82"/>
      <c r="D814" s="82"/>
      <c r="L814"/>
      <c r="M814"/>
    </row>
    <row r="815" spans="1:13" ht="14.4" x14ac:dyDescent="0.3">
      <c r="A815" s="82"/>
      <c r="B815" s="82"/>
      <c r="C815" s="82"/>
      <c r="D815" s="82"/>
      <c r="L815"/>
      <c r="M815"/>
    </row>
    <row r="816" spans="1:13" ht="14.4" x14ac:dyDescent="0.3">
      <c r="A816" s="82"/>
      <c r="B816" s="82"/>
      <c r="C816" s="82"/>
      <c r="D816" s="82"/>
      <c r="L816"/>
      <c r="M816"/>
    </row>
    <row r="817" spans="1:13" ht="14.4" x14ac:dyDescent="0.3">
      <c r="A817" s="82"/>
      <c r="B817" s="82"/>
      <c r="C817" s="82"/>
      <c r="D817" s="82"/>
      <c r="L817"/>
      <c r="M817"/>
    </row>
    <row r="818" spans="1:13" ht="14.4" x14ac:dyDescent="0.3">
      <c r="A818" s="82"/>
      <c r="B818" s="82"/>
      <c r="C818" s="82"/>
      <c r="D818" s="82"/>
      <c r="L818"/>
      <c r="M818"/>
    </row>
    <row r="819" spans="1:13" ht="14.4" x14ac:dyDescent="0.3">
      <c r="A819" s="82"/>
      <c r="B819" s="82"/>
      <c r="C819" s="82"/>
      <c r="D819" s="82"/>
      <c r="L819"/>
      <c r="M819"/>
    </row>
    <row r="820" spans="1:13" ht="14.4" x14ac:dyDescent="0.3">
      <c r="A820" s="82"/>
      <c r="B820" s="82"/>
      <c r="C820" s="82"/>
      <c r="D820" s="82"/>
      <c r="L820"/>
      <c r="M820"/>
    </row>
    <row r="821" spans="1:13" ht="14.4" x14ac:dyDescent="0.3">
      <c r="A821" s="82"/>
      <c r="B821" s="82"/>
      <c r="C821" s="82"/>
      <c r="D821" s="82"/>
      <c r="L821"/>
      <c r="M821"/>
    </row>
    <row r="822" spans="1:13" ht="14.4" x14ac:dyDescent="0.3">
      <c r="A822" s="82"/>
      <c r="B822" s="82"/>
      <c r="C822" s="82"/>
      <c r="D822" s="82"/>
      <c r="L822"/>
      <c r="M822"/>
    </row>
    <row r="823" spans="1:13" ht="14.4" x14ac:dyDescent="0.3">
      <c r="A823" s="82"/>
      <c r="B823" s="82"/>
      <c r="C823" s="82"/>
      <c r="D823" s="82"/>
      <c r="L823"/>
      <c r="M823"/>
    </row>
    <row r="824" spans="1:13" ht="14.4" x14ac:dyDescent="0.3">
      <c r="A824" s="82"/>
      <c r="B824" s="82"/>
      <c r="C824" s="82"/>
      <c r="D824" s="82"/>
      <c r="L824"/>
      <c r="M824"/>
    </row>
    <row r="825" spans="1:13" ht="14.4" x14ac:dyDescent="0.3">
      <c r="A825" s="82"/>
      <c r="B825" s="82"/>
      <c r="C825" s="82"/>
      <c r="D825" s="82"/>
      <c r="L825"/>
      <c r="M825"/>
    </row>
    <row r="826" spans="1:13" ht="14.4" x14ac:dyDescent="0.3">
      <c r="A826" s="82"/>
      <c r="B826" s="82"/>
      <c r="C826" s="82"/>
      <c r="D826" s="82"/>
      <c r="L826"/>
      <c r="M826"/>
    </row>
    <row r="827" spans="1:13" ht="14.4" x14ac:dyDescent="0.3">
      <c r="A827" s="82"/>
      <c r="B827" s="82"/>
      <c r="C827" s="82"/>
      <c r="D827" s="82"/>
      <c r="L827"/>
      <c r="M827"/>
    </row>
    <row r="828" spans="1:13" ht="14.4" x14ac:dyDescent="0.3">
      <c r="A828" s="82"/>
      <c r="B828" s="82"/>
      <c r="C828" s="82"/>
      <c r="D828" s="82"/>
      <c r="L828"/>
      <c r="M828"/>
    </row>
    <row r="829" spans="1:13" ht="14.4" x14ac:dyDescent="0.3">
      <c r="A829" s="82"/>
      <c r="B829" s="82"/>
      <c r="C829" s="82"/>
      <c r="D829" s="82"/>
      <c r="L829"/>
      <c r="M829"/>
    </row>
    <row r="830" spans="1:13" ht="14.4" x14ac:dyDescent="0.3">
      <c r="A830" s="82"/>
      <c r="B830" s="82"/>
      <c r="C830" s="82"/>
      <c r="D830" s="82"/>
      <c r="L830"/>
      <c r="M830"/>
    </row>
    <row r="831" spans="1:13" ht="14.4" x14ac:dyDescent="0.3">
      <c r="A831" s="82"/>
      <c r="B831" s="82"/>
      <c r="C831" s="82"/>
      <c r="D831" s="82"/>
      <c r="L831"/>
      <c r="M831"/>
    </row>
    <row r="832" spans="1:13" ht="14.4" x14ac:dyDescent="0.3">
      <c r="A832" s="82"/>
      <c r="B832" s="82"/>
      <c r="C832" s="82"/>
      <c r="D832" s="82"/>
      <c r="L832"/>
      <c r="M832"/>
    </row>
    <row r="833" spans="1:13" ht="14.4" x14ac:dyDescent="0.3">
      <c r="A833" s="82"/>
      <c r="B833" s="82"/>
      <c r="C833" s="82"/>
      <c r="D833" s="82"/>
      <c r="L833"/>
      <c r="M833"/>
    </row>
    <row r="834" spans="1:13" ht="14.4" x14ac:dyDescent="0.3">
      <c r="A834" s="82"/>
      <c r="B834" s="82"/>
      <c r="C834" s="82"/>
      <c r="D834" s="82"/>
      <c r="L834"/>
      <c r="M834"/>
    </row>
    <row r="835" spans="1:13" ht="14.4" x14ac:dyDescent="0.3">
      <c r="A835" s="82"/>
      <c r="B835" s="82"/>
      <c r="C835" s="82"/>
      <c r="D835" s="82"/>
      <c r="L835"/>
      <c r="M835"/>
    </row>
    <row r="836" spans="1:13" ht="14.4" x14ac:dyDescent="0.3">
      <c r="A836" s="82"/>
      <c r="B836" s="82"/>
      <c r="C836" s="82"/>
      <c r="D836" s="82"/>
      <c r="L836"/>
      <c r="M836"/>
    </row>
    <row r="837" spans="1:13" ht="14.4" x14ac:dyDescent="0.3">
      <c r="A837" s="82"/>
      <c r="B837" s="82"/>
      <c r="C837" s="82"/>
      <c r="D837" s="82"/>
      <c r="L837"/>
      <c r="M837"/>
    </row>
    <row r="838" spans="1:13" ht="14.4" x14ac:dyDescent="0.3">
      <c r="A838" s="82"/>
      <c r="B838" s="82"/>
      <c r="C838" s="82"/>
      <c r="D838" s="82"/>
      <c r="L838"/>
      <c r="M838"/>
    </row>
    <row r="839" spans="1:13" ht="14.4" x14ac:dyDescent="0.3">
      <c r="A839" s="82"/>
      <c r="B839" s="82"/>
      <c r="C839" s="82"/>
      <c r="D839" s="82"/>
      <c r="L839"/>
      <c r="M839"/>
    </row>
    <row r="840" spans="1:13" ht="14.4" x14ac:dyDescent="0.3">
      <c r="A840" s="82"/>
      <c r="B840" s="82"/>
      <c r="C840" s="82"/>
      <c r="D840" s="82"/>
      <c r="L840"/>
      <c r="M840"/>
    </row>
    <row r="841" spans="1:13" ht="14.4" x14ac:dyDescent="0.3">
      <c r="A841" s="82"/>
      <c r="B841" s="82"/>
      <c r="C841" s="82"/>
      <c r="D841" s="82"/>
      <c r="L841"/>
      <c r="M841"/>
    </row>
    <row r="842" spans="1:13" ht="14.4" x14ac:dyDescent="0.3">
      <c r="A842" s="82"/>
      <c r="B842" s="82"/>
      <c r="C842" s="82"/>
      <c r="D842" s="82"/>
      <c r="L842"/>
      <c r="M842"/>
    </row>
    <row r="843" spans="1:13" ht="14.4" x14ac:dyDescent="0.3">
      <c r="A843" s="82"/>
      <c r="B843" s="82"/>
      <c r="C843" s="82"/>
      <c r="D843" s="82"/>
      <c r="L843"/>
      <c r="M843"/>
    </row>
    <row r="844" spans="1:13" ht="14.4" x14ac:dyDescent="0.3">
      <c r="A844" s="82"/>
      <c r="B844" s="82"/>
      <c r="C844" s="82"/>
      <c r="D844" s="82"/>
      <c r="L844"/>
      <c r="M844"/>
    </row>
    <row r="845" spans="1:13" ht="14.4" x14ac:dyDescent="0.3">
      <c r="A845" s="82"/>
      <c r="B845" s="82"/>
      <c r="C845" s="82"/>
      <c r="D845" s="82"/>
      <c r="L845"/>
      <c r="M845"/>
    </row>
    <row r="846" spans="1:13" ht="14.4" x14ac:dyDescent="0.3">
      <c r="A846" s="82"/>
      <c r="B846" s="82"/>
      <c r="C846" s="82"/>
      <c r="D846" s="82"/>
      <c r="L846"/>
      <c r="M846"/>
    </row>
    <row r="847" spans="1:13" ht="14.4" x14ac:dyDescent="0.3">
      <c r="A847" s="82"/>
      <c r="B847" s="82"/>
      <c r="C847" s="82"/>
      <c r="D847" s="82"/>
      <c r="L847"/>
      <c r="M847"/>
    </row>
    <row r="848" spans="1:13" ht="14.4" x14ac:dyDescent="0.3">
      <c r="A848" s="82"/>
      <c r="B848" s="82"/>
      <c r="C848" s="82"/>
      <c r="D848" s="82"/>
      <c r="L848"/>
      <c r="M848"/>
    </row>
    <row r="849" spans="1:13" ht="14.4" x14ac:dyDescent="0.3">
      <c r="A849" s="82"/>
      <c r="B849" s="82"/>
      <c r="C849" s="82"/>
      <c r="D849" s="82"/>
      <c r="L849"/>
      <c r="M849"/>
    </row>
    <row r="850" spans="1:13" ht="14.4" x14ac:dyDescent="0.3">
      <c r="A850" s="82"/>
      <c r="B850" s="82"/>
      <c r="C850" s="82"/>
      <c r="D850" s="82"/>
      <c r="L850"/>
      <c r="M850"/>
    </row>
    <row r="851" spans="1:13" ht="14.4" x14ac:dyDescent="0.3">
      <c r="A851" s="82"/>
      <c r="B851" s="82"/>
      <c r="C851" s="82"/>
      <c r="D851" s="82"/>
      <c r="L851"/>
      <c r="M851"/>
    </row>
    <row r="852" spans="1:13" ht="14.4" x14ac:dyDescent="0.3">
      <c r="A852" s="82"/>
      <c r="B852" s="82"/>
      <c r="C852" s="82"/>
      <c r="D852" s="82"/>
      <c r="L852"/>
      <c r="M852"/>
    </row>
    <row r="853" spans="1:13" ht="14.4" x14ac:dyDescent="0.3">
      <c r="A853" s="82"/>
      <c r="B853" s="82"/>
      <c r="C853" s="82"/>
      <c r="D853" s="82"/>
      <c r="L853"/>
      <c r="M853"/>
    </row>
    <row r="854" spans="1:13" ht="14.4" x14ac:dyDescent="0.3">
      <c r="A854" s="82"/>
      <c r="B854" s="82"/>
      <c r="C854" s="82"/>
      <c r="D854" s="82"/>
      <c r="L854"/>
      <c r="M854"/>
    </row>
    <row r="855" spans="1:13" ht="14.4" x14ac:dyDescent="0.3">
      <c r="A855" s="82"/>
      <c r="B855" s="82"/>
      <c r="C855" s="82"/>
      <c r="D855" s="82"/>
      <c r="L855"/>
      <c r="M855"/>
    </row>
    <row r="856" spans="1:13" ht="14.4" x14ac:dyDescent="0.3">
      <c r="A856" s="82"/>
      <c r="B856" s="82"/>
      <c r="C856" s="82"/>
      <c r="D856" s="82"/>
      <c r="L856"/>
      <c r="M856"/>
    </row>
    <row r="857" spans="1:13" ht="14.4" x14ac:dyDescent="0.3">
      <c r="A857" s="82"/>
      <c r="B857" s="82"/>
      <c r="C857" s="82"/>
      <c r="D857" s="82"/>
      <c r="L857"/>
      <c r="M857"/>
    </row>
    <row r="858" spans="1:13" ht="14.4" x14ac:dyDescent="0.3">
      <c r="A858" s="82"/>
      <c r="B858" s="82"/>
      <c r="C858" s="82"/>
      <c r="D858" s="82"/>
      <c r="L858"/>
      <c r="M858"/>
    </row>
    <row r="859" spans="1:13" ht="14.4" x14ac:dyDescent="0.3">
      <c r="A859" s="82"/>
      <c r="B859" s="82"/>
      <c r="C859" s="82"/>
      <c r="D859" s="82"/>
      <c r="L859"/>
      <c r="M859"/>
    </row>
    <row r="860" spans="1:13" ht="14.4" x14ac:dyDescent="0.3">
      <c r="A860" s="82"/>
      <c r="B860" s="82"/>
      <c r="C860" s="82"/>
      <c r="D860" s="82"/>
      <c r="L860"/>
      <c r="M860"/>
    </row>
    <row r="861" spans="1:13" ht="14.4" x14ac:dyDescent="0.3">
      <c r="A861" s="82"/>
      <c r="B861" s="82"/>
      <c r="C861" s="82"/>
      <c r="D861" s="82"/>
      <c r="L861"/>
      <c r="M861"/>
    </row>
    <row r="862" spans="1:13" ht="14.4" x14ac:dyDescent="0.3">
      <c r="A862" s="82"/>
      <c r="B862" s="82"/>
      <c r="C862" s="82"/>
      <c r="D862" s="82"/>
      <c r="L862"/>
      <c r="M862"/>
    </row>
    <row r="863" spans="1:13" ht="14.4" x14ac:dyDescent="0.3">
      <c r="A863" s="82"/>
      <c r="B863" s="82"/>
      <c r="C863" s="82"/>
      <c r="D863" s="82"/>
      <c r="L863"/>
      <c r="M863"/>
    </row>
    <row r="864" spans="1:13" ht="14.4" x14ac:dyDescent="0.3">
      <c r="A864" s="82"/>
      <c r="B864" s="82"/>
      <c r="C864" s="82"/>
      <c r="D864" s="82"/>
      <c r="L864"/>
      <c r="M864"/>
    </row>
    <row r="865" spans="1:13" ht="14.4" x14ac:dyDescent="0.3">
      <c r="A865" s="82"/>
      <c r="B865" s="82"/>
      <c r="C865" s="82"/>
      <c r="D865" s="82"/>
      <c r="L865"/>
      <c r="M865"/>
    </row>
    <row r="866" spans="1:13" ht="14.4" x14ac:dyDescent="0.3">
      <c r="A866" s="82"/>
      <c r="B866" s="82"/>
      <c r="C866" s="82"/>
      <c r="D866" s="82"/>
      <c r="L866"/>
      <c r="M866"/>
    </row>
    <row r="867" spans="1:13" ht="14.4" x14ac:dyDescent="0.3">
      <c r="A867" s="82"/>
      <c r="B867" s="82"/>
      <c r="C867" s="82"/>
      <c r="D867" s="82"/>
      <c r="L867"/>
      <c r="M867"/>
    </row>
    <row r="868" spans="1:13" ht="14.4" x14ac:dyDescent="0.3">
      <c r="A868" s="82"/>
      <c r="B868" s="82"/>
      <c r="C868" s="82"/>
      <c r="D868" s="82"/>
      <c r="L868"/>
      <c r="M868"/>
    </row>
    <row r="869" spans="1:13" ht="14.4" x14ac:dyDescent="0.3">
      <c r="A869" s="82"/>
      <c r="B869" s="82"/>
      <c r="C869" s="82"/>
      <c r="D869" s="82"/>
      <c r="L869"/>
      <c r="M869"/>
    </row>
    <row r="870" spans="1:13" ht="14.4" x14ac:dyDescent="0.3">
      <c r="A870" s="82"/>
      <c r="B870" s="82"/>
      <c r="C870" s="82"/>
      <c r="D870" s="82"/>
      <c r="L870"/>
      <c r="M870"/>
    </row>
    <row r="871" spans="1:13" ht="14.4" x14ac:dyDescent="0.3">
      <c r="A871" s="82"/>
      <c r="B871" s="82"/>
      <c r="C871" s="82"/>
      <c r="D871" s="82"/>
      <c r="L871"/>
      <c r="M871"/>
    </row>
    <row r="872" spans="1:13" ht="14.4" x14ac:dyDescent="0.3">
      <c r="A872" s="82"/>
      <c r="B872" s="82"/>
      <c r="C872" s="82"/>
      <c r="D872" s="82"/>
      <c r="L872"/>
      <c r="M872"/>
    </row>
    <row r="873" spans="1:13" ht="14.4" x14ac:dyDescent="0.3">
      <c r="A873" s="82"/>
      <c r="B873" s="82"/>
      <c r="C873" s="82"/>
      <c r="D873" s="82"/>
      <c r="L873"/>
      <c r="M873"/>
    </row>
    <row r="874" spans="1:13" ht="14.4" x14ac:dyDescent="0.3">
      <c r="A874" s="82"/>
      <c r="B874" s="82"/>
      <c r="C874" s="82"/>
      <c r="D874" s="82"/>
      <c r="L874"/>
      <c r="M874"/>
    </row>
    <row r="875" spans="1:13" ht="14.4" x14ac:dyDescent="0.3">
      <c r="A875" s="82"/>
      <c r="B875" s="82"/>
      <c r="C875" s="82"/>
      <c r="D875" s="82"/>
      <c r="L875"/>
      <c r="M875"/>
    </row>
    <row r="876" spans="1:13" ht="14.4" x14ac:dyDescent="0.3">
      <c r="A876" s="82"/>
      <c r="B876" s="82"/>
      <c r="C876" s="82"/>
      <c r="D876" s="82"/>
      <c r="L876"/>
      <c r="M876"/>
    </row>
    <row r="877" spans="1:13" ht="14.4" x14ac:dyDescent="0.3">
      <c r="A877" s="82"/>
      <c r="B877" s="82"/>
      <c r="C877" s="82"/>
      <c r="D877" s="82"/>
      <c r="L877"/>
      <c r="M877"/>
    </row>
    <row r="878" spans="1:13" ht="14.4" x14ac:dyDescent="0.3">
      <c r="A878" s="82"/>
      <c r="B878" s="82"/>
      <c r="C878" s="82"/>
      <c r="D878" s="82"/>
      <c r="L878"/>
      <c r="M878"/>
    </row>
    <row r="879" spans="1:13" ht="14.4" x14ac:dyDescent="0.3">
      <c r="A879" s="82"/>
      <c r="B879" s="82"/>
      <c r="C879" s="82"/>
      <c r="D879" s="82"/>
      <c r="L879"/>
      <c r="M879"/>
    </row>
    <row r="880" spans="1:13" ht="14.4" x14ac:dyDescent="0.3">
      <c r="A880" s="82"/>
      <c r="B880" s="82"/>
      <c r="C880" s="82"/>
      <c r="D880" s="82"/>
      <c r="L880"/>
      <c r="M880"/>
    </row>
    <row r="881" spans="1:13" ht="14.4" x14ac:dyDescent="0.3">
      <c r="A881" s="82"/>
      <c r="B881" s="82"/>
      <c r="C881" s="82"/>
      <c r="D881" s="82"/>
      <c r="L881"/>
      <c r="M881"/>
    </row>
    <row r="882" spans="1:13" ht="14.4" x14ac:dyDescent="0.3">
      <c r="A882" s="82"/>
      <c r="B882" s="82"/>
      <c r="C882" s="82"/>
      <c r="D882" s="82"/>
      <c r="L882"/>
      <c r="M882"/>
    </row>
    <row r="883" spans="1:13" ht="14.4" x14ac:dyDescent="0.3">
      <c r="A883" s="82"/>
      <c r="B883" s="82"/>
      <c r="C883" s="82"/>
      <c r="D883" s="82"/>
      <c r="L883"/>
      <c r="M883"/>
    </row>
    <row r="884" spans="1:13" ht="14.4" x14ac:dyDescent="0.3">
      <c r="A884" s="82"/>
      <c r="B884" s="82"/>
      <c r="C884" s="82"/>
      <c r="D884" s="82"/>
      <c r="L884"/>
      <c r="M884"/>
    </row>
    <row r="885" spans="1:13" ht="14.4" x14ac:dyDescent="0.3">
      <c r="A885" s="82"/>
      <c r="B885" s="82"/>
      <c r="C885" s="82"/>
      <c r="D885" s="82"/>
      <c r="L885"/>
      <c r="M885"/>
    </row>
    <row r="886" spans="1:13" ht="14.4" x14ac:dyDescent="0.3">
      <c r="A886" s="82"/>
      <c r="B886" s="82"/>
      <c r="C886" s="82"/>
      <c r="D886" s="82"/>
      <c r="L886"/>
      <c r="M886"/>
    </row>
    <row r="887" spans="1:13" ht="14.4" x14ac:dyDescent="0.3">
      <c r="A887" s="82"/>
      <c r="B887" s="82"/>
      <c r="C887" s="82"/>
      <c r="D887" s="82"/>
      <c r="L887"/>
      <c r="M887"/>
    </row>
    <row r="888" spans="1:13" ht="14.4" x14ac:dyDescent="0.3">
      <c r="A888" s="82"/>
      <c r="B888" s="82"/>
      <c r="C888" s="82"/>
      <c r="D888" s="82"/>
      <c r="L888"/>
      <c r="M888"/>
    </row>
    <row r="889" spans="1:13" ht="14.4" x14ac:dyDescent="0.3">
      <c r="A889" s="82"/>
      <c r="B889" s="82"/>
      <c r="C889" s="82"/>
      <c r="D889" s="82"/>
      <c r="L889"/>
      <c r="M889"/>
    </row>
    <row r="890" spans="1:13" ht="14.4" x14ac:dyDescent="0.3">
      <c r="A890" s="82"/>
      <c r="B890" s="82"/>
      <c r="C890" s="82"/>
      <c r="D890" s="82"/>
      <c r="L890"/>
      <c r="M890"/>
    </row>
    <row r="891" spans="1:13" ht="14.4" x14ac:dyDescent="0.3">
      <c r="A891" s="82"/>
      <c r="B891" s="82"/>
      <c r="C891" s="82"/>
      <c r="D891" s="82"/>
      <c r="L891"/>
      <c r="M891"/>
    </row>
    <row r="892" spans="1:13" ht="14.4" x14ac:dyDescent="0.3">
      <c r="A892" s="82"/>
      <c r="B892" s="82"/>
      <c r="C892" s="82"/>
      <c r="D892" s="82"/>
      <c r="L892"/>
      <c r="M892"/>
    </row>
    <row r="893" spans="1:13" ht="14.4" x14ac:dyDescent="0.3">
      <c r="A893" s="82"/>
      <c r="B893" s="82"/>
      <c r="C893" s="82"/>
      <c r="D893" s="82"/>
      <c r="L893"/>
      <c r="M893"/>
    </row>
    <row r="894" spans="1:13" ht="14.4" x14ac:dyDescent="0.3">
      <c r="A894" s="82"/>
      <c r="B894" s="82"/>
      <c r="C894" s="82"/>
      <c r="D894" s="82"/>
      <c r="L894"/>
      <c r="M894"/>
    </row>
    <row r="895" spans="1:13" ht="14.4" x14ac:dyDescent="0.3">
      <c r="A895" s="82"/>
      <c r="B895" s="82"/>
      <c r="C895" s="82"/>
      <c r="D895" s="82"/>
      <c r="L895"/>
      <c r="M895"/>
    </row>
    <row r="896" spans="1:13" ht="14.4" x14ac:dyDescent="0.3">
      <c r="A896" s="82"/>
      <c r="B896" s="82"/>
      <c r="C896" s="82"/>
      <c r="D896" s="82"/>
      <c r="L896"/>
      <c r="M896"/>
    </row>
    <row r="897" spans="1:13" ht="14.4" x14ac:dyDescent="0.3">
      <c r="A897" s="82"/>
      <c r="B897" s="82"/>
      <c r="C897" s="82"/>
      <c r="D897" s="82"/>
      <c r="L897"/>
      <c r="M897"/>
    </row>
    <row r="898" spans="1:13" ht="14.4" x14ac:dyDescent="0.3">
      <c r="A898" s="82"/>
      <c r="B898" s="82"/>
      <c r="C898" s="82"/>
      <c r="D898" s="82"/>
      <c r="L898"/>
      <c r="M898"/>
    </row>
    <row r="899" spans="1:13" ht="14.4" x14ac:dyDescent="0.3">
      <c r="A899" s="82"/>
      <c r="B899" s="82"/>
      <c r="C899" s="82"/>
      <c r="D899" s="82"/>
      <c r="L899"/>
      <c r="M899"/>
    </row>
    <row r="900" spans="1:13" ht="14.4" x14ac:dyDescent="0.3">
      <c r="A900" s="82"/>
      <c r="B900" s="82"/>
      <c r="C900" s="82"/>
      <c r="D900" s="82"/>
      <c r="L900"/>
      <c r="M900"/>
    </row>
    <row r="901" spans="1:13" ht="14.4" x14ac:dyDescent="0.3">
      <c r="A901" s="82"/>
      <c r="B901" s="82"/>
      <c r="C901" s="82"/>
      <c r="D901" s="82"/>
      <c r="L901"/>
      <c r="M901"/>
    </row>
    <row r="902" spans="1:13" ht="14.4" x14ac:dyDescent="0.3">
      <c r="A902" s="82"/>
      <c r="B902" s="82"/>
      <c r="C902" s="82"/>
      <c r="D902" s="82"/>
      <c r="L902"/>
      <c r="M902"/>
    </row>
    <row r="903" spans="1:13" ht="14.4" x14ac:dyDescent="0.3">
      <c r="A903" s="82"/>
      <c r="B903" s="82"/>
      <c r="C903" s="82"/>
      <c r="D903" s="82"/>
      <c r="L903"/>
      <c r="M903"/>
    </row>
    <row r="904" spans="1:13" ht="14.4" x14ac:dyDescent="0.3">
      <c r="A904" s="82"/>
      <c r="B904" s="82"/>
      <c r="C904" s="82"/>
      <c r="D904" s="82"/>
      <c r="L904"/>
      <c r="M904"/>
    </row>
    <row r="905" spans="1:13" ht="14.4" x14ac:dyDescent="0.3">
      <c r="A905" s="82"/>
      <c r="B905" s="82"/>
      <c r="C905" s="82"/>
      <c r="D905" s="82"/>
      <c r="L905"/>
      <c r="M905"/>
    </row>
    <row r="906" spans="1:13" ht="14.4" x14ac:dyDescent="0.3">
      <c r="A906" s="82"/>
      <c r="B906" s="82"/>
      <c r="C906" s="82"/>
      <c r="D906" s="82"/>
      <c r="L906"/>
      <c r="M906"/>
    </row>
    <row r="907" spans="1:13" ht="14.4" x14ac:dyDescent="0.3">
      <c r="A907" s="82"/>
      <c r="B907" s="82"/>
      <c r="C907" s="82"/>
      <c r="D907" s="82"/>
      <c r="L907"/>
      <c r="M907"/>
    </row>
    <row r="908" spans="1:13" ht="14.4" x14ac:dyDescent="0.3">
      <c r="A908" s="82"/>
      <c r="B908" s="82"/>
      <c r="C908" s="82"/>
      <c r="D908" s="82"/>
      <c r="L908"/>
      <c r="M908"/>
    </row>
    <row r="909" spans="1:13" ht="14.4" x14ac:dyDescent="0.3">
      <c r="A909" s="82"/>
      <c r="B909" s="82"/>
      <c r="C909" s="82"/>
      <c r="D909" s="82"/>
      <c r="L909"/>
      <c r="M909"/>
    </row>
    <row r="910" spans="1:13" ht="14.4" x14ac:dyDescent="0.3">
      <c r="A910" s="82"/>
      <c r="B910" s="82"/>
      <c r="C910" s="82"/>
      <c r="D910" s="82"/>
      <c r="L910"/>
      <c r="M910"/>
    </row>
    <row r="911" spans="1:13" ht="14.4" x14ac:dyDescent="0.3">
      <c r="A911" s="82"/>
      <c r="B911" s="82"/>
      <c r="C911" s="82"/>
      <c r="D911" s="82"/>
      <c r="L911"/>
      <c r="M911"/>
    </row>
    <row r="912" spans="1:13" ht="14.4" x14ac:dyDescent="0.3">
      <c r="A912" s="82"/>
      <c r="B912" s="82"/>
      <c r="C912" s="82"/>
      <c r="D912" s="82"/>
      <c r="L912"/>
      <c r="M912"/>
    </row>
    <row r="913" spans="1:13" ht="14.4" x14ac:dyDescent="0.3">
      <c r="A913" s="82"/>
      <c r="B913" s="82"/>
      <c r="C913" s="82"/>
      <c r="D913" s="82"/>
      <c r="L913"/>
      <c r="M913"/>
    </row>
    <row r="914" spans="1:13" ht="14.4" x14ac:dyDescent="0.3">
      <c r="A914" s="82"/>
      <c r="B914" s="82"/>
      <c r="C914" s="82"/>
      <c r="D914" s="82"/>
      <c r="L914"/>
      <c r="M914"/>
    </row>
    <row r="915" spans="1:13" ht="14.4" x14ac:dyDescent="0.3">
      <c r="A915" s="82"/>
      <c r="B915" s="82"/>
      <c r="C915" s="82"/>
      <c r="D915" s="82"/>
      <c r="L915"/>
      <c r="M915"/>
    </row>
    <row r="916" spans="1:13" ht="14.4" x14ac:dyDescent="0.3">
      <c r="A916" s="82"/>
      <c r="B916" s="82"/>
      <c r="C916" s="82"/>
      <c r="D916" s="82"/>
      <c r="L916"/>
      <c r="M916"/>
    </row>
    <row r="917" spans="1:13" ht="14.4" x14ac:dyDescent="0.3">
      <c r="A917" s="82"/>
      <c r="B917" s="82"/>
      <c r="C917" s="82"/>
      <c r="D917" s="82"/>
      <c r="L917"/>
      <c r="M917"/>
    </row>
    <row r="918" spans="1:13" ht="14.4" x14ac:dyDescent="0.3">
      <c r="A918" s="82"/>
      <c r="B918" s="82"/>
      <c r="C918" s="82"/>
      <c r="D918" s="82"/>
      <c r="L918"/>
      <c r="M918"/>
    </row>
    <row r="919" spans="1:13" ht="14.4" x14ac:dyDescent="0.3">
      <c r="A919" s="82"/>
      <c r="B919" s="82"/>
      <c r="C919" s="82"/>
      <c r="D919" s="82"/>
      <c r="L919"/>
      <c r="M919"/>
    </row>
    <row r="920" spans="1:13" ht="14.4" x14ac:dyDescent="0.3">
      <c r="A920" s="82"/>
      <c r="B920" s="82"/>
      <c r="C920" s="82"/>
      <c r="D920" s="82"/>
      <c r="L920"/>
      <c r="M920"/>
    </row>
    <row r="921" spans="1:13" ht="14.4" x14ac:dyDescent="0.3">
      <c r="A921" s="82"/>
      <c r="B921" s="82"/>
      <c r="C921" s="82"/>
      <c r="D921" s="82"/>
      <c r="L921"/>
      <c r="M921"/>
    </row>
    <row r="922" spans="1:13" ht="14.4" x14ac:dyDescent="0.3">
      <c r="A922" s="82"/>
      <c r="B922" s="82"/>
      <c r="C922" s="82"/>
      <c r="D922" s="82"/>
      <c r="L922"/>
      <c r="M922"/>
    </row>
    <row r="923" spans="1:13" ht="14.4" x14ac:dyDescent="0.3">
      <c r="A923" s="82"/>
      <c r="B923" s="82"/>
      <c r="C923" s="82"/>
      <c r="D923" s="82"/>
      <c r="L923"/>
      <c r="M923"/>
    </row>
    <row r="924" spans="1:13" ht="14.4" x14ac:dyDescent="0.3">
      <c r="A924" s="82"/>
      <c r="B924" s="82"/>
      <c r="C924" s="82"/>
      <c r="D924" s="82"/>
      <c r="L924"/>
      <c r="M924"/>
    </row>
    <row r="925" spans="1:13" ht="14.4" x14ac:dyDescent="0.3">
      <c r="A925" s="82"/>
      <c r="B925" s="82"/>
      <c r="C925" s="82"/>
      <c r="D925" s="82"/>
      <c r="L925"/>
      <c r="M925"/>
    </row>
    <row r="926" spans="1:13" ht="14.4" x14ac:dyDescent="0.3">
      <c r="A926" s="82"/>
      <c r="B926" s="82"/>
      <c r="C926" s="82"/>
      <c r="D926" s="82"/>
      <c r="L926"/>
      <c r="M926"/>
    </row>
    <row r="927" spans="1:13" ht="14.4" x14ac:dyDescent="0.3">
      <c r="A927" s="82"/>
      <c r="B927" s="82"/>
      <c r="C927" s="82"/>
      <c r="D927" s="82"/>
      <c r="L927"/>
      <c r="M927"/>
    </row>
    <row r="928" spans="1:13" ht="14.4" x14ac:dyDescent="0.3">
      <c r="A928" s="82"/>
      <c r="B928" s="82"/>
      <c r="C928" s="82"/>
      <c r="D928" s="82"/>
      <c r="L928"/>
      <c r="M928"/>
    </row>
    <row r="929" spans="1:13" ht="14.4" x14ac:dyDescent="0.3">
      <c r="A929" s="82"/>
      <c r="B929" s="82"/>
      <c r="C929" s="82"/>
      <c r="D929" s="82"/>
      <c r="L929"/>
      <c r="M929"/>
    </row>
    <row r="930" spans="1:13" ht="14.4" x14ac:dyDescent="0.3">
      <c r="A930" s="82"/>
      <c r="B930" s="82"/>
      <c r="C930" s="82"/>
      <c r="D930" s="82"/>
      <c r="L930"/>
      <c r="M930"/>
    </row>
    <row r="931" spans="1:13" ht="14.4" x14ac:dyDescent="0.3">
      <c r="A931" s="82"/>
      <c r="B931" s="82"/>
      <c r="C931" s="82"/>
      <c r="D931" s="82"/>
      <c r="L931"/>
      <c r="M931"/>
    </row>
    <row r="932" spans="1:13" ht="14.4" x14ac:dyDescent="0.3">
      <c r="A932" s="82"/>
      <c r="B932" s="82"/>
      <c r="C932" s="82"/>
      <c r="D932" s="82"/>
      <c r="L932"/>
      <c r="M932"/>
    </row>
    <row r="933" spans="1:13" ht="14.4" x14ac:dyDescent="0.3">
      <c r="A933" s="82"/>
      <c r="B933" s="82"/>
      <c r="C933" s="82"/>
      <c r="D933" s="82"/>
      <c r="L933"/>
      <c r="M933"/>
    </row>
    <row r="934" spans="1:13" ht="14.4" x14ac:dyDescent="0.3">
      <c r="A934" s="82"/>
      <c r="B934" s="82"/>
      <c r="C934" s="82"/>
      <c r="D934" s="82"/>
      <c r="L934"/>
      <c r="M934"/>
    </row>
    <row r="935" spans="1:13" ht="14.4" x14ac:dyDescent="0.3">
      <c r="A935" s="82"/>
      <c r="B935" s="82"/>
      <c r="C935" s="82"/>
      <c r="D935" s="82"/>
      <c r="L935"/>
      <c r="M935"/>
    </row>
    <row r="936" spans="1:13" ht="14.4" x14ac:dyDescent="0.3">
      <c r="A936" s="82"/>
      <c r="B936" s="82"/>
      <c r="C936" s="82"/>
      <c r="D936" s="82"/>
      <c r="L936"/>
      <c r="M936"/>
    </row>
    <row r="937" spans="1:13" ht="14.4" x14ac:dyDescent="0.3">
      <c r="A937" s="82"/>
      <c r="B937" s="82"/>
      <c r="C937" s="82"/>
      <c r="D937" s="82"/>
      <c r="L937"/>
      <c r="M937"/>
    </row>
    <row r="938" spans="1:13" ht="14.4" x14ac:dyDescent="0.3">
      <c r="A938" s="82"/>
      <c r="B938" s="82"/>
      <c r="C938" s="82"/>
      <c r="D938" s="82"/>
      <c r="L938"/>
      <c r="M938"/>
    </row>
    <row r="939" spans="1:13" ht="14.4" x14ac:dyDescent="0.3">
      <c r="A939" s="82"/>
      <c r="B939" s="82"/>
      <c r="C939" s="82"/>
      <c r="D939" s="82"/>
      <c r="L939"/>
      <c r="M939"/>
    </row>
    <row r="940" spans="1:13" ht="14.4" x14ac:dyDescent="0.3">
      <c r="A940" s="82"/>
      <c r="B940" s="82"/>
      <c r="C940" s="82"/>
      <c r="D940" s="82"/>
      <c r="L940"/>
      <c r="M940"/>
    </row>
    <row r="941" spans="1:13" ht="14.4" x14ac:dyDescent="0.3">
      <c r="A941" s="82"/>
      <c r="B941" s="82"/>
      <c r="C941" s="82"/>
      <c r="D941" s="82"/>
      <c r="L941"/>
      <c r="M941"/>
    </row>
    <row r="942" spans="1:13" ht="14.4" x14ac:dyDescent="0.3">
      <c r="A942" s="82"/>
      <c r="B942" s="82"/>
      <c r="C942" s="82"/>
      <c r="D942" s="82"/>
      <c r="L942"/>
      <c r="M942"/>
    </row>
    <row r="943" spans="1:13" ht="14.4" x14ac:dyDescent="0.3">
      <c r="A943" s="82"/>
      <c r="B943" s="82"/>
      <c r="C943" s="82"/>
      <c r="D943" s="82"/>
      <c r="L943"/>
      <c r="M943"/>
    </row>
    <row r="944" spans="1:13" ht="14.4" x14ac:dyDescent="0.3">
      <c r="A944" s="82"/>
      <c r="B944" s="82"/>
      <c r="C944" s="82"/>
      <c r="D944" s="82"/>
      <c r="L944"/>
      <c r="M944"/>
    </row>
    <row r="945" spans="1:13" ht="14.4" x14ac:dyDescent="0.3">
      <c r="A945" s="82"/>
      <c r="B945" s="82"/>
      <c r="C945" s="82"/>
      <c r="D945" s="82"/>
      <c r="L945"/>
      <c r="M945"/>
    </row>
    <row r="946" spans="1:13" ht="14.4" x14ac:dyDescent="0.3">
      <c r="A946" s="82"/>
      <c r="B946" s="82"/>
      <c r="C946" s="82"/>
      <c r="D946" s="82"/>
      <c r="L946"/>
      <c r="M946"/>
    </row>
    <row r="947" spans="1:13" ht="14.4" x14ac:dyDescent="0.3">
      <c r="A947" s="82"/>
      <c r="B947" s="82"/>
      <c r="C947" s="82"/>
      <c r="D947" s="82"/>
      <c r="L947"/>
      <c r="M947"/>
    </row>
    <row r="948" spans="1:13" ht="14.4" x14ac:dyDescent="0.3">
      <c r="A948" s="82"/>
      <c r="B948" s="82"/>
      <c r="C948" s="82"/>
      <c r="D948" s="82"/>
      <c r="L948"/>
      <c r="M948"/>
    </row>
    <row r="949" spans="1:13" ht="14.4" x14ac:dyDescent="0.3">
      <c r="A949" s="82"/>
      <c r="B949" s="82"/>
      <c r="C949" s="82"/>
      <c r="D949" s="82"/>
      <c r="L949"/>
      <c r="M949"/>
    </row>
    <row r="950" spans="1:13" ht="14.4" x14ac:dyDescent="0.3">
      <c r="A950" s="82"/>
      <c r="B950" s="82"/>
      <c r="C950" s="82"/>
      <c r="D950" s="82"/>
      <c r="L950"/>
      <c r="M950"/>
    </row>
    <row r="951" spans="1:13" ht="14.4" x14ac:dyDescent="0.3">
      <c r="A951" s="82"/>
      <c r="B951" s="82"/>
      <c r="C951" s="82"/>
      <c r="D951" s="82"/>
      <c r="L951"/>
      <c r="M951"/>
    </row>
    <row r="952" spans="1:13" ht="14.4" x14ac:dyDescent="0.3">
      <c r="A952" s="82"/>
      <c r="B952" s="82"/>
      <c r="C952" s="82"/>
      <c r="D952" s="82"/>
      <c r="L952"/>
      <c r="M952"/>
    </row>
    <row r="953" spans="1:13" ht="14.4" x14ac:dyDescent="0.3">
      <c r="A953" s="82"/>
      <c r="B953" s="82"/>
      <c r="C953" s="82"/>
      <c r="D953" s="82"/>
      <c r="L953"/>
      <c r="M953"/>
    </row>
    <row r="954" spans="1:13" ht="14.4" x14ac:dyDescent="0.3">
      <c r="A954" s="82"/>
      <c r="B954" s="82"/>
      <c r="C954" s="82"/>
      <c r="D954" s="82"/>
      <c r="L954"/>
      <c r="M954"/>
    </row>
    <row r="955" spans="1:13" ht="14.4" x14ac:dyDescent="0.3">
      <c r="A955" s="82"/>
      <c r="B955" s="82"/>
      <c r="C955" s="82"/>
      <c r="D955" s="82"/>
      <c r="L955"/>
      <c r="M955"/>
    </row>
    <row r="956" spans="1:13" ht="14.4" x14ac:dyDescent="0.3">
      <c r="A956" s="82"/>
      <c r="B956" s="82"/>
      <c r="C956" s="82"/>
      <c r="D956" s="82"/>
      <c r="L956"/>
      <c r="M956"/>
    </row>
    <row r="957" spans="1:13" ht="14.4" x14ac:dyDescent="0.3">
      <c r="A957" s="82"/>
      <c r="B957" s="82"/>
      <c r="C957" s="82"/>
      <c r="D957" s="82"/>
      <c r="L957"/>
      <c r="M957"/>
    </row>
    <row r="958" spans="1:13" ht="14.4" x14ac:dyDescent="0.3">
      <c r="A958" s="82"/>
      <c r="B958" s="82"/>
      <c r="C958" s="82"/>
      <c r="D958" s="82"/>
      <c r="L958"/>
      <c r="M958"/>
    </row>
    <row r="959" spans="1:13" ht="14.4" x14ac:dyDescent="0.3">
      <c r="A959" s="82"/>
      <c r="B959" s="82"/>
      <c r="C959" s="82"/>
      <c r="D959" s="82"/>
      <c r="L959"/>
      <c r="M959"/>
    </row>
    <row r="960" spans="1:13" ht="14.4" x14ac:dyDescent="0.3">
      <c r="A960" s="82"/>
      <c r="B960" s="82"/>
      <c r="C960" s="82"/>
      <c r="D960" s="82"/>
      <c r="L960"/>
      <c r="M960"/>
    </row>
    <row r="961" spans="1:13" ht="14.4" x14ac:dyDescent="0.3">
      <c r="A961" s="82"/>
      <c r="B961" s="82"/>
      <c r="C961" s="82"/>
      <c r="D961" s="82"/>
      <c r="L961"/>
      <c r="M961"/>
    </row>
    <row r="962" spans="1:13" ht="14.4" x14ac:dyDescent="0.3">
      <c r="A962" s="82"/>
      <c r="B962" s="82"/>
      <c r="C962" s="82"/>
      <c r="D962" s="82"/>
      <c r="L962"/>
      <c r="M962"/>
    </row>
    <row r="963" spans="1:13" ht="14.4" x14ac:dyDescent="0.3">
      <c r="A963" s="82"/>
      <c r="B963" s="82"/>
      <c r="C963" s="82"/>
      <c r="D963" s="82"/>
      <c r="L963"/>
      <c r="M963"/>
    </row>
    <row r="964" spans="1:13" ht="14.4" x14ac:dyDescent="0.3">
      <c r="A964" s="82"/>
      <c r="B964" s="82"/>
      <c r="C964" s="82"/>
      <c r="D964" s="82"/>
      <c r="L964"/>
      <c r="M964"/>
    </row>
    <row r="965" spans="1:13" ht="14.4" x14ac:dyDescent="0.3">
      <c r="A965" s="82"/>
      <c r="B965" s="82"/>
      <c r="C965" s="82"/>
      <c r="D965" s="82"/>
      <c r="L965"/>
      <c r="M965"/>
    </row>
    <row r="966" spans="1:13" ht="14.4" x14ac:dyDescent="0.3">
      <c r="A966" s="82"/>
      <c r="B966" s="82"/>
      <c r="C966" s="82"/>
      <c r="D966" s="82"/>
      <c r="L966"/>
      <c r="M966"/>
    </row>
    <row r="967" spans="1:13" ht="14.4" x14ac:dyDescent="0.3">
      <c r="A967" s="82"/>
      <c r="B967" s="82"/>
      <c r="C967" s="82"/>
      <c r="D967" s="82"/>
      <c r="L967"/>
      <c r="M967"/>
    </row>
    <row r="968" spans="1:13" ht="14.4" x14ac:dyDescent="0.3">
      <c r="A968" s="82"/>
      <c r="B968" s="82"/>
      <c r="C968" s="82"/>
      <c r="D968" s="82"/>
      <c r="L968"/>
      <c r="M968"/>
    </row>
    <row r="969" spans="1:13" ht="14.4" x14ac:dyDescent="0.3">
      <c r="A969" s="82"/>
      <c r="B969" s="82"/>
      <c r="C969" s="82"/>
      <c r="D969" s="82"/>
      <c r="L969"/>
      <c r="M969"/>
    </row>
    <row r="970" spans="1:13" ht="14.4" x14ac:dyDescent="0.3">
      <c r="A970" s="82"/>
      <c r="B970" s="82"/>
      <c r="C970" s="82"/>
      <c r="D970" s="82"/>
      <c r="L970"/>
      <c r="M970"/>
    </row>
    <row r="971" spans="1:13" ht="14.4" x14ac:dyDescent="0.3">
      <c r="A971" s="82"/>
      <c r="B971" s="82"/>
      <c r="C971" s="82"/>
      <c r="D971" s="82"/>
      <c r="L971"/>
      <c r="M971"/>
    </row>
    <row r="972" spans="1:13" ht="14.4" x14ac:dyDescent="0.3">
      <c r="A972" s="82"/>
      <c r="B972" s="82"/>
      <c r="C972" s="82"/>
      <c r="D972" s="82"/>
      <c r="L972"/>
      <c r="M972"/>
    </row>
    <row r="973" spans="1:13" ht="14.4" x14ac:dyDescent="0.3">
      <c r="A973" s="82"/>
      <c r="B973" s="82"/>
      <c r="C973" s="82"/>
      <c r="D973" s="82"/>
      <c r="L973"/>
      <c r="M973"/>
    </row>
    <row r="974" spans="1:13" ht="14.4" x14ac:dyDescent="0.3">
      <c r="A974" s="82"/>
      <c r="B974" s="82"/>
      <c r="C974" s="82"/>
      <c r="D974" s="82"/>
      <c r="L974"/>
      <c r="M974"/>
    </row>
    <row r="975" spans="1:13" ht="14.4" x14ac:dyDescent="0.3">
      <c r="A975" s="82"/>
      <c r="B975" s="82"/>
      <c r="C975" s="82"/>
      <c r="D975" s="82"/>
      <c r="L975"/>
      <c r="M975"/>
    </row>
    <row r="976" spans="1:13" ht="14.4" x14ac:dyDescent="0.3">
      <c r="A976" s="82"/>
      <c r="B976" s="82"/>
      <c r="C976" s="82"/>
      <c r="D976" s="82"/>
      <c r="L976"/>
      <c r="M976"/>
    </row>
    <row r="977" spans="1:13" ht="14.4" x14ac:dyDescent="0.3">
      <c r="A977" s="82"/>
      <c r="B977" s="82"/>
      <c r="C977" s="82"/>
      <c r="D977" s="82"/>
      <c r="L977"/>
      <c r="M977"/>
    </row>
    <row r="978" spans="1:13" ht="14.4" x14ac:dyDescent="0.3">
      <c r="A978" s="82"/>
      <c r="B978" s="82"/>
      <c r="C978" s="82"/>
      <c r="D978" s="82"/>
      <c r="L978"/>
      <c r="M978"/>
    </row>
    <row r="979" spans="1:13" ht="14.4" x14ac:dyDescent="0.3">
      <c r="A979" s="82"/>
      <c r="B979" s="82"/>
      <c r="C979" s="82"/>
      <c r="D979" s="82"/>
      <c r="L979"/>
      <c r="M979"/>
    </row>
    <row r="980" spans="1:13" ht="14.4" x14ac:dyDescent="0.3">
      <c r="A980" s="82"/>
      <c r="B980" s="82"/>
      <c r="C980" s="82"/>
      <c r="D980" s="82"/>
      <c r="L980"/>
      <c r="M980"/>
    </row>
    <row r="981" spans="1:13" ht="14.4" x14ac:dyDescent="0.3">
      <c r="A981" s="82"/>
      <c r="B981" s="82"/>
      <c r="C981" s="82"/>
      <c r="D981" s="82"/>
      <c r="L981"/>
      <c r="M981"/>
    </row>
    <row r="982" spans="1:13" ht="14.4" x14ac:dyDescent="0.3">
      <c r="A982" s="82"/>
      <c r="B982" s="82"/>
      <c r="C982" s="82"/>
      <c r="D982" s="82"/>
      <c r="L982"/>
      <c r="M982"/>
    </row>
    <row r="983" spans="1:13" ht="14.4" x14ac:dyDescent="0.3">
      <c r="A983" s="82"/>
      <c r="B983" s="82"/>
      <c r="C983" s="82"/>
      <c r="D983" s="82"/>
      <c r="L983"/>
      <c r="M983"/>
    </row>
    <row r="984" spans="1:13" ht="14.4" x14ac:dyDescent="0.3">
      <c r="A984" s="82"/>
      <c r="B984" s="82"/>
      <c r="C984" s="82"/>
      <c r="D984" s="82"/>
      <c r="L984"/>
      <c r="M984"/>
    </row>
    <row r="985" spans="1:13" ht="14.4" x14ac:dyDescent="0.3">
      <c r="A985" s="82"/>
      <c r="B985" s="82"/>
      <c r="C985" s="82"/>
      <c r="D985" s="82"/>
      <c r="L985"/>
      <c r="M985"/>
    </row>
    <row r="986" spans="1:13" ht="14.4" x14ac:dyDescent="0.3">
      <c r="A986" s="82"/>
      <c r="B986" s="82"/>
      <c r="C986" s="82"/>
      <c r="D986" s="82"/>
      <c r="L986"/>
      <c r="M986"/>
    </row>
    <row r="987" spans="1:13" ht="14.4" x14ac:dyDescent="0.3">
      <c r="A987" s="82"/>
      <c r="B987" s="82"/>
      <c r="C987" s="82"/>
      <c r="D987" s="82"/>
      <c r="L987"/>
      <c r="M987"/>
    </row>
    <row r="988" spans="1:13" ht="14.4" x14ac:dyDescent="0.3">
      <c r="A988" s="82"/>
      <c r="B988" s="82"/>
      <c r="C988" s="82"/>
      <c r="D988" s="82"/>
      <c r="L988"/>
      <c r="M988"/>
    </row>
    <row r="989" spans="1:13" ht="14.4" x14ac:dyDescent="0.3">
      <c r="A989" s="82"/>
      <c r="B989" s="82"/>
      <c r="C989" s="82"/>
      <c r="D989" s="82"/>
      <c r="L989"/>
      <c r="M989"/>
    </row>
    <row r="990" spans="1:13" ht="14.4" x14ac:dyDescent="0.3">
      <c r="A990" s="82"/>
      <c r="B990" s="82"/>
      <c r="C990" s="82"/>
      <c r="D990" s="82"/>
      <c r="L990"/>
      <c r="M990"/>
    </row>
    <row r="991" spans="1:13" ht="14.4" x14ac:dyDescent="0.3">
      <c r="A991" s="82"/>
      <c r="B991" s="82"/>
      <c r="C991" s="82"/>
      <c r="D991" s="82"/>
      <c r="L991"/>
      <c r="M991"/>
    </row>
    <row r="992" spans="1:13" ht="14.4" x14ac:dyDescent="0.3">
      <c r="A992" s="82"/>
      <c r="B992" s="82"/>
      <c r="C992" s="82"/>
      <c r="D992" s="82"/>
      <c r="L992"/>
      <c r="M992"/>
    </row>
    <row r="993" spans="1:13" ht="14.4" x14ac:dyDescent="0.3">
      <c r="A993" s="82"/>
      <c r="B993" s="82"/>
      <c r="C993" s="82"/>
      <c r="D993" s="82"/>
      <c r="L993"/>
      <c r="M993"/>
    </row>
    <row r="994" spans="1:13" ht="14.4" x14ac:dyDescent="0.3">
      <c r="A994" s="82"/>
      <c r="B994" s="82"/>
      <c r="C994" s="82"/>
      <c r="D994" s="82"/>
      <c r="L994"/>
      <c r="M994"/>
    </row>
    <row r="995" spans="1:13" ht="14.4" x14ac:dyDescent="0.3">
      <c r="A995" s="82"/>
      <c r="B995" s="82"/>
      <c r="C995" s="82"/>
      <c r="D995" s="82"/>
      <c r="L995"/>
      <c r="M995"/>
    </row>
    <row r="996" spans="1:13" ht="14.4" x14ac:dyDescent="0.3">
      <c r="A996" s="82"/>
      <c r="B996" s="82"/>
      <c r="C996" s="82"/>
      <c r="D996" s="82"/>
      <c r="L996"/>
      <c r="M996"/>
    </row>
    <row r="997" spans="1:13" ht="14.4" x14ac:dyDescent="0.3">
      <c r="A997" s="82"/>
      <c r="B997" s="82"/>
      <c r="C997" s="82"/>
      <c r="D997" s="82"/>
      <c r="L997"/>
      <c r="M997"/>
    </row>
    <row r="998" spans="1:13" ht="14.4" x14ac:dyDescent="0.3">
      <c r="A998" s="82"/>
      <c r="B998" s="82"/>
      <c r="C998" s="82"/>
      <c r="D998" s="82"/>
      <c r="L998"/>
      <c r="M998"/>
    </row>
    <row r="999" spans="1:13" ht="14.4" x14ac:dyDescent="0.3">
      <c r="A999" s="82"/>
      <c r="B999" s="82"/>
      <c r="C999" s="82"/>
      <c r="D999" s="82"/>
      <c r="L999"/>
      <c r="M999"/>
    </row>
    <row r="1000" spans="1:13" ht="14.4" x14ac:dyDescent="0.3">
      <c r="A1000" s="82"/>
      <c r="B1000" s="82"/>
      <c r="C1000" s="82"/>
      <c r="D1000" s="82"/>
      <c r="L1000"/>
      <c r="M1000"/>
    </row>
    <row r="1001" spans="1:13" ht="14.4" x14ac:dyDescent="0.3">
      <c r="A1001" s="82"/>
      <c r="B1001" s="82"/>
      <c r="C1001" s="82"/>
      <c r="D1001" s="82"/>
      <c r="L1001"/>
      <c r="M1001"/>
    </row>
    <row r="1002" spans="1:13" ht="14.4" x14ac:dyDescent="0.3">
      <c r="A1002" s="82"/>
      <c r="B1002" s="82"/>
      <c r="C1002" s="82"/>
      <c r="D1002" s="82"/>
      <c r="L1002"/>
      <c r="M1002"/>
    </row>
    <row r="1003" spans="1:13" ht="14.4" x14ac:dyDescent="0.3">
      <c r="A1003" s="82"/>
      <c r="B1003" s="82"/>
      <c r="C1003" s="82"/>
      <c r="D1003" s="82"/>
      <c r="L1003"/>
      <c r="M1003"/>
    </row>
    <row r="1004" spans="1:13" ht="14.4" x14ac:dyDescent="0.3">
      <c r="A1004" s="82"/>
      <c r="B1004" s="82"/>
      <c r="C1004" s="82"/>
      <c r="D1004" s="82"/>
      <c r="L1004"/>
      <c r="M1004"/>
    </row>
    <row r="1005" spans="1:13" ht="14.4" x14ac:dyDescent="0.3">
      <c r="A1005" s="82"/>
      <c r="B1005" s="82"/>
      <c r="C1005" s="82"/>
      <c r="D1005" s="82"/>
      <c r="L1005"/>
      <c r="M1005"/>
    </row>
    <row r="1006" spans="1:13" ht="14.4" x14ac:dyDescent="0.3">
      <c r="A1006" s="82"/>
      <c r="B1006" s="82"/>
      <c r="C1006" s="82"/>
      <c r="D1006" s="82"/>
      <c r="L1006"/>
      <c r="M1006"/>
    </row>
    <row r="1007" spans="1:13" ht="14.4" x14ac:dyDescent="0.3">
      <c r="A1007" s="82"/>
      <c r="B1007" s="82"/>
      <c r="C1007" s="82"/>
      <c r="D1007" s="82"/>
      <c r="L1007"/>
      <c r="M1007"/>
    </row>
    <row r="1008" spans="1:13" ht="14.4" x14ac:dyDescent="0.3">
      <c r="A1008" s="82"/>
      <c r="B1008" s="82"/>
      <c r="C1008" s="82"/>
      <c r="D1008" s="82"/>
      <c r="L1008"/>
      <c r="M1008"/>
    </row>
    <row r="1009" spans="1:13" ht="14.4" x14ac:dyDescent="0.3">
      <c r="A1009" s="82"/>
      <c r="B1009" s="82"/>
      <c r="C1009" s="82"/>
      <c r="D1009" s="82"/>
      <c r="L1009"/>
      <c r="M1009"/>
    </row>
    <row r="1010" spans="1:13" ht="14.4" x14ac:dyDescent="0.3">
      <c r="A1010" s="82"/>
      <c r="B1010" s="82"/>
      <c r="C1010" s="82"/>
      <c r="D1010" s="82"/>
      <c r="L1010"/>
      <c r="M1010"/>
    </row>
    <row r="1011" spans="1:13" ht="14.4" x14ac:dyDescent="0.3">
      <c r="A1011" s="82"/>
      <c r="B1011" s="82"/>
      <c r="C1011" s="82"/>
      <c r="D1011" s="82"/>
      <c r="L1011"/>
      <c r="M1011"/>
    </row>
    <row r="1012" spans="1:13" ht="14.4" x14ac:dyDescent="0.3">
      <c r="A1012" s="82"/>
      <c r="B1012" s="82"/>
      <c r="C1012" s="82"/>
      <c r="D1012" s="82"/>
      <c r="L1012"/>
      <c r="M1012"/>
    </row>
    <row r="1013" spans="1:13" ht="14.4" x14ac:dyDescent="0.3">
      <c r="A1013" s="82"/>
      <c r="B1013" s="82"/>
      <c r="C1013" s="82"/>
      <c r="D1013" s="82"/>
      <c r="L1013"/>
      <c r="M1013"/>
    </row>
    <row r="1014" spans="1:13" ht="14.4" x14ac:dyDescent="0.3">
      <c r="A1014" s="82"/>
      <c r="B1014" s="82"/>
      <c r="C1014" s="82"/>
      <c r="D1014" s="82"/>
      <c r="L1014"/>
      <c r="M1014"/>
    </row>
    <row r="1015" spans="1:13" ht="14.4" x14ac:dyDescent="0.3">
      <c r="A1015" s="82"/>
      <c r="B1015" s="82"/>
      <c r="C1015" s="82"/>
      <c r="D1015" s="82"/>
      <c r="L1015"/>
      <c r="M1015"/>
    </row>
    <row r="1016" spans="1:13" ht="14.4" x14ac:dyDescent="0.3">
      <c r="A1016" s="82"/>
      <c r="B1016" s="82"/>
      <c r="C1016" s="82"/>
      <c r="D1016" s="82"/>
      <c r="L1016"/>
      <c r="M1016"/>
    </row>
    <row r="1017" spans="1:13" ht="14.4" x14ac:dyDescent="0.3">
      <c r="A1017" s="82"/>
      <c r="B1017" s="82"/>
      <c r="C1017" s="82"/>
      <c r="D1017" s="82"/>
      <c r="L1017"/>
      <c r="M1017"/>
    </row>
    <row r="1018" spans="1:13" ht="14.4" x14ac:dyDescent="0.3">
      <c r="A1018" s="82"/>
      <c r="B1018" s="82"/>
      <c r="C1018" s="82"/>
      <c r="D1018" s="82"/>
      <c r="L1018"/>
      <c r="M1018"/>
    </row>
    <row r="1019" spans="1:13" ht="14.4" x14ac:dyDescent="0.3">
      <c r="A1019" s="82"/>
      <c r="B1019" s="82"/>
      <c r="C1019" s="82"/>
      <c r="D1019" s="82"/>
      <c r="L1019"/>
      <c r="M1019"/>
    </row>
    <row r="1020" spans="1:13" ht="14.4" x14ac:dyDescent="0.3">
      <c r="A1020" s="82"/>
      <c r="B1020" s="82"/>
      <c r="C1020" s="82"/>
      <c r="D1020" s="82"/>
      <c r="L1020"/>
      <c r="M1020"/>
    </row>
    <row r="1021" spans="1:13" ht="14.4" x14ac:dyDescent="0.3">
      <c r="A1021" s="82"/>
      <c r="B1021" s="82"/>
      <c r="C1021" s="82"/>
      <c r="D1021" s="82"/>
      <c r="L1021"/>
      <c r="M1021"/>
    </row>
    <row r="1022" spans="1:13" ht="14.4" x14ac:dyDescent="0.3">
      <c r="A1022" s="82"/>
      <c r="B1022" s="82"/>
      <c r="C1022" s="82"/>
      <c r="D1022" s="82"/>
      <c r="L1022"/>
      <c r="M1022"/>
    </row>
    <row r="1023" spans="1:13" ht="14.4" x14ac:dyDescent="0.3">
      <c r="A1023" s="82"/>
      <c r="B1023" s="82"/>
      <c r="C1023" s="82"/>
      <c r="D1023" s="82"/>
      <c r="L1023"/>
      <c r="M1023"/>
    </row>
    <row r="1024" spans="1:13" ht="14.4" x14ac:dyDescent="0.3">
      <c r="A1024" s="82"/>
      <c r="B1024" s="82"/>
      <c r="C1024" s="82"/>
      <c r="D1024" s="82"/>
      <c r="L1024"/>
      <c r="M1024"/>
    </row>
    <row r="1025" spans="1:13" ht="14.4" x14ac:dyDescent="0.3">
      <c r="A1025" s="82"/>
      <c r="B1025" s="82"/>
      <c r="C1025" s="82"/>
      <c r="D1025" s="82"/>
      <c r="L1025"/>
      <c r="M1025"/>
    </row>
    <row r="1026" spans="1:13" ht="14.4" x14ac:dyDescent="0.3">
      <c r="A1026" s="82"/>
      <c r="B1026" s="82"/>
      <c r="C1026" s="82"/>
      <c r="D1026" s="82"/>
      <c r="L1026"/>
      <c r="M1026"/>
    </row>
    <row r="1027" spans="1:13" ht="14.4" x14ac:dyDescent="0.3">
      <c r="A1027" s="82"/>
      <c r="B1027" s="82"/>
      <c r="C1027" s="82"/>
      <c r="D1027" s="82"/>
      <c r="L1027"/>
      <c r="M1027"/>
    </row>
    <row r="1028" spans="1:13" ht="14.4" x14ac:dyDescent="0.3">
      <c r="A1028" s="82"/>
      <c r="B1028" s="82"/>
      <c r="C1028" s="82"/>
      <c r="D1028" s="82"/>
      <c r="L1028"/>
      <c r="M1028"/>
    </row>
    <row r="1029" spans="1:13" ht="14.4" x14ac:dyDescent="0.3">
      <c r="A1029" s="82"/>
      <c r="B1029" s="82"/>
      <c r="C1029" s="82"/>
      <c r="D1029" s="82"/>
      <c r="L1029"/>
      <c r="M1029"/>
    </row>
    <row r="1030" spans="1:13" ht="14.4" x14ac:dyDescent="0.3">
      <c r="A1030" s="82"/>
      <c r="B1030" s="82"/>
      <c r="C1030" s="82"/>
      <c r="D1030" s="82"/>
      <c r="L1030"/>
      <c r="M1030"/>
    </row>
    <row r="1031" spans="1:13" ht="14.4" x14ac:dyDescent="0.3">
      <c r="A1031" s="82"/>
      <c r="B1031" s="82"/>
      <c r="C1031" s="82"/>
      <c r="D1031" s="82"/>
      <c r="L1031"/>
      <c r="M1031"/>
    </row>
    <row r="1032" spans="1:13" ht="14.4" x14ac:dyDescent="0.3">
      <c r="A1032" s="82"/>
      <c r="B1032" s="82"/>
      <c r="C1032" s="82"/>
      <c r="D1032" s="82"/>
      <c r="L1032"/>
      <c r="M1032"/>
    </row>
    <row r="1033" spans="1:13" ht="14.4" x14ac:dyDescent="0.3">
      <c r="A1033" s="82"/>
      <c r="B1033" s="82"/>
      <c r="C1033" s="82"/>
      <c r="D1033" s="82"/>
      <c r="L1033"/>
      <c r="M1033"/>
    </row>
    <row r="1034" spans="1:13" ht="14.4" x14ac:dyDescent="0.3">
      <c r="A1034" s="82"/>
      <c r="B1034" s="82"/>
      <c r="C1034" s="82"/>
      <c r="D1034" s="82"/>
      <c r="L1034"/>
      <c r="M1034"/>
    </row>
    <row r="1035" spans="1:13" ht="14.4" x14ac:dyDescent="0.3">
      <c r="A1035" s="82"/>
      <c r="B1035" s="82"/>
      <c r="C1035" s="82"/>
      <c r="D1035" s="82"/>
      <c r="L1035"/>
      <c r="M1035"/>
    </row>
    <row r="1036" spans="1:13" ht="14.4" x14ac:dyDescent="0.3">
      <c r="A1036" s="82"/>
      <c r="B1036" s="82"/>
      <c r="C1036" s="82"/>
      <c r="D1036" s="82"/>
      <c r="L1036"/>
      <c r="M1036"/>
    </row>
    <row r="1037" spans="1:13" ht="14.4" x14ac:dyDescent="0.3">
      <c r="A1037" s="82"/>
      <c r="B1037" s="82"/>
      <c r="C1037" s="82"/>
      <c r="D1037" s="82"/>
      <c r="L1037"/>
      <c r="M1037"/>
    </row>
    <row r="1038" spans="1:13" ht="14.4" x14ac:dyDescent="0.3">
      <c r="A1038" s="82"/>
      <c r="B1038" s="82"/>
      <c r="C1038" s="82"/>
      <c r="D1038" s="82"/>
      <c r="L1038"/>
      <c r="M1038"/>
    </row>
    <row r="1039" spans="1:13" ht="14.4" x14ac:dyDescent="0.3">
      <c r="A1039" s="82"/>
      <c r="B1039" s="82"/>
      <c r="C1039" s="82"/>
      <c r="D1039" s="82"/>
      <c r="L1039"/>
      <c r="M1039"/>
    </row>
    <row r="1040" spans="1:13" ht="14.4" x14ac:dyDescent="0.3">
      <c r="A1040" s="82"/>
      <c r="B1040" s="82"/>
      <c r="C1040" s="82"/>
      <c r="D1040" s="82"/>
      <c r="L1040"/>
      <c r="M1040"/>
    </row>
    <row r="1041" spans="1:13" ht="14.4" x14ac:dyDescent="0.3">
      <c r="A1041" s="82"/>
      <c r="B1041" s="82"/>
      <c r="C1041" s="82"/>
      <c r="D1041" s="82"/>
      <c r="L1041"/>
      <c r="M1041"/>
    </row>
    <row r="1042" spans="1:13" ht="14.4" x14ac:dyDescent="0.3">
      <c r="A1042" s="82"/>
      <c r="B1042" s="82"/>
      <c r="C1042" s="82"/>
      <c r="D1042" s="82"/>
      <c r="L1042"/>
      <c r="M1042"/>
    </row>
    <row r="1043" spans="1:13" ht="14.4" x14ac:dyDescent="0.3">
      <c r="A1043" s="82"/>
      <c r="B1043" s="82"/>
      <c r="C1043" s="82"/>
      <c r="D1043" s="82"/>
      <c r="L1043"/>
      <c r="M1043"/>
    </row>
    <row r="1044" spans="1:13" ht="14.4" x14ac:dyDescent="0.3">
      <c r="A1044" s="82"/>
      <c r="B1044" s="82"/>
      <c r="C1044" s="82"/>
      <c r="D1044" s="82"/>
      <c r="L1044"/>
      <c r="M1044"/>
    </row>
    <row r="1045" spans="1:13" ht="14.4" x14ac:dyDescent="0.3">
      <c r="A1045" s="82"/>
      <c r="B1045" s="82"/>
      <c r="C1045" s="82"/>
      <c r="D1045" s="82"/>
      <c r="L1045"/>
      <c r="M1045"/>
    </row>
    <row r="1046" spans="1:13" ht="14.4" x14ac:dyDescent="0.3">
      <c r="A1046" s="82"/>
      <c r="B1046" s="82"/>
      <c r="C1046" s="82"/>
      <c r="D1046" s="82"/>
      <c r="L1046"/>
      <c r="M1046"/>
    </row>
    <row r="1047" spans="1:13" ht="14.4" x14ac:dyDescent="0.3">
      <c r="A1047" s="82"/>
      <c r="B1047" s="82"/>
      <c r="C1047" s="82"/>
      <c r="D1047" s="82"/>
      <c r="L1047"/>
      <c r="M1047"/>
    </row>
    <row r="1048" spans="1:13" ht="14.4" x14ac:dyDescent="0.3">
      <c r="A1048" s="82"/>
      <c r="B1048" s="82"/>
      <c r="C1048" s="82"/>
      <c r="D1048" s="82"/>
      <c r="L1048"/>
      <c r="M1048"/>
    </row>
    <row r="1049" spans="1:13" ht="14.4" x14ac:dyDescent="0.3">
      <c r="A1049" s="82"/>
      <c r="B1049" s="82"/>
      <c r="C1049" s="82"/>
      <c r="D1049" s="82"/>
      <c r="L1049"/>
      <c r="M1049"/>
    </row>
    <row r="1050" spans="1:13" ht="14.4" x14ac:dyDescent="0.3">
      <c r="A1050" s="82"/>
      <c r="B1050" s="82"/>
      <c r="C1050" s="82"/>
      <c r="D1050" s="82"/>
      <c r="L1050"/>
      <c r="M1050"/>
    </row>
    <row r="1051" spans="1:13" ht="14.4" x14ac:dyDescent="0.3">
      <c r="A1051" s="82"/>
      <c r="B1051" s="82"/>
      <c r="C1051" s="82"/>
      <c r="D1051" s="82"/>
      <c r="L1051"/>
      <c r="M1051"/>
    </row>
    <row r="1052" spans="1:13" ht="14.4" x14ac:dyDescent="0.3">
      <c r="A1052" s="82"/>
      <c r="B1052" s="82"/>
      <c r="C1052" s="82"/>
      <c r="D1052" s="82"/>
      <c r="L1052"/>
      <c r="M1052"/>
    </row>
    <row r="1053" spans="1:13" ht="14.4" x14ac:dyDescent="0.3">
      <c r="A1053" s="82"/>
      <c r="B1053" s="82"/>
      <c r="C1053" s="82"/>
      <c r="D1053" s="82"/>
      <c r="L1053"/>
      <c r="M1053"/>
    </row>
    <row r="1054" spans="1:13" ht="14.4" x14ac:dyDescent="0.3">
      <c r="A1054" s="82"/>
      <c r="B1054" s="82"/>
      <c r="C1054" s="82"/>
      <c r="D1054" s="82"/>
      <c r="L1054"/>
      <c r="M1054"/>
    </row>
    <row r="1055" spans="1:13" ht="14.4" x14ac:dyDescent="0.3">
      <c r="A1055" s="82"/>
      <c r="B1055" s="82"/>
      <c r="C1055" s="82"/>
      <c r="D1055" s="82"/>
      <c r="L1055"/>
      <c r="M1055"/>
    </row>
    <row r="1056" spans="1:13" ht="14.4" x14ac:dyDescent="0.3">
      <c r="A1056" s="82"/>
      <c r="B1056" s="82"/>
      <c r="C1056" s="82"/>
      <c r="D1056" s="82"/>
      <c r="L1056"/>
      <c r="M1056"/>
    </row>
    <row r="1057" spans="1:13" ht="14.4" x14ac:dyDescent="0.3">
      <c r="A1057" s="82"/>
      <c r="B1057" s="82"/>
      <c r="C1057" s="82"/>
      <c r="D1057" s="82"/>
      <c r="L1057"/>
      <c r="M1057"/>
    </row>
    <row r="1058" spans="1:13" ht="14.4" x14ac:dyDescent="0.3">
      <c r="A1058" s="82"/>
      <c r="B1058" s="82"/>
      <c r="C1058" s="82"/>
      <c r="D1058" s="82"/>
      <c r="L1058"/>
      <c r="M1058"/>
    </row>
    <row r="1059" spans="1:13" ht="14.4" x14ac:dyDescent="0.3">
      <c r="A1059" s="82"/>
      <c r="B1059" s="82"/>
      <c r="C1059" s="82"/>
      <c r="D1059" s="82"/>
      <c r="L1059"/>
      <c r="M1059"/>
    </row>
    <row r="1060" spans="1:13" ht="14.4" x14ac:dyDescent="0.3">
      <c r="A1060" s="82"/>
      <c r="B1060" s="82"/>
      <c r="C1060" s="82"/>
      <c r="D1060" s="82"/>
      <c r="L1060"/>
      <c r="M1060"/>
    </row>
    <row r="1061" spans="1:13" ht="14.4" x14ac:dyDescent="0.3">
      <c r="A1061" s="82"/>
      <c r="B1061" s="82"/>
      <c r="C1061" s="82"/>
      <c r="D1061" s="82"/>
      <c r="L1061"/>
      <c r="M1061"/>
    </row>
    <row r="1062" spans="1:13" ht="14.4" x14ac:dyDescent="0.3">
      <c r="A1062" s="82"/>
      <c r="B1062" s="82"/>
      <c r="C1062" s="82"/>
      <c r="D1062" s="82"/>
      <c r="L1062"/>
      <c r="M1062"/>
    </row>
    <row r="1063" spans="1:13" ht="14.4" x14ac:dyDescent="0.3">
      <c r="A1063" s="82"/>
      <c r="B1063" s="82"/>
      <c r="C1063" s="82"/>
      <c r="D1063" s="82"/>
      <c r="L1063"/>
      <c r="M1063"/>
    </row>
    <row r="1064" spans="1:13" ht="14.4" x14ac:dyDescent="0.3">
      <c r="A1064" s="82"/>
      <c r="B1064" s="82"/>
      <c r="C1064" s="82"/>
      <c r="D1064" s="82"/>
      <c r="L1064"/>
      <c r="M1064"/>
    </row>
    <row r="1065" spans="1:13" ht="14.4" x14ac:dyDescent="0.3">
      <c r="A1065" s="82"/>
      <c r="B1065" s="82"/>
      <c r="C1065" s="82"/>
      <c r="D1065" s="82"/>
      <c r="L1065"/>
      <c r="M1065"/>
    </row>
    <row r="1066" spans="1:13" ht="14.4" x14ac:dyDescent="0.3">
      <c r="A1066" s="82"/>
      <c r="B1066" s="82"/>
      <c r="C1066" s="82"/>
      <c r="D1066" s="82"/>
      <c r="L1066"/>
      <c r="M1066"/>
    </row>
    <row r="1067" spans="1:13" ht="14.4" x14ac:dyDescent="0.3">
      <c r="A1067" s="82"/>
      <c r="B1067" s="82"/>
      <c r="C1067" s="82"/>
      <c r="D1067" s="82"/>
      <c r="L1067"/>
      <c r="M1067"/>
    </row>
    <row r="1068" spans="1:13" ht="14.4" x14ac:dyDescent="0.3">
      <c r="A1068" s="82"/>
      <c r="B1068" s="82"/>
      <c r="C1068" s="82"/>
      <c r="D1068" s="82"/>
      <c r="L1068"/>
      <c r="M1068"/>
    </row>
    <row r="1069" spans="1:13" ht="14.4" x14ac:dyDescent="0.3">
      <c r="A1069" s="82"/>
      <c r="B1069" s="82"/>
      <c r="C1069" s="82"/>
      <c r="D1069" s="82"/>
      <c r="L1069"/>
      <c r="M1069"/>
    </row>
    <row r="1070" spans="1:13" ht="14.4" x14ac:dyDescent="0.3">
      <c r="A1070" s="82"/>
      <c r="B1070" s="82"/>
      <c r="C1070" s="82"/>
      <c r="D1070" s="82"/>
      <c r="L1070"/>
      <c r="M1070"/>
    </row>
    <row r="1071" spans="1:13" ht="14.4" x14ac:dyDescent="0.3">
      <c r="A1071" s="82"/>
      <c r="B1071" s="82"/>
      <c r="C1071" s="82"/>
      <c r="D1071" s="82"/>
      <c r="L1071"/>
      <c r="M1071"/>
    </row>
    <row r="1072" spans="1:13" ht="14.4" x14ac:dyDescent="0.3">
      <c r="A1072" s="82"/>
      <c r="B1072" s="82"/>
      <c r="C1072" s="82"/>
      <c r="D1072" s="82"/>
      <c r="L1072"/>
      <c r="M1072"/>
    </row>
    <row r="1073" spans="1:13" ht="14.4" x14ac:dyDescent="0.3">
      <c r="A1073" s="82"/>
      <c r="B1073" s="82"/>
      <c r="C1073" s="82"/>
      <c r="D1073" s="82"/>
      <c r="L1073"/>
      <c r="M1073"/>
    </row>
    <row r="1074" spans="1:13" ht="14.4" x14ac:dyDescent="0.3">
      <c r="A1074" s="82"/>
      <c r="B1074" s="82"/>
      <c r="C1074" s="82"/>
      <c r="D1074" s="82"/>
      <c r="L1074"/>
      <c r="M1074"/>
    </row>
    <row r="1075" spans="1:13" ht="14.4" x14ac:dyDescent="0.3">
      <c r="A1075" s="82"/>
      <c r="B1075" s="82"/>
      <c r="C1075" s="82"/>
      <c r="D1075" s="82"/>
      <c r="L1075"/>
      <c r="M1075"/>
    </row>
    <row r="1076" spans="1:13" ht="14.4" x14ac:dyDescent="0.3">
      <c r="A1076" s="82"/>
      <c r="B1076" s="82"/>
      <c r="C1076" s="82"/>
      <c r="D1076" s="82"/>
      <c r="L1076"/>
      <c r="M1076"/>
    </row>
    <row r="1077" spans="1:13" ht="14.4" x14ac:dyDescent="0.3">
      <c r="A1077" s="82"/>
      <c r="B1077" s="82"/>
      <c r="C1077" s="82"/>
      <c r="D1077" s="82"/>
      <c r="L1077"/>
      <c r="M1077"/>
    </row>
    <row r="1078" spans="1:13" ht="14.4" x14ac:dyDescent="0.3">
      <c r="A1078" s="82"/>
      <c r="B1078" s="82"/>
      <c r="C1078" s="82"/>
      <c r="D1078" s="82"/>
      <c r="L1078"/>
      <c r="M1078"/>
    </row>
    <row r="1079" spans="1:13" ht="14.4" x14ac:dyDescent="0.3">
      <c r="A1079" s="82"/>
      <c r="B1079" s="82"/>
      <c r="C1079" s="82"/>
      <c r="D1079" s="82"/>
      <c r="L1079"/>
      <c r="M1079"/>
    </row>
    <row r="1080" spans="1:13" ht="14.4" x14ac:dyDescent="0.3">
      <c r="A1080" s="82"/>
      <c r="B1080" s="82"/>
      <c r="C1080" s="82"/>
      <c r="D1080" s="82"/>
      <c r="L1080"/>
      <c r="M1080"/>
    </row>
    <row r="1081" spans="1:13" ht="14.4" x14ac:dyDescent="0.3">
      <c r="A1081" s="82"/>
      <c r="B1081" s="82"/>
      <c r="C1081" s="82"/>
      <c r="D1081" s="82"/>
      <c r="L1081"/>
      <c r="M1081"/>
    </row>
    <row r="1082" spans="1:13" ht="14.4" x14ac:dyDescent="0.3">
      <c r="A1082" s="82"/>
      <c r="B1082" s="82"/>
      <c r="C1082" s="82"/>
      <c r="D1082" s="82"/>
      <c r="L1082"/>
      <c r="M1082"/>
    </row>
    <row r="1083" spans="1:13" ht="14.4" x14ac:dyDescent="0.3">
      <c r="A1083" s="82"/>
      <c r="B1083" s="82"/>
      <c r="C1083" s="82"/>
      <c r="D1083" s="82"/>
      <c r="L1083"/>
      <c r="M1083"/>
    </row>
    <row r="1084" spans="1:13" ht="14.4" x14ac:dyDescent="0.3">
      <c r="A1084" s="82"/>
      <c r="B1084" s="82"/>
      <c r="C1084" s="82"/>
      <c r="D1084" s="82"/>
      <c r="L1084"/>
      <c r="M1084"/>
    </row>
    <row r="1085" spans="1:13" ht="14.4" x14ac:dyDescent="0.3">
      <c r="A1085" s="82"/>
      <c r="B1085" s="82"/>
      <c r="C1085" s="82"/>
      <c r="D1085" s="82"/>
      <c r="L1085"/>
      <c r="M1085"/>
    </row>
    <row r="1086" spans="1:13" ht="14.4" x14ac:dyDescent="0.3">
      <c r="A1086" s="82"/>
      <c r="B1086" s="82"/>
      <c r="C1086" s="82"/>
      <c r="D1086" s="82"/>
      <c r="L1086"/>
      <c r="M1086"/>
    </row>
    <row r="1087" spans="1:13" ht="14.4" x14ac:dyDescent="0.3">
      <c r="A1087" s="82"/>
      <c r="B1087" s="82"/>
      <c r="C1087" s="82"/>
      <c r="D1087" s="82"/>
      <c r="L1087"/>
      <c r="M1087"/>
    </row>
    <row r="1088" spans="1:13" ht="14.4" x14ac:dyDescent="0.3">
      <c r="A1088" s="82"/>
      <c r="B1088" s="82"/>
      <c r="C1088" s="82"/>
      <c r="D1088" s="82"/>
      <c r="L1088"/>
      <c r="M1088"/>
    </row>
    <row r="1089" spans="1:13" ht="14.4" x14ac:dyDescent="0.3">
      <c r="A1089" s="82"/>
      <c r="B1089" s="82"/>
      <c r="C1089" s="82"/>
      <c r="D1089" s="82"/>
      <c r="L1089"/>
      <c r="M1089"/>
    </row>
    <row r="1090" spans="1:13" ht="14.4" x14ac:dyDescent="0.3">
      <c r="A1090" s="82"/>
      <c r="B1090" s="82"/>
      <c r="C1090" s="82"/>
      <c r="D1090" s="82"/>
      <c r="L1090"/>
      <c r="M1090"/>
    </row>
    <row r="1091" spans="1:13" ht="14.4" x14ac:dyDescent="0.3">
      <c r="A1091" s="82"/>
      <c r="B1091" s="82"/>
      <c r="C1091" s="82"/>
      <c r="D1091" s="82"/>
      <c r="L1091"/>
      <c r="M1091"/>
    </row>
    <row r="1092" spans="1:13" ht="14.4" x14ac:dyDescent="0.3">
      <c r="A1092" s="82"/>
      <c r="B1092" s="82"/>
      <c r="C1092" s="82"/>
      <c r="D1092" s="82"/>
      <c r="L1092"/>
      <c r="M1092"/>
    </row>
    <row r="1093" spans="1:13" ht="14.4" x14ac:dyDescent="0.3">
      <c r="A1093" s="82"/>
      <c r="B1093" s="82"/>
      <c r="C1093" s="82"/>
      <c r="D1093" s="82"/>
      <c r="L1093"/>
      <c r="M1093"/>
    </row>
    <row r="1094" spans="1:13" ht="14.4" x14ac:dyDescent="0.3">
      <c r="A1094" s="82"/>
      <c r="B1094" s="82"/>
      <c r="C1094" s="82"/>
      <c r="D1094" s="82"/>
      <c r="L1094"/>
      <c r="M1094"/>
    </row>
    <row r="1095" spans="1:13" ht="14.4" x14ac:dyDescent="0.3">
      <c r="A1095" s="82"/>
      <c r="B1095" s="82"/>
      <c r="C1095" s="82"/>
      <c r="D1095" s="82"/>
      <c r="L1095"/>
      <c r="M1095"/>
    </row>
    <row r="1096" spans="1:13" ht="14.4" x14ac:dyDescent="0.3">
      <c r="A1096" s="82"/>
      <c r="B1096" s="82"/>
      <c r="C1096" s="82"/>
      <c r="D1096" s="82"/>
      <c r="L1096"/>
      <c r="M1096"/>
    </row>
    <row r="1097" spans="1:13" ht="14.4" x14ac:dyDescent="0.3">
      <c r="A1097" s="82"/>
      <c r="B1097" s="82"/>
      <c r="C1097" s="82"/>
      <c r="D1097" s="82"/>
      <c r="L1097"/>
      <c r="M1097"/>
    </row>
    <row r="1098" spans="1:13" ht="14.4" x14ac:dyDescent="0.3">
      <c r="A1098" s="82"/>
      <c r="B1098" s="82"/>
      <c r="C1098" s="82"/>
      <c r="D1098" s="82"/>
      <c r="L1098"/>
      <c r="M1098"/>
    </row>
    <row r="1099" spans="1:13" ht="14.4" x14ac:dyDescent="0.3">
      <c r="A1099" s="82"/>
      <c r="B1099" s="82"/>
      <c r="C1099" s="82"/>
      <c r="D1099" s="82"/>
      <c r="L1099"/>
      <c r="M1099"/>
    </row>
    <row r="1100" spans="1:13" ht="14.4" x14ac:dyDescent="0.3">
      <c r="A1100" s="82"/>
      <c r="B1100" s="82"/>
      <c r="C1100" s="82"/>
      <c r="D1100" s="82"/>
      <c r="L1100"/>
      <c r="M1100"/>
    </row>
    <row r="1101" spans="1:13" ht="14.4" x14ac:dyDescent="0.3">
      <c r="A1101" s="82"/>
      <c r="B1101" s="82"/>
      <c r="C1101" s="82"/>
      <c r="D1101" s="82"/>
      <c r="L1101"/>
      <c r="M1101"/>
    </row>
    <row r="1102" spans="1:13" ht="14.4" x14ac:dyDescent="0.3">
      <c r="A1102" s="82"/>
      <c r="B1102" s="82"/>
      <c r="C1102" s="82"/>
      <c r="D1102" s="82"/>
      <c r="L1102"/>
      <c r="M1102"/>
    </row>
    <row r="1103" spans="1:13" ht="14.4" x14ac:dyDescent="0.3">
      <c r="A1103" s="82"/>
      <c r="B1103" s="82"/>
      <c r="C1103" s="82"/>
      <c r="D1103" s="82"/>
      <c r="L1103"/>
      <c r="M1103"/>
    </row>
    <row r="1104" spans="1:13" ht="14.4" x14ac:dyDescent="0.3">
      <c r="A1104" s="82"/>
      <c r="B1104" s="82"/>
      <c r="C1104" s="82"/>
      <c r="D1104" s="82"/>
      <c r="L1104"/>
      <c r="M1104"/>
    </row>
    <row r="1105" spans="1:13" ht="14.4" x14ac:dyDescent="0.3">
      <c r="A1105" s="82"/>
      <c r="B1105" s="82"/>
      <c r="C1105" s="82"/>
      <c r="D1105" s="82"/>
      <c r="L1105"/>
      <c r="M1105"/>
    </row>
    <row r="1106" spans="1:13" ht="14.4" x14ac:dyDescent="0.3">
      <c r="A1106" s="82"/>
      <c r="B1106" s="82"/>
      <c r="C1106" s="82"/>
      <c r="D1106" s="82"/>
      <c r="L1106"/>
      <c r="M1106"/>
    </row>
    <row r="1107" spans="1:13" ht="14.4" x14ac:dyDescent="0.3">
      <c r="A1107" s="82"/>
      <c r="B1107" s="82"/>
      <c r="C1107" s="82"/>
      <c r="D1107" s="82"/>
      <c r="L1107"/>
      <c r="M1107"/>
    </row>
    <row r="1108" spans="1:13" ht="14.4" x14ac:dyDescent="0.3">
      <c r="A1108" s="82"/>
      <c r="B1108" s="82"/>
      <c r="C1108" s="82"/>
      <c r="D1108" s="82"/>
      <c r="L1108"/>
      <c r="M1108"/>
    </row>
    <row r="1109" spans="1:13" ht="14.4" x14ac:dyDescent="0.3">
      <c r="A1109" s="82"/>
      <c r="B1109" s="82"/>
      <c r="C1109" s="82"/>
      <c r="D1109" s="82"/>
      <c r="L1109"/>
      <c r="M1109"/>
    </row>
    <row r="1110" spans="1:13" ht="14.4" x14ac:dyDescent="0.3">
      <c r="A1110" s="82"/>
      <c r="B1110" s="82"/>
      <c r="C1110" s="82"/>
      <c r="D1110" s="82"/>
      <c r="L1110"/>
      <c r="M1110"/>
    </row>
    <row r="1111" spans="1:13" ht="14.4" x14ac:dyDescent="0.3">
      <c r="A1111" s="82"/>
      <c r="B1111" s="82"/>
      <c r="C1111" s="82"/>
      <c r="D1111" s="82"/>
      <c r="L1111"/>
      <c r="M1111"/>
    </row>
    <row r="1112" spans="1:13" ht="14.4" x14ac:dyDescent="0.3">
      <c r="A1112" s="82"/>
      <c r="B1112" s="82"/>
      <c r="C1112" s="82"/>
      <c r="D1112" s="82"/>
      <c r="L1112"/>
      <c r="M1112"/>
    </row>
    <row r="1113" spans="1:13" ht="14.4" x14ac:dyDescent="0.3">
      <c r="A1113" s="82"/>
      <c r="B1113" s="82"/>
      <c r="C1113" s="82"/>
      <c r="D1113" s="82"/>
      <c r="L1113"/>
      <c r="M1113"/>
    </row>
    <row r="1114" spans="1:13" ht="14.4" x14ac:dyDescent="0.3">
      <c r="A1114" s="82"/>
      <c r="B1114" s="82"/>
      <c r="C1114" s="82"/>
      <c r="D1114" s="82"/>
      <c r="L1114"/>
      <c r="M1114"/>
    </row>
    <row r="1115" spans="1:13" ht="14.4" x14ac:dyDescent="0.3">
      <c r="A1115" s="82"/>
      <c r="B1115" s="82"/>
      <c r="C1115" s="82"/>
      <c r="D1115" s="82"/>
      <c r="L1115"/>
      <c r="M1115"/>
    </row>
    <row r="1116" spans="1:13" ht="14.4" x14ac:dyDescent="0.3">
      <c r="A1116" s="82"/>
      <c r="B1116" s="82"/>
      <c r="C1116" s="82"/>
      <c r="D1116" s="82"/>
      <c r="L1116"/>
      <c r="M1116"/>
    </row>
    <row r="1117" spans="1:13" ht="14.4" x14ac:dyDescent="0.3">
      <c r="A1117" s="82"/>
      <c r="B1117" s="82"/>
      <c r="C1117" s="82"/>
      <c r="D1117" s="82"/>
      <c r="L1117"/>
      <c r="M1117"/>
    </row>
    <row r="1118" spans="1:13" ht="14.4" x14ac:dyDescent="0.3">
      <c r="A1118" s="82"/>
      <c r="B1118" s="82"/>
      <c r="C1118" s="82"/>
      <c r="D1118" s="82"/>
      <c r="L1118"/>
      <c r="M1118"/>
    </row>
    <row r="1119" spans="1:13" ht="14.4" x14ac:dyDescent="0.3">
      <c r="A1119" s="82"/>
      <c r="B1119" s="82"/>
      <c r="C1119" s="82"/>
      <c r="D1119" s="82"/>
      <c r="L1119"/>
      <c r="M1119"/>
    </row>
    <row r="1120" spans="1:13" ht="14.4" x14ac:dyDescent="0.3">
      <c r="A1120" s="82"/>
      <c r="B1120" s="82"/>
      <c r="C1120" s="82"/>
      <c r="D1120" s="82"/>
      <c r="L1120"/>
      <c r="M1120"/>
    </row>
    <row r="1121" spans="1:13" ht="14.4" x14ac:dyDescent="0.3">
      <c r="A1121" s="82"/>
      <c r="B1121" s="82"/>
      <c r="C1121" s="82"/>
      <c r="D1121" s="82"/>
      <c r="L1121"/>
      <c r="M1121"/>
    </row>
    <row r="1122" spans="1:13" ht="14.4" x14ac:dyDescent="0.3">
      <c r="A1122" s="82"/>
      <c r="B1122" s="82"/>
      <c r="C1122" s="82"/>
      <c r="D1122" s="82"/>
      <c r="L1122"/>
      <c r="M1122"/>
    </row>
    <row r="1123" spans="1:13" ht="14.4" x14ac:dyDescent="0.3">
      <c r="A1123" s="82"/>
      <c r="B1123" s="82"/>
      <c r="C1123" s="82"/>
      <c r="D1123" s="82"/>
      <c r="L1123"/>
      <c r="M1123"/>
    </row>
    <row r="1124" spans="1:13" ht="14.4" x14ac:dyDescent="0.3">
      <c r="A1124" s="82"/>
      <c r="B1124" s="82"/>
      <c r="C1124" s="82"/>
      <c r="D1124" s="82"/>
      <c r="L1124"/>
      <c r="M1124"/>
    </row>
    <row r="1125" spans="1:13" ht="14.4" x14ac:dyDescent="0.3">
      <c r="A1125" s="82"/>
      <c r="B1125" s="82"/>
      <c r="C1125" s="82"/>
      <c r="D1125" s="82"/>
      <c r="L1125"/>
      <c r="M1125"/>
    </row>
    <row r="1126" spans="1:13" ht="14.4" x14ac:dyDescent="0.3">
      <c r="A1126" s="82"/>
      <c r="B1126" s="82"/>
      <c r="C1126" s="82"/>
      <c r="D1126" s="82"/>
      <c r="L1126"/>
      <c r="M1126"/>
    </row>
    <row r="1127" spans="1:13" ht="14.4" x14ac:dyDescent="0.3">
      <c r="A1127" s="82"/>
      <c r="B1127" s="82"/>
      <c r="C1127" s="82"/>
      <c r="D1127" s="82"/>
      <c r="L1127"/>
      <c r="M1127"/>
    </row>
    <row r="1128" spans="1:13" ht="14.4" x14ac:dyDescent="0.3">
      <c r="A1128" s="82"/>
      <c r="B1128" s="82"/>
      <c r="C1128" s="82"/>
      <c r="D1128" s="82"/>
      <c r="L1128"/>
      <c r="M1128"/>
    </row>
    <row r="1129" spans="1:13" ht="14.4" x14ac:dyDescent="0.3">
      <c r="A1129" s="82"/>
      <c r="B1129" s="82"/>
      <c r="C1129" s="82"/>
      <c r="D1129" s="82"/>
      <c r="L1129"/>
      <c r="M1129"/>
    </row>
    <row r="1130" spans="1:13" ht="14.4" x14ac:dyDescent="0.3">
      <c r="A1130" s="82"/>
      <c r="B1130" s="82"/>
      <c r="C1130" s="82"/>
      <c r="D1130" s="82"/>
      <c r="L1130"/>
      <c r="M1130"/>
    </row>
    <row r="1131" spans="1:13" ht="14.4" x14ac:dyDescent="0.3">
      <c r="A1131" s="82"/>
      <c r="B1131" s="82"/>
      <c r="C1131" s="82"/>
      <c r="D1131" s="82"/>
      <c r="L1131"/>
      <c r="M1131"/>
    </row>
    <row r="1132" spans="1:13" ht="14.4" x14ac:dyDescent="0.3">
      <c r="A1132" s="82"/>
      <c r="B1132" s="82"/>
      <c r="C1132" s="82"/>
      <c r="D1132" s="82"/>
      <c r="L1132"/>
      <c r="M1132"/>
    </row>
    <row r="1133" spans="1:13" ht="14.4" x14ac:dyDescent="0.3">
      <c r="A1133" s="82"/>
      <c r="B1133" s="82"/>
      <c r="C1133" s="82"/>
      <c r="D1133" s="82"/>
      <c r="L1133"/>
      <c r="M1133"/>
    </row>
    <row r="1134" spans="1:13" ht="14.4" x14ac:dyDescent="0.3">
      <c r="A1134" s="82"/>
      <c r="B1134" s="82"/>
      <c r="C1134" s="82"/>
      <c r="D1134" s="82"/>
      <c r="L1134"/>
      <c r="M1134"/>
    </row>
    <row r="1135" spans="1:13" ht="14.4" x14ac:dyDescent="0.3">
      <c r="A1135" s="82"/>
      <c r="B1135" s="82"/>
      <c r="C1135" s="82"/>
      <c r="D1135" s="82"/>
      <c r="L1135"/>
      <c r="M1135"/>
    </row>
    <row r="1136" spans="1:13" ht="14.4" x14ac:dyDescent="0.3">
      <c r="A1136" s="82"/>
      <c r="B1136" s="82"/>
      <c r="C1136" s="82"/>
      <c r="D1136" s="82"/>
      <c r="L1136"/>
      <c r="M1136"/>
    </row>
    <row r="1137" spans="1:13" ht="14.4" x14ac:dyDescent="0.3">
      <c r="A1137" s="82"/>
      <c r="B1137" s="82"/>
      <c r="C1137" s="82"/>
      <c r="D1137" s="82"/>
      <c r="L1137"/>
      <c r="M1137"/>
    </row>
    <row r="1138" spans="1:13" ht="14.4" x14ac:dyDescent="0.3">
      <c r="A1138" s="82"/>
      <c r="B1138" s="82"/>
      <c r="C1138" s="82"/>
      <c r="D1138" s="82"/>
      <c r="L1138"/>
      <c r="M1138"/>
    </row>
    <row r="1139" spans="1:13" ht="14.4" x14ac:dyDescent="0.3">
      <c r="A1139" s="82"/>
      <c r="B1139" s="82"/>
      <c r="C1139" s="82"/>
      <c r="D1139" s="82"/>
      <c r="L1139"/>
      <c r="M1139"/>
    </row>
    <row r="1140" spans="1:13" ht="14.4" x14ac:dyDescent="0.3">
      <c r="A1140" s="82"/>
      <c r="B1140" s="82"/>
      <c r="C1140" s="82"/>
      <c r="D1140" s="82"/>
      <c r="L1140"/>
      <c r="M1140"/>
    </row>
    <row r="1141" spans="1:13" ht="14.4" x14ac:dyDescent="0.3">
      <c r="A1141" s="82"/>
      <c r="B1141" s="82"/>
      <c r="C1141" s="82"/>
      <c r="D1141" s="82"/>
      <c r="L1141"/>
      <c r="M1141"/>
    </row>
    <row r="1142" spans="1:13" ht="14.4" x14ac:dyDescent="0.3">
      <c r="A1142" s="82"/>
      <c r="B1142" s="82"/>
      <c r="C1142" s="82"/>
      <c r="D1142" s="82"/>
      <c r="L1142"/>
      <c r="M1142"/>
    </row>
    <row r="1143" spans="1:13" ht="14.4" x14ac:dyDescent="0.3">
      <c r="A1143" s="82"/>
      <c r="B1143" s="82"/>
      <c r="C1143" s="82"/>
      <c r="D1143" s="82"/>
      <c r="L1143"/>
      <c r="M1143"/>
    </row>
    <row r="1144" spans="1:13" ht="14.4" x14ac:dyDescent="0.3">
      <c r="A1144" s="82"/>
      <c r="B1144" s="82"/>
      <c r="C1144" s="82"/>
      <c r="D1144" s="82"/>
      <c r="L1144"/>
      <c r="M1144"/>
    </row>
    <row r="1145" spans="1:13" ht="14.4" x14ac:dyDescent="0.3">
      <c r="A1145" s="82"/>
      <c r="B1145" s="82"/>
      <c r="C1145" s="82"/>
      <c r="D1145" s="82"/>
      <c r="L1145"/>
      <c r="M1145"/>
    </row>
    <row r="1146" spans="1:13" ht="14.4" x14ac:dyDescent="0.3">
      <c r="A1146" s="82"/>
      <c r="B1146" s="82"/>
      <c r="C1146" s="82"/>
      <c r="D1146" s="82"/>
      <c r="L1146"/>
      <c r="M1146"/>
    </row>
    <row r="1147" spans="1:13" ht="14.4" x14ac:dyDescent="0.3">
      <c r="A1147" s="82"/>
      <c r="B1147" s="82"/>
      <c r="C1147" s="82"/>
      <c r="D1147" s="82"/>
      <c r="L1147"/>
      <c r="M1147"/>
    </row>
    <row r="1148" spans="1:13" ht="14.4" x14ac:dyDescent="0.3">
      <c r="A1148" s="82"/>
      <c r="B1148" s="82"/>
      <c r="C1148" s="82"/>
      <c r="D1148" s="82"/>
      <c r="L1148"/>
      <c r="M1148"/>
    </row>
    <row r="1149" spans="1:13" ht="14.4" x14ac:dyDescent="0.3">
      <c r="A1149" s="82"/>
      <c r="B1149" s="82"/>
      <c r="C1149" s="82"/>
      <c r="D1149" s="82"/>
      <c r="L1149"/>
      <c r="M1149"/>
    </row>
    <row r="1150" spans="1:13" ht="14.4" x14ac:dyDescent="0.3">
      <c r="A1150" s="82"/>
      <c r="B1150" s="82"/>
      <c r="C1150" s="82"/>
      <c r="D1150" s="82"/>
      <c r="L1150"/>
      <c r="M1150"/>
    </row>
    <row r="1151" spans="1:13" ht="14.4" x14ac:dyDescent="0.3">
      <c r="A1151" s="82"/>
      <c r="B1151" s="82"/>
      <c r="C1151" s="82"/>
      <c r="D1151" s="82"/>
      <c r="L1151"/>
      <c r="M1151"/>
    </row>
    <row r="1152" spans="1:13" ht="14.4" x14ac:dyDescent="0.3">
      <c r="A1152" s="82"/>
      <c r="B1152" s="82"/>
      <c r="C1152" s="82"/>
      <c r="D1152" s="82"/>
      <c r="L1152"/>
      <c r="M1152"/>
    </row>
    <row r="1153" spans="1:13" ht="14.4" x14ac:dyDescent="0.3">
      <c r="A1153" s="82"/>
      <c r="B1153" s="82"/>
      <c r="C1153" s="82"/>
      <c r="D1153" s="82"/>
      <c r="L1153"/>
      <c r="M1153"/>
    </row>
    <row r="1154" spans="1:13" ht="14.4" x14ac:dyDescent="0.3">
      <c r="A1154" s="82"/>
      <c r="B1154" s="82"/>
      <c r="C1154" s="82"/>
      <c r="D1154" s="82"/>
      <c r="L1154"/>
      <c r="M1154"/>
    </row>
    <row r="1155" spans="1:13" ht="14.4" x14ac:dyDescent="0.3">
      <c r="A1155" s="82"/>
      <c r="B1155" s="82"/>
      <c r="C1155" s="82"/>
      <c r="D1155" s="82"/>
      <c r="L1155"/>
      <c r="M1155"/>
    </row>
    <row r="1156" spans="1:13" ht="14.4" x14ac:dyDescent="0.3">
      <c r="A1156" s="82"/>
      <c r="B1156" s="82"/>
      <c r="C1156" s="82"/>
      <c r="D1156" s="82"/>
      <c r="L1156"/>
      <c r="M1156"/>
    </row>
    <row r="1157" spans="1:13" ht="14.4" x14ac:dyDescent="0.3">
      <c r="A1157" s="82"/>
      <c r="B1157" s="82"/>
      <c r="C1157" s="82"/>
      <c r="D1157" s="82"/>
      <c r="L1157"/>
      <c r="M1157"/>
    </row>
    <row r="1158" spans="1:13" ht="14.4" x14ac:dyDescent="0.3">
      <c r="A1158" s="82"/>
      <c r="B1158" s="82"/>
      <c r="C1158" s="82"/>
      <c r="D1158" s="82"/>
      <c r="L1158"/>
      <c r="M1158"/>
    </row>
    <row r="1159" spans="1:13" ht="14.4" x14ac:dyDescent="0.3">
      <c r="A1159" s="82"/>
      <c r="B1159" s="82"/>
      <c r="C1159" s="82"/>
      <c r="D1159" s="82"/>
      <c r="L1159"/>
      <c r="M1159"/>
    </row>
    <row r="1160" spans="1:13" ht="14.4" x14ac:dyDescent="0.3">
      <c r="A1160" s="82"/>
      <c r="B1160" s="82"/>
      <c r="C1160" s="82"/>
      <c r="D1160" s="82"/>
      <c r="L1160"/>
      <c r="M1160"/>
    </row>
    <row r="1161" spans="1:13" ht="14.4" x14ac:dyDescent="0.3">
      <c r="A1161" s="82"/>
      <c r="B1161" s="82"/>
      <c r="C1161" s="82"/>
      <c r="D1161" s="82"/>
      <c r="L1161"/>
      <c r="M1161"/>
    </row>
    <row r="1162" spans="1:13" ht="14.4" x14ac:dyDescent="0.3">
      <c r="A1162" s="82"/>
      <c r="B1162" s="82"/>
      <c r="C1162" s="82"/>
      <c r="D1162" s="82"/>
      <c r="L1162"/>
      <c r="M1162"/>
    </row>
    <row r="1163" spans="1:13" ht="14.4" x14ac:dyDescent="0.3">
      <c r="A1163" s="82"/>
      <c r="B1163" s="82"/>
      <c r="C1163" s="82"/>
      <c r="D1163" s="82"/>
      <c r="L1163"/>
      <c r="M1163"/>
    </row>
    <row r="1164" spans="1:13" ht="14.4" x14ac:dyDescent="0.3">
      <c r="A1164" s="82"/>
      <c r="B1164" s="82"/>
      <c r="C1164" s="82"/>
      <c r="D1164" s="82"/>
      <c r="L1164"/>
      <c r="M1164"/>
    </row>
    <row r="1165" spans="1:13" ht="14.4" x14ac:dyDescent="0.3">
      <c r="A1165" s="82"/>
      <c r="B1165" s="82"/>
      <c r="C1165" s="82"/>
      <c r="D1165" s="82"/>
      <c r="L1165"/>
      <c r="M1165"/>
    </row>
    <row r="1166" spans="1:13" ht="14.4" x14ac:dyDescent="0.3">
      <c r="A1166" s="82"/>
      <c r="B1166" s="82"/>
      <c r="C1166" s="82"/>
      <c r="D1166" s="82"/>
      <c r="L1166"/>
      <c r="M1166"/>
    </row>
    <row r="1167" spans="1:13" ht="14.4" x14ac:dyDescent="0.3">
      <c r="A1167" s="82"/>
      <c r="B1167" s="82"/>
      <c r="C1167" s="82"/>
      <c r="D1167" s="82"/>
      <c r="L1167"/>
      <c r="M1167"/>
    </row>
    <row r="1168" spans="1:13" ht="14.4" x14ac:dyDescent="0.3">
      <c r="A1168" s="82"/>
      <c r="B1168" s="82"/>
      <c r="C1168" s="82"/>
      <c r="D1168" s="82"/>
      <c r="L1168"/>
      <c r="M1168"/>
    </row>
    <row r="1169" spans="1:13" ht="14.4" x14ac:dyDescent="0.3">
      <c r="A1169" s="82"/>
      <c r="B1169" s="82"/>
      <c r="C1169" s="82"/>
      <c r="D1169" s="82"/>
      <c r="L1169"/>
      <c r="M1169"/>
    </row>
    <row r="1170" spans="1:13" ht="14.4" x14ac:dyDescent="0.3">
      <c r="A1170" s="82"/>
      <c r="B1170" s="82"/>
      <c r="C1170" s="82"/>
      <c r="D1170" s="82"/>
      <c r="L1170"/>
      <c r="M1170"/>
    </row>
    <row r="1171" spans="1:13" ht="14.4" x14ac:dyDescent="0.3">
      <c r="A1171" s="82"/>
      <c r="B1171" s="82"/>
      <c r="C1171" s="82"/>
      <c r="D1171" s="82"/>
      <c r="L1171"/>
      <c r="M1171"/>
    </row>
    <row r="1172" spans="1:13" ht="14.4" x14ac:dyDescent="0.3">
      <c r="A1172" s="82"/>
      <c r="B1172" s="82"/>
      <c r="C1172" s="82"/>
      <c r="D1172" s="82"/>
      <c r="L1172"/>
      <c r="M1172"/>
    </row>
    <row r="1173" spans="1:13" ht="14.4" x14ac:dyDescent="0.3">
      <c r="A1173" s="82"/>
      <c r="B1173" s="82"/>
      <c r="C1173" s="82"/>
      <c r="D1173" s="82"/>
      <c r="L1173"/>
      <c r="M1173"/>
    </row>
    <row r="1174" spans="1:13" ht="14.4" x14ac:dyDescent="0.3">
      <c r="A1174" s="82"/>
      <c r="B1174" s="82"/>
      <c r="C1174" s="82"/>
      <c r="D1174" s="82"/>
      <c r="L1174"/>
      <c r="M1174"/>
    </row>
    <row r="1175" spans="1:13" ht="14.4" x14ac:dyDescent="0.3">
      <c r="A1175" s="82"/>
      <c r="B1175" s="82"/>
      <c r="C1175" s="82"/>
      <c r="D1175" s="82"/>
      <c r="L1175"/>
      <c r="M1175"/>
    </row>
    <row r="1176" spans="1:13" ht="14.4" x14ac:dyDescent="0.3">
      <c r="A1176" s="82"/>
      <c r="B1176" s="82"/>
      <c r="C1176" s="82"/>
      <c r="D1176" s="82"/>
      <c r="L1176"/>
      <c r="M1176"/>
    </row>
    <row r="1177" spans="1:13" ht="14.4" x14ac:dyDescent="0.3">
      <c r="A1177" s="82"/>
      <c r="B1177" s="82"/>
      <c r="C1177" s="82"/>
      <c r="D1177" s="82"/>
      <c r="L1177"/>
      <c r="M1177"/>
    </row>
    <row r="1178" spans="1:13" ht="14.4" x14ac:dyDescent="0.3">
      <c r="A1178" s="82"/>
      <c r="B1178" s="82"/>
      <c r="C1178" s="82"/>
      <c r="D1178" s="82"/>
      <c r="L1178"/>
      <c r="M1178"/>
    </row>
    <row r="1179" spans="1:13" ht="14.4" x14ac:dyDescent="0.3">
      <c r="A1179" s="82"/>
      <c r="B1179" s="82"/>
      <c r="C1179" s="82"/>
      <c r="D1179" s="82"/>
      <c r="L1179"/>
      <c r="M1179"/>
    </row>
    <row r="1180" spans="1:13" ht="14.4" x14ac:dyDescent="0.3">
      <c r="A1180" s="82"/>
      <c r="B1180" s="82"/>
      <c r="C1180" s="82"/>
      <c r="D1180" s="82"/>
      <c r="L1180"/>
      <c r="M1180"/>
    </row>
    <row r="1181" spans="1:13" ht="14.4" x14ac:dyDescent="0.3">
      <c r="A1181" s="82"/>
      <c r="B1181" s="82"/>
      <c r="C1181" s="82"/>
      <c r="D1181" s="82"/>
      <c r="L1181"/>
      <c r="M1181"/>
    </row>
    <row r="1182" spans="1:13" ht="14.4" x14ac:dyDescent="0.3">
      <c r="A1182" s="82"/>
      <c r="B1182" s="82"/>
      <c r="C1182" s="82"/>
      <c r="D1182" s="82"/>
      <c r="L1182"/>
      <c r="M1182"/>
    </row>
    <row r="1183" spans="1:13" ht="14.4" x14ac:dyDescent="0.3">
      <c r="A1183" s="82"/>
      <c r="B1183" s="82"/>
      <c r="C1183" s="82"/>
      <c r="D1183" s="82"/>
      <c r="L1183"/>
      <c r="M1183"/>
    </row>
    <row r="1184" spans="1:13" ht="14.4" x14ac:dyDescent="0.3">
      <c r="A1184" s="82"/>
      <c r="B1184" s="82"/>
      <c r="C1184" s="82"/>
      <c r="D1184" s="82"/>
      <c r="L1184"/>
      <c r="M1184"/>
    </row>
    <row r="1185" spans="1:13" ht="14.4" x14ac:dyDescent="0.3">
      <c r="A1185" s="82"/>
      <c r="B1185" s="82"/>
      <c r="C1185" s="82"/>
      <c r="D1185" s="82"/>
      <c r="L1185"/>
      <c r="M1185"/>
    </row>
    <row r="1186" spans="1:13" ht="14.4" x14ac:dyDescent="0.3">
      <c r="A1186" s="82"/>
      <c r="B1186" s="82"/>
      <c r="C1186" s="82"/>
      <c r="D1186" s="82"/>
      <c r="L1186"/>
      <c r="M1186"/>
    </row>
    <row r="1187" spans="1:13" ht="14.4" x14ac:dyDescent="0.3">
      <c r="A1187" s="82"/>
      <c r="B1187" s="82"/>
      <c r="C1187" s="82"/>
      <c r="D1187" s="82"/>
      <c r="L1187"/>
      <c r="M1187"/>
    </row>
    <row r="1188" spans="1:13" ht="14.4" x14ac:dyDescent="0.3">
      <c r="A1188" s="82"/>
      <c r="B1188" s="82"/>
      <c r="C1188" s="82"/>
      <c r="D1188" s="82"/>
      <c r="L1188"/>
      <c r="M1188"/>
    </row>
    <row r="1189" spans="1:13" ht="14.4" x14ac:dyDescent="0.3">
      <c r="A1189" s="82"/>
      <c r="B1189" s="82"/>
      <c r="C1189" s="82"/>
      <c r="D1189" s="82"/>
      <c r="L1189"/>
      <c r="M1189"/>
    </row>
    <row r="1190" spans="1:13" ht="14.4" x14ac:dyDescent="0.3">
      <c r="A1190" s="82"/>
      <c r="B1190" s="82"/>
      <c r="C1190" s="82"/>
      <c r="D1190" s="82"/>
      <c r="L1190"/>
      <c r="M1190"/>
    </row>
    <row r="1191" spans="1:13" ht="14.4" x14ac:dyDescent="0.3">
      <c r="A1191" s="82"/>
      <c r="B1191" s="82"/>
      <c r="C1191" s="82"/>
      <c r="D1191" s="82"/>
      <c r="L1191"/>
      <c r="M1191"/>
    </row>
    <row r="1192" spans="1:13" ht="14.4" x14ac:dyDescent="0.3">
      <c r="A1192" s="82"/>
      <c r="B1192" s="82"/>
      <c r="C1192" s="82"/>
      <c r="D1192" s="82"/>
      <c r="L1192"/>
      <c r="M1192"/>
    </row>
    <row r="1193" spans="1:13" ht="14.4" x14ac:dyDescent="0.3">
      <c r="A1193" s="82"/>
      <c r="B1193" s="82"/>
      <c r="C1193" s="82"/>
      <c r="D1193" s="82"/>
      <c r="L1193"/>
      <c r="M1193"/>
    </row>
    <row r="1194" spans="1:13" ht="14.4" x14ac:dyDescent="0.3">
      <c r="A1194" s="82"/>
      <c r="B1194" s="82"/>
      <c r="C1194" s="82"/>
      <c r="D1194" s="82"/>
      <c r="L1194"/>
      <c r="M1194"/>
    </row>
    <row r="1195" spans="1:13" ht="14.4" x14ac:dyDescent="0.3">
      <c r="A1195" s="82"/>
      <c r="B1195" s="82"/>
      <c r="C1195" s="82"/>
      <c r="D1195" s="82"/>
      <c r="L1195"/>
      <c r="M1195"/>
    </row>
    <row r="1196" spans="1:13" ht="14.4" x14ac:dyDescent="0.3">
      <c r="A1196" s="82"/>
      <c r="B1196" s="82"/>
      <c r="C1196" s="82"/>
      <c r="D1196" s="82"/>
      <c r="L1196"/>
      <c r="M1196"/>
    </row>
    <row r="1197" spans="1:13" ht="14.4" x14ac:dyDescent="0.3">
      <c r="A1197" s="82"/>
      <c r="B1197" s="82"/>
      <c r="C1197" s="82"/>
      <c r="D1197" s="82"/>
      <c r="L1197"/>
      <c r="M1197"/>
    </row>
    <row r="1198" spans="1:13" ht="14.4" x14ac:dyDescent="0.3">
      <c r="A1198" s="82"/>
      <c r="B1198" s="82"/>
      <c r="C1198" s="82"/>
      <c r="D1198" s="82"/>
      <c r="L1198"/>
      <c r="M1198"/>
    </row>
    <row r="1199" spans="1:13" ht="14.4" x14ac:dyDescent="0.3">
      <c r="A1199" s="82"/>
      <c r="B1199" s="82"/>
      <c r="C1199" s="82"/>
      <c r="D1199" s="82"/>
      <c r="L1199"/>
      <c r="M1199"/>
    </row>
    <row r="1200" spans="1:13" ht="14.4" x14ac:dyDescent="0.3">
      <c r="A1200" s="82"/>
      <c r="B1200" s="82"/>
      <c r="C1200" s="82"/>
      <c r="D1200" s="82"/>
      <c r="L1200"/>
      <c r="M1200"/>
    </row>
    <row r="1201" spans="1:13" ht="14.4" x14ac:dyDescent="0.3">
      <c r="A1201" s="82"/>
      <c r="B1201" s="82"/>
      <c r="C1201" s="82"/>
      <c r="D1201" s="82"/>
      <c r="L1201"/>
      <c r="M1201"/>
    </row>
    <row r="1202" spans="1:13" ht="14.4" x14ac:dyDescent="0.3">
      <c r="A1202" s="82"/>
      <c r="B1202" s="82"/>
      <c r="C1202" s="82"/>
      <c r="D1202" s="82"/>
      <c r="L1202"/>
      <c r="M1202"/>
    </row>
    <row r="1203" spans="1:13" ht="14.4" x14ac:dyDescent="0.3">
      <c r="A1203" s="82"/>
      <c r="B1203" s="82"/>
      <c r="C1203" s="82"/>
      <c r="D1203" s="82"/>
      <c r="L1203"/>
      <c r="M1203"/>
    </row>
    <row r="1204" spans="1:13" ht="14.4" x14ac:dyDescent="0.3">
      <c r="A1204" s="82"/>
      <c r="B1204" s="82"/>
      <c r="C1204" s="82"/>
      <c r="D1204" s="82"/>
      <c r="L1204"/>
      <c r="M1204"/>
    </row>
    <row r="1205" spans="1:13" ht="14.4" x14ac:dyDescent="0.3">
      <c r="A1205" s="82"/>
      <c r="B1205" s="82"/>
      <c r="C1205" s="82"/>
      <c r="D1205" s="82"/>
      <c r="L1205"/>
      <c r="M1205"/>
    </row>
    <row r="1206" spans="1:13" ht="14.4" x14ac:dyDescent="0.3">
      <c r="A1206" s="82"/>
      <c r="B1206" s="82"/>
      <c r="C1206" s="82"/>
      <c r="D1206" s="82"/>
      <c r="L1206"/>
      <c r="M1206"/>
    </row>
    <row r="1207" spans="1:13" ht="14.4" x14ac:dyDescent="0.3">
      <c r="A1207" s="82"/>
      <c r="B1207" s="82"/>
      <c r="C1207" s="82"/>
      <c r="D1207" s="82"/>
      <c r="L1207"/>
      <c r="M1207"/>
    </row>
    <row r="1208" spans="1:13" ht="14.4" x14ac:dyDescent="0.3">
      <c r="A1208" s="82"/>
      <c r="B1208" s="82"/>
      <c r="C1208" s="82"/>
      <c r="D1208" s="82"/>
      <c r="L1208"/>
      <c r="M1208"/>
    </row>
    <row r="1209" spans="1:13" ht="14.4" x14ac:dyDescent="0.3">
      <c r="A1209" s="82"/>
      <c r="B1209" s="82"/>
      <c r="C1209" s="82"/>
      <c r="D1209" s="82"/>
      <c r="L1209"/>
      <c r="M1209"/>
    </row>
    <row r="1210" spans="1:13" ht="14.4" x14ac:dyDescent="0.3">
      <c r="A1210" s="82"/>
      <c r="B1210" s="82"/>
      <c r="C1210" s="82"/>
      <c r="D1210" s="82"/>
      <c r="L1210"/>
      <c r="M1210"/>
    </row>
    <row r="1211" spans="1:13" ht="14.4" x14ac:dyDescent="0.3">
      <c r="A1211" s="82"/>
      <c r="B1211" s="82"/>
      <c r="C1211" s="82"/>
      <c r="D1211" s="82"/>
      <c r="L1211"/>
      <c r="M1211"/>
    </row>
    <row r="1212" spans="1:13" ht="14.4" x14ac:dyDescent="0.3">
      <c r="A1212" s="82"/>
      <c r="B1212" s="82"/>
      <c r="C1212" s="82"/>
      <c r="D1212" s="82"/>
      <c r="L1212"/>
      <c r="M1212"/>
    </row>
    <row r="1213" spans="1:13" ht="14.4" x14ac:dyDescent="0.3">
      <c r="A1213" s="82"/>
      <c r="B1213" s="82"/>
      <c r="C1213" s="82"/>
      <c r="D1213" s="82"/>
      <c r="L1213"/>
      <c r="M1213"/>
    </row>
    <row r="1214" spans="1:13" ht="14.4" x14ac:dyDescent="0.3">
      <c r="A1214" s="82"/>
      <c r="B1214" s="82"/>
      <c r="C1214" s="82"/>
      <c r="D1214" s="82"/>
      <c r="L1214"/>
      <c r="M1214"/>
    </row>
    <row r="1215" spans="1:13" ht="14.4" x14ac:dyDescent="0.3">
      <c r="A1215" s="82"/>
      <c r="B1215" s="82"/>
      <c r="C1215" s="82"/>
      <c r="D1215" s="82"/>
      <c r="L1215"/>
      <c r="M1215"/>
    </row>
    <row r="1216" spans="1:13" ht="14.4" x14ac:dyDescent="0.3">
      <c r="A1216" s="82"/>
      <c r="B1216" s="82"/>
      <c r="C1216" s="82"/>
      <c r="D1216" s="82"/>
      <c r="L1216"/>
      <c r="M1216"/>
    </row>
    <row r="1217" spans="1:13" ht="14.4" x14ac:dyDescent="0.3">
      <c r="A1217" s="82"/>
      <c r="B1217" s="82"/>
      <c r="C1217" s="82"/>
      <c r="D1217" s="82"/>
      <c r="L1217"/>
      <c r="M1217"/>
    </row>
    <row r="1218" spans="1:13" ht="14.4" x14ac:dyDescent="0.3">
      <c r="A1218" s="82"/>
      <c r="B1218" s="82"/>
      <c r="C1218" s="82"/>
      <c r="D1218" s="82"/>
      <c r="L1218"/>
      <c r="M1218"/>
    </row>
    <row r="1219" spans="1:13" ht="14.4" x14ac:dyDescent="0.3">
      <c r="A1219" s="82"/>
      <c r="B1219" s="82"/>
      <c r="C1219" s="82"/>
      <c r="D1219" s="82"/>
      <c r="L1219"/>
      <c r="M1219"/>
    </row>
    <row r="1220" spans="1:13" ht="14.4" x14ac:dyDescent="0.3">
      <c r="A1220" s="82"/>
      <c r="B1220" s="82"/>
      <c r="C1220" s="82"/>
      <c r="D1220" s="82"/>
      <c r="L1220"/>
      <c r="M1220"/>
    </row>
    <row r="1221" spans="1:13" ht="14.4" x14ac:dyDescent="0.3">
      <c r="A1221" s="82"/>
      <c r="B1221" s="82"/>
      <c r="C1221" s="82"/>
      <c r="D1221" s="82"/>
      <c r="L1221"/>
      <c r="M1221"/>
    </row>
    <row r="1222" spans="1:13" ht="14.4" x14ac:dyDescent="0.3">
      <c r="A1222" s="82"/>
      <c r="B1222" s="82"/>
      <c r="C1222" s="82"/>
      <c r="D1222" s="82"/>
      <c r="L1222"/>
      <c r="M1222"/>
    </row>
    <row r="1223" spans="1:13" ht="14.4" x14ac:dyDescent="0.3">
      <c r="A1223" s="82"/>
      <c r="B1223" s="82"/>
      <c r="C1223" s="82"/>
      <c r="D1223" s="82"/>
      <c r="L1223"/>
      <c r="M1223"/>
    </row>
    <row r="1224" spans="1:13" ht="14.4" x14ac:dyDescent="0.3">
      <c r="A1224" s="82"/>
      <c r="B1224" s="82"/>
      <c r="C1224" s="82"/>
      <c r="D1224" s="82"/>
      <c r="L1224"/>
      <c r="M1224"/>
    </row>
    <row r="1225" spans="1:13" ht="14.4" x14ac:dyDescent="0.3">
      <c r="A1225" s="82"/>
      <c r="B1225" s="82"/>
      <c r="C1225" s="82"/>
      <c r="D1225" s="82"/>
      <c r="L1225"/>
      <c r="M1225"/>
    </row>
    <row r="1226" spans="1:13" ht="14.4" x14ac:dyDescent="0.3">
      <c r="A1226" s="82"/>
      <c r="B1226" s="82"/>
      <c r="C1226" s="82"/>
      <c r="D1226" s="82"/>
      <c r="L1226"/>
      <c r="M1226"/>
    </row>
    <row r="1227" spans="1:13" ht="14.4" x14ac:dyDescent="0.3">
      <c r="A1227" s="82"/>
      <c r="B1227" s="82"/>
      <c r="C1227" s="82"/>
      <c r="D1227" s="82"/>
      <c r="L1227"/>
      <c r="M1227"/>
    </row>
    <row r="1228" spans="1:13" ht="14.4" x14ac:dyDescent="0.3">
      <c r="A1228" s="82"/>
      <c r="B1228" s="82"/>
      <c r="C1228" s="82"/>
      <c r="D1228" s="82"/>
      <c r="L1228"/>
      <c r="M1228"/>
    </row>
    <row r="1229" spans="1:13" ht="14.4" x14ac:dyDescent="0.3">
      <c r="A1229" s="82"/>
      <c r="B1229" s="82"/>
      <c r="C1229" s="82"/>
      <c r="D1229" s="82"/>
      <c r="L1229"/>
      <c r="M1229"/>
    </row>
    <row r="1230" spans="1:13" ht="14.4" x14ac:dyDescent="0.3">
      <c r="A1230" s="82"/>
      <c r="B1230" s="82"/>
      <c r="C1230" s="82"/>
      <c r="D1230" s="82"/>
      <c r="L1230"/>
      <c r="M1230"/>
    </row>
    <row r="1231" spans="1:13" ht="14.4" x14ac:dyDescent="0.3">
      <c r="A1231" s="82"/>
      <c r="B1231" s="82"/>
      <c r="C1231" s="82"/>
      <c r="D1231" s="82"/>
      <c r="L1231"/>
      <c r="M1231"/>
    </row>
    <row r="1232" spans="1:13" ht="14.4" x14ac:dyDescent="0.3">
      <c r="A1232" s="82"/>
      <c r="B1232" s="82"/>
      <c r="C1232" s="82"/>
      <c r="D1232" s="82"/>
      <c r="L1232"/>
      <c r="M1232"/>
    </row>
    <row r="1233" spans="1:13" ht="14.4" x14ac:dyDescent="0.3">
      <c r="A1233" s="82"/>
      <c r="B1233" s="82"/>
      <c r="C1233" s="82"/>
      <c r="D1233" s="82"/>
      <c r="L1233"/>
      <c r="M1233"/>
    </row>
    <row r="1234" spans="1:13" ht="14.4" x14ac:dyDescent="0.3">
      <c r="A1234" s="82"/>
      <c r="B1234" s="82"/>
      <c r="C1234" s="82"/>
      <c r="D1234" s="82"/>
      <c r="L1234"/>
      <c r="M1234"/>
    </row>
    <row r="1235" spans="1:13" ht="14.4" x14ac:dyDescent="0.3">
      <c r="A1235" s="82"/>
      <c r="B1235" s="82"/>
      <c r="C1235" s="82"/>
      <c r="D1235" s="82"/>
      <c r="L1235"/>
      <c r="M1235"/>
    </row>
    <row r="1236" spans="1:13" ht="14.4" x14ac:dyDescent="0.3">
      <c r="A1236" s="82"/>
      <c r="B1236" s="82"/>
      <c r="C1236" s="82"/>
      <c r="D1236" s="82"/>
      <c r="L1236"/>
      <c r="M1236"/>
    </row>
    <row r="1237" spans="1:13" ht="14.4" x14ac:dyDescent="0.3">
      <c r="A1237" s="82"/>
      <c r="B1237" s="82"/>
      <c r="C1237" s="82"/>
      <c r="D1237" s="82"/>
      <c r="L1237"/>
      <c r="M1237"/>
    </row>
    <row r="1238" spans="1:13" ht="14.4" x14ac:dyDescent="0.3">
      <c r="A1238" s="82"/>
      <c r="B1238" s="82"/>
      <c r="C1238" s="82"/>
      <c r="D1238" s="82"/>
      <c r="L1238"/>
      <c r="M1238"/>
    </row>
    <row r="1239" spans="1:13" ht="14.4" x14ac:dyDescent="0.3">
      <c r="A1239" s="82"/>
      <c r="B1239" s="82"/>
      <c r="C1239" s="82"/>
      <c r="D1239" s="82"/>
      <c r="L1239"/>
      <c r="M1239"/>
    </row>
    <row r="1240" spans="1:13" ht="14.4" x14ac:dyDescent="0.3">
      <c r="A1240" s="82"/>
      <c r="B1240" s="82"/>
      <c r="C1240" s="82"/>
      <c r="D1240" s="82"/>
      <c r="L1240"/>
      <c r="M1240"/>
    </row>
    <row r="1241" spans="1:13" ht="14.4" x14ac:dyDescent="0.3">
      <c r="A1241" s="82"/>
      <c r="B1241" s="82"/>
      <c r="C1241" s="82"/>
      <c r="D1241" s="82"/>
      <c r="L1241"/>
      <c r="M1241"/>
    </row>
    <row r="1242" spans="1:13" ht="14.4" x14ac:dyDescent="0.3">
      <c r="A1242" s="82"/>
      <c r="B1242" s="82"/>
      <c r="C1242" s="82"/>
      <c r="D1242" s="82"/>
      <c r="L1242"/>
      <c r="M1242"/>
    </row>
    <row r="1243" spans="1:13" ht="14.4" x14ac:dyDescent="0.3">
      <c r="A1243" s="82"/>
      <c r="B1243" s="82"/>
      <c r="C1243" s="82"/>
      <c r="D1243" s="82"/>
      <c r="L1243"/>
      <c r="M1243"/>
    </row>
    <row r="1244" spans="1:13" ht="14.4" x14ac:dyDescent="0.3">
      <c r="A1244" s="82"/>
      <c r="B1244" s="82"/>
      <c r="C1244" s="82"/>
      <c r="D1244" s="82"/>
      <c r="L1244"/>
      <c r="M1244"/>
    </row>
    <row r="1245" spans="1:13" ht="14.4" x14ac:dyDescent="0.3">
      <c r="A1245" s="82"/>
      <c r="B1245" s="82"/>
      <c r="C1245" s="82"/>
      <c r="D1245" s="82"/>
      <c r="L1245"/>
      <c r="M1245"/>
    </row>
    <row r="1246" spans="1:13" ht="14.4" x14ac:dyDescent="0.3">
      <c r="A1246" s="82"/>
      <c r="B1246" s="82"/>
      <c r="C1246" s="82"/>
      <c r="D1246" s="82"/>
      <c r="L1246"/>
      <c r="M1246"/>
    </row>
    <row r="1247" spans="1:13" ht="14.4" x14ac:dyDescent="0.3">
      <c r="A1247" s="82"/>
      <c r="B1247" s="82"/>
      <c r="C1247" s="82"/>
      <c r="D1247" s="82"/>
      <c r="L1247"/>
      <c r="M1247"/>
    </row>
    <row r="1248" spans="1:13" ht="14.4" x14ac:dyDescent="0.3">
      <c r="A1248" s="82"/>
      <c r="B1248" s="82"/>
      <c r="C1248" s="82"/>
      <c r="D1248" s="82"/>
      <c r="L1248"/>
      <c r="M1248"/>
    </row>
    <row r="1249" spans="1:13" ht="14.4" x14ac:dyDescent="0.3">
      <c r="A1249" s="82"/>
      <c r="B1249" s="82"/>
      <c r="C1249" s="82"/>
      <c r="D1249" s="82"/>
      <c r="L1249"/>
      <c r="M1249"/>
    </row>
    <row r="1250" spans="1:13" ht="14.4" x14ac:dyDescent="0.3">
      <c r="A1250" s="82"/>
      <c r="B1250" s="82"/>
      <c r="C1250" s="82"/>
      <c r="D1250" s="82"/>
      <c r="L1250"/>
      <c r="M1250"/>
    </row>
    <row r="1251" spans="1:13" ht="14.4" x14ac:dyDescent="0.3">
      <c r="A1251" s="82"/>
      <c r="B1251" s="82"/>
      <c r="C1251" s="82"/>
      <c r="D1251" s="82"/>
      <c r="L1251"/>
      <c r="M1251"/>
    </row>
    <row r="1252" spans="1:13" ht="14.4" x14ac:dyDescent="0.3">
      <c r="A1252" s="82"/>
      <c r="B1252" s="82"/>
      <c r="C1252" s="82"/>
      <c r="D1252" s="82"/>
      <c r="L1252"/>
      <c r="M1252"/>
    </row>
    <row r="1253" spans="1:13" ht="14.4" x14ac:dyDescent="0.3">
      <c r="A1253" s="82"/>
      <c r="B1253" s="82"/>
      <c r="C1253" s="82"/>
      <c r="D1253" s="82"/>
      <c r="L1253"/>
      <c r="M1253"/>
    </row>
    <row r="1254" spans="1:13" ht="14.4" x14ac:dyDescent="0.3">
      <c r="A1254" s="82"/>
      <c r="B1254" s="82"/>
      <c r="C1254" s="82"/>
      <c r="D1254" s="82"/>
      <c r="L1254"/>
      <c r="M1254"/>
    </row>
    <row r="1255" spans="1:13" ht="14.4" x14ac:dyDescent="0.3">
      <c r="A1255" s="82"/>
      <c r="B1255" s="82"/>
      <c r="C1255" s="82"/>
      <c r="D1255" s="82"/>
      <c r="L1255"/>
      <c r="M1255"/>
    </row>
    <row r="1256" spans="1:13" ht="14.4" x14ac:dyDescent="0.3">
      <c r="A1256" s="82"/>
      <c r="B1256" s="82"/>
      <c r="C1256" s="82"/>
      <c r="D1256" s="82"/>
      <c r="L1256"/>
      <c r="M1256"/>
    </row>
    <row r="1257" spans="1:13" ht="14.4" x14ac:dyDescent="0.3">
      <c r="A1257" s="82"/>
      <c r="B1257" s="82"/>
      <c r="C1257" s="82"/>
      <c r="D1257" s="82"/>
      <c r="L1257"/>
      <c r="M1257"/>
    </row>
    <row r="1258" spans="1:13" ht="14.4" x14ac:dyDescent="0.3">
      <c r="A1258" s="82"/>
      <c r="B1258" s="82"/>
      <c r="C1258" s="82"/>
      <c r="D1258" s="82"/>
      <c r="L1258"/>
      <c r="M1258"/>
    </row>
    <row r="1259" spans="1:13" ht="14.4" x14ac:dyDescent="0.3">
      <c r="A1259" s="82"/>
      <c r="B1259" s="82"/>
      <c r="C1259" s="82"/>
      <c r="D1259" s="82"/>
      <c r="L1259"/>
      <c r="M1259"/>
    </row>
    <row r="1260" spans="1:13" ht="14.4" x14ac:dyDescent="0.3">
      <c r="A1260" s="82"/>
      <c r="B1260" s="82"/>
      <c r="C1260" s="82"/>
      <c r="D1260" s="82"/>
      <c r="L1260"/>
      <c r="M1260"/>
    </row>
    <row r="1261" spans="1:13" ht="14.4" x14ac:dyDescent="0.3">
      <c r="A1261" s="82"/>
      <c r="B1261" s="82"/>
      <c r="C1261" s="82"/>
      <c r="D1261" s="82"/>
      <c r="L1261"/>
      <c r="M1261"/>
    </row>
    <row r="1262" spans="1:13" ht="14.4" x14ac:dyDescent="0.3">
      <c r="A1262" s="82"/>
      <c r="B1262" s="82"/>
      <c r="C1262" s="82"/>
      <c r="D1262" s="82"/>
      <c r="L1262"/>
      <c r="M1262"/>
    </row>
    <row r="1263" spans="1:13" ht="14.4" x14ac:dyDescent="0.3">
      <c r="A1263" s="82"/>
      <c r="B1263" s="82"/>
      <c r="C1263" s="82"/>
      <c r="D1263" s="82"/>
      <c r="L1263"/>
      <c r="M1263"/>
    </row>
    <row r="1264" spans="1:13" ht="14.4" x14ac:dyDescent="0.3">
      <c r="A1264" s="82"/>
      <c r="B1264" s="82"/>
      <c r="C1264" s="82"/>
      <c r="D1264" s="82"/>
      <c r="L1264"/>
      <c r="M1264"/>
    </row>
    <row r="1265" spans="1:13" ht="14.4" x14ac:dyDescent="0.3">
      <c r="A1265" s="82"/>
      <c r="B1265" s="82"/>
      <c r="C1265" s="82"/>
      <c r="D1265" s="82"/>
      <c r="L1265"/>
      <c r="M1265"/>
    </row>
    <row r="1266" spans="1:13" ht="14.4" x14ac:dyDescent="0.3">
      <c r="A1266" s="82"/>
      <c r="B1266" s="82"/>
      <c r="C1266" s="82"/>
      <c r="D1266" s="82"/>
      <c r="L1266"/>
      <c r="M1266"/>
    </row>
    <row r="1267" spans="1:13" ht="14.4" x14ac:dyDescent="0.3">
      <c r="A1267" s="82"/>
      <c r="B1267" s="82"/>
      <c r="C1267" s="82"/>
      <c r="D1267" s="82"/>
      <c r="L1267"/>
      <c r="M1267"/>
    </row>
    <row r="1268" spans="1:13" ht="14.4" x14ac:dyDescent="0.3">
      <c r="A1268" s="82"/>
      <c r="B1268" s="82"/>
      <c r="C1268" s="82"/>
      <c r="D1268" s="82"/>
      <c r="L1268"/>
      <c r="M1268"/>
    </row>
    <row r="1269" spans="1:13" ht="14.4" x14ac:dyDescent="0.3">
      <c r="A1269" s="82"/>
      <c r="B1269" s="82"/>
      <c r="C1269" s="82"/>
      <c r="D1269" s="82"/>
      <c r="L1269"/>
      <c r="M1269"/>
    </row>
    <row r="1270" spans="1:13" ht="14.4" x14ac:dyDescent="0.3">
      <c r="A1270" s="82"/>
      <c r="B1270" s="82"/>
      <c r="C1270" s="82"/>
      <c r="D1270" s="82"/>
      <c r="L1270"/>
      <c r="M1270"/>
    </row>
    <row r="1271" spans="1:13" ht="14.4" x14ac:dyDescent="0.3">
      <c r="A1271" s="82"/>
      <c r="B1271" s="82"/>
      <c r="C1271" s="82"/>
      <c r="D1271" s="82"/>
      <c r="L1271"/>
      <c r="M1271"/>
    </row>
    <row r="1272" spans="1:13" ht="14.4" x14ac:dyDescent="0.3">
      <c r="A1272" s="82"/>
      <c r="B1272" s="82"/>
      <c r="C1272" s="82"/>
      <c r="D1272" s="82"/>
      <c r="L1272"/>
      <c r="M1272"/>
    </row>
    <row r="1273" spans="1:13" ht="14.4" x14ac:dyDescent="0.3">
      <c r="A1273" s="82"/>
      <c r="B1273" s="82"/>
      <c r="C1273" s="82"/>
      <c r="D1273" s="82"/>
      <c r="L1273"/>
      <c r="M1273"/>
    </row>
    <row r="1274" spans="1:13" ht="14.4" x14ac:dyDescent="0.3">
      <c r="A1274" s="82"/>
      <c r="B1274" s="82"/>
      <c r="C1274" s="82"/>
      <c r="D1274" s="82"/>
      <c r="L1274"/>
      <c r="M1274"/>
    </row>
    <row r="1275" spans="1:13" ht="14.4" x14ac:dyDescent="0.3">
      <c r="A1275" s="82"/>
      <c r="B1275" s="82"/>
      <c r="C1275" s="82"/>
      <c r="D1275" s="82"/>
      <c r="L1275"/>
      <c r="M1275"/>
    </row>
    <row r="1276" spans="1:13" ht="14.4" x14ac:dyDescent="0.3">
      <c r="A1276" s="82"/>
      <c r="B1276" s="82"/>
      <c r="C1276" s="82"/>
      <c r="D1276" s="82"/>
      <c r="L1276"/>
      <c r="M1276"/>
    </row>
    <row r="1277" spans="1:13" ht="14.4" x14ac:dyDescent="0.3">
      <c r="A1277" s="82"/>
      <c r="B1277" s="82"/>
      <c r="C1277" s="82"/>
      <c r="D1277" s="82"/>
      <c r="L1277"/>
      <c r="M1277"/>
    </row>
    <row r="1278" spans="1:13" ht="14.4" x14ac:dyDescent="0.3">
      <c r="A1278" s="82"/>
      <c r="B1278" s="82"/>
      <c r="C1278" s="82"/>
      <c r="D1278" s="82"/>
      <c r="L1278"/>
      <c r="M1278"/>
    </row>
    <row r="1279" spans="1:13" ht="14.4" x14ac:dyDescent="0.3">
      <c r="A1279" s="82"/>
      <c r="B1279" s="82"/>
      <c r="C1279" s="82"/>
      <c r="D1279" s="82"/>
      <c r="L1279"/>
      <c r="M1279"/>
    </row>
    <row r="1280" spans="1:13" ht="14.4" x14ac:dyDescent="0.3">
      <c r="A1280" s="82"/>
      <c r="B1280" s="82"/>
      <c r="C1280" s="82"/>
      <c r="D1280" s="82"/>
      <c r="L1280"/>
      <c r="M1280"/>
    </row>
    <row r="1281" spans="1:13" ht="14.4" x14ac:dyDescent="0.3">
      <c r="A1281" s="82"/>
      <c r="B1281" s="82"/>
      <c r="C1281" s="82"/>
      <c r="D1281" s="82"/>
      <c r="L1281"/>
      <c r="M1281"/>
    </row>
    <row r="1282" spans="1:13" ht="14.4" x14ac:dyDescent="0.3">
      <c r="A1282" s="82"/>
      <c r="B1282" s="82"/>
      <c r="C1282" s="82"/>
      <c r="D1282" s="82"/>
      <c r="L1282"/>
      <c r="M1282"/>
    </row>
    <row r="1283" spans="1:13" ht="14.4" x14ac:dyDescent="0.3">
      <c r="A1283" s="82"/>
      <c r="B1283" s="82"/>
      <c r="C1283" s="82"/>
      <c r="D1283" s="82"/>
      <c r="L1283"/>
      <c r="M1283"/>
    </row>
    <row r="1284" spans="1:13" ht="14.4" x14ac:dyDescent="0.3">
      <c r="A1284" s="82"/>
      <c r="B1284" s="82"/>
      <c r="C1284" s="82"/>
      <c r="D1284" s="82"/>
      <c r="L1284"/>
      <c r="M1284"/>
    </row>
    <row r="1285" spans="1:13" ht="14.4" x14ac:dyDescent="0.3">
      <c r="A1285" s="82"/>
      <c r="B1285" s="82"/>
      <c r="C1285" s="82"/>
      <c r="D1285" s="82"/>
      <c r="L1285"/>
      <c r="M1285"/>
    </row>
    <row r="1286" spans="1:13" ht="14.4" x14ac:dyDescent="0.3">
      <c r="A1286" s="82"/>
      <c r="B1286" s="82"/>
      <c r="C1286" s="82"/>
      <c r="D1286" s="82"/>
      <c r="L1286"/>
      <c r="M1286"/>
    </row>
    <row r="1287" spans="1:13" ht="14.4" x14ac:dyDescent="0.3">
      <c r="A1287" s="82"/>
      <c r="B1287" s="82"/>
      <c r="C1287" s="82"/>
      <c r="D1287" s="82"/>
      <c r="L1287"/>
      <c r="M1287"/>
    </row>
    <row r="1288" spans="1:13" ht="14.4" x14ac:dyDescent="0.3">
      <c r="A1288" s="82"/>
      <c r="B1288" s="82"/>
      <c r="C1288" s="82"/>
      <c r="D1288" s="82"/>
      <c r="L1288"/>
      <c r="M1288"/>
    </row>
    <row r="1289" spans="1:13" ht="14.4" x14ac:dyDescent="0.3">
      <c r="A1289" s="82"/>
      <c r="B1289" s="82"/>
      <c r="C1289" s="82"/>
      <c r="D1289" s="82"/>
      <c r="L1289"/>
      <c r="M1289"/>
    </row>
    <row r="1290" spans="1:13" ht="14.4" x14ac:dyDescent="0.3">
      <c r="A1290" s="82"/>
      <c r="B1290" s="82"/>
      <c r="C1290" s="82"/>
      <c r="D1290" s="82"/>
      <c r="L1290"/>
      <c r="M1290"/>
    </row>
    <row r="1291" spans="1:13" ht="14.4" x14ac:dyDescent="0.3">
      <c r="A1291" s="82"/>
      <c r="B1291" s="82"/>
      <c r="C1291" s="82"/>
      <c r="D1291" s="82"/>
      <c r="L1291"/>
      <c r="M1291"/>
    </row>
    <row r="1292" spans="1:13" ht="14.4" x14ac:dyDescent="0.3">
      <c r="A1292" s="82"/>
      <c r="B1292" s="82"/>
      <c r="C1292" s="82"/>
      <c r="D1292" s="82"/>
      <c r="L1292"/>
      <c r="M1292"/>
    </row>
    <row r="1293" spans="1:13" ht="14.4" x14ac:dyDescent="0.3">
      <c r="A1293" s="82"/>
      <c r="B1293" s="82"/>
      <c r="C1293" s="82"/>
      <c r="D1293" s="82"/>
      <c r="L1293"/>
      <c r="M1293"/>
    </row>
    <row r="1294" spans="1:13" ht="14.4" x14ac:dyDescent="0.3">
      <c r="A1294" s="82"/>
      <c r="B1294" s="82"/>
      <c r="C1294" s="82"/>
      <c r="D1294" s="82"/>
      <c r="L1294"/>
      <c r="M1294"/>
    </row>
    <row r="1295" spans="1:13" ht="14.4" x14ac:dyDescent="0.3">
      <c r="A1295" s="82"/>
      <c r="B1295" s="82"/>
      <c r="C1295" s="82"/>
      <c r="D1295" s="82"/>
      <c r="L1295"/>
      <c r="M1295"/>
    </row>
    <row r="1296" spans="1:13" ht="14.4" x14ac:dyDescent="0.3">
      <c r="A1296" s="82"/>
      <c r="B1296" s="82"/>
      <c r="C1296" s="82"/>
      <c r="D1296" s="82"/>
      <c r="L1296"/>
      <c r="M1296"/>
    </row>
    <row r="1297" spans="1:13" ht="14.4" x14ac:dyDescent="0.3">
      <c r="A1297" s="82"/>
      <c r="B1297" s="82"/>
      <c r="C1297" s="82"/>
      <c r="D1297" s="82"/>
      <c r="L1297"/>
      <c r="M1297"/>
    </row>
    <row r="1298" spans="1:13" ht="14.4" x14ac:dyDescent="0.3">
      <c r="A1298" s="82"/>
      <c r="B1298" s="82"/>
      <c r="C1298" s="82"/>
      <c r="D1298" s="82"/>
      <c r="L1298"/>
      <c r="M1298"/>
    </row>
    <row r="1299" spans="1:13" ht="14.4" x14ac:dyDescent="0.3">
      <c r="A1299" s="82"/>
      <c r="B1299" s="82"/>
      <c r="C1299" s="82"/>
      <c r="D1299" s="82"/>
      <c r="L1299"/>
      <c r="M1299"/>
    </row>
    <row r="1300" spans="1:13" ht="14.4" x14ac:dyDescent="0.3">
      <c r="A1300" s="82"/>
      <c r="B1300" s="82"/>
      <c r="C1300" s="82"/>
      <c r="D1300" s="82"/>
      <c r="L1300"/>
      <c r="M1300"/>
    </row>
    <row r="1301" spans="1:13" ht="14.4" x14ac:dyDescent="0.3">
      <c r="A1301" s="82"/>
      <c r="B1301" s="82"/>
      <c r="C1301" s="82"/>
      <c r="D1301" s="82"/>
      <c r="L1301"/>
      <c r="M1301"/>
    </row>
    <row r="1302" spans="1:13" ht="14.4" x14ac:dyDescent="0.3">
      <c r="A1302" s="82"/>
      <c r="B1302" s="82"/>
      <c r="C1302" s="82"/>
      <c r="D1302" s="82"/>
      <c r="L1302"/>
      <c r="M1302"/>
    </row>
    <row r="1303" spans="1:13" ht="14.4" x14ac:dyDescent="0.3">
      <c r="A1303" s="82"/>
      <c r="B1303" s="82"/>
      <c r="C1303" s="82"/>
      <c r="D1303" s="82"/>
      <c r="L1303"/>
      <c r="M1303"/>
    </row>
    <row r="1304" spans="1:13" ht="14.4" x14ac:dyDescent="0.3">
      <c r="A1304" s="82"/>
      <c r="B1304" s="82"/>
      <c r="C1304" s="82"/>
      <c r="D1304" s="82"/>
      <c r="L1304"/>
      <c r="M1304"/>
    </row>
    <row r="1305" spans="1:13" ht="14.4" x14ac:dyDescent="0.3">
      <c r="A1305" s="82"/>
      <c r="B1305" s="82"/>
      <c r="C1305" s="82"/>
      <c r="D1305" s="82"/>
      <c r="L1305"/>
      <c r="M1305"/>
    </row>
    <row r="1306" spans="1:13" ht="14.4" x14ac:dyDescent="0.3">
      <c r="A1306" s="82"/>
      <c r="B1306" s="82"/>
      <c r="C1306" s="82"/>
      <c r="D1306" s="82"/>
      <c r="L1306"/>
      <c r="M1306"/>
    </row>
    <row r="1307" spans="1:13" ht="14.4" x14ac:dyDescent="0.3">
      <c r="A1307" s="82"/>
      <c r="B1307" s="82"/>
      <c r="C1307" s="82"/>
      <c r="D1307" s="82"/>
      <c r="L1307"/>
      <c r="M1307"/>
    </row>
    <row r="1308" spans="1:13" ht="14.4" x14ac:dyDescent="0.3">
      <c r="A1308" s="82"/>
      <c r="B1308" s="82"/>
      <c r="C1308" s="82"/>
      <c r="D1308" s="82"/>
      <c r="L1308"/>
      <c r="M1308"/>
    </row>
    <row r="1309" spans="1:13" ht="14.4" x14ac:dyDescent="0.3">
      <c r="A1309" s="82"/>
      <c r="B1309" s="82"/>
      <c r="C1309" s="82"/>
      <c r="D1309" s="82"/>
      <c r="L1309"/>
      <c r="M1309"/>
    </row>
    <row r="1310" spans="1:13" ht="14.4" x14ac:dyDescent="0.3">
      <c r="A1310" s="82"/>
      <c r="B1310" s="82"/>
      <c r="C1310" s="82"/>
      <c r="D1310" s="82"/>
      <c r="L1310"/>
      <c r="M1310"/>
    </row>
    <row r="1311" spans="1:13" ht="14.4" x14ac:dyDescent="0.3">
      <c r="A1311" s="82"/>
      <c r="B1311" s="82"/>
      <c r="C1311" s="82"/>
      <c r="D1311" s="82"/>
      <c r="L1311"/>
      <c r="M1311"/>
    </row>
    <row r="1312" spans="1:13" ht="14.4" x14ac:dyDescent="0.3">
      <c r="A1312" s="82"/>
      <c r="B1312" s="82"/>
      <c r="C1312" s="82"/>
      <c r="D1312" s="82"/>
      <c r="L1312"/>
      <c r="M1312"/>
    </row>
    <row r="1313" spans="1:13" ht="14.4" x14ac:dyDescent="0.3">
      <c r="A1313" s="82"/>
      <c r="B1313" s="82"/>
      <c r="C1313" s="82"/>
      <c r="D1313" s="82"/>
      <c r="L1313"/>
      <c r="M1313"/>
    </row>
    <row r="1314" spans="1:13" ht="14.4" x14ac:dyDescent="0.3">
      <c r="A1314" s="82"/>
      <c r="B1314" s="82"/>
      <c r="C1314" s="82"/>
      <c r="D1314" s="82"/>
      <c r="L1314"/>
      <c r="M1314"/>
    </row>
    <row r="1315" spans="1:13" ht="14.4" x14ac:dyDescent="0.3">
      <c r="A1315" s="82"/>
      <c r="B1315" s="82"/>
      <c r="C1315" s="82"/>
      <c r="D1315" s="82"/>
      <c r="L1315"/>
      <c r="M1315"/>
    </row>
    <row r="1316" spans="1:13" ht="14.4" x14ac:dyDescent="0.3">
      <c r="A1316" s="82"/>
      <c r="B1316" s="82"/>
      <c r="C1316" s="82"/>
      <c r="D1316" s="82"/>
      <c r="L1316"/>
      <c r="M1316"/>
    </row>
    <row r="1317" spans="1:13" ht="14.4" x14ac:dyDescent="0.3">
      <c r="A1317" s="82"/>
      <c r="B1317" s="82"/>
      <c r="C1317" s="82"/>
      <c r="D1317" s="82"/>
      <c r="L1317"/>
      <c r="M1317"/>
    </row>
    <row r="1318" spans="1:13" ht="14.4" x14ac:dyDescent="0.3">
      <c r="A1318" s="82"/>
      <c r="B1318" s="82"/>
      <c r="C1318" s="82"/>
      <c r="D1318" s="82"/>
      <c r="L1318"/>
      <c r="M1318"/>
    </row>
    <row r="1319" spans="1:13" ht="14.4" x14ac:dyDescent="0.3">
      <c r="A1319" s="82"/>
      <c r="B1319" s="82"/>
      <c r="C1319" s="82"/>
      <c r="D1319" s="82"/>
      <c r="L1319"/>
      <c r="M1319"/>
    </row>
    <row r="1320" spans="1:13" ht="14.4" x14ac:dyDescent="0.3">
      <c r="A1320" s="82"/>
      <c r="B1320" s="82"/>
      <c r="C1320" s="82"/>
      <c r="D1320" s="82"/>
      <c r="L1320"/>
      <c r="M1320"/>
    </row>
    <row r="1321" spans="1:13" ht="14.4" x14ac:dyDescent="0.3">
      <c r="A1321" s="82"/>
      <c r="B1321" s="82"/>
      <c r="C1321" s="82"/>
      <c r="D1321" s="82"/>
      <c r="L1321"/>
      <c r="M1321"/>
    </row>
    <row r="1322" spans="1:13" ht="14.4" x14ac:dyDescent="0.3">
      <c r="A1322" s="82"/>
      <c r="B1322" s="82"/>
      <c r="C1322" s="82"/>
      <c r="D1322" s="82"/>
      <c r="L1322"/>
      <c r="M1322"/>
    </row>
    <row r="1323" spans="1:13" ht="14.4" x14ac:dyDescent="0.3">
      <c r="A1323" s="82"/>
      <c r="B1323" s="82"/>
      <c r="C1323" s="82"/>
      <c r="D1323" s="82"/>
      <c r="L1323"/>
      <c r="M1323"/>
    </row>
    <row r="1324" spans="1:13" ht="14.4" x14ac:dyDescent="0.3">
      <c r="A1324" s="82"/>
      <c r="B1324" s="82"/>
      <c r="C1324" s="82"/>
      <c r="D1324" s="82"/>
      <c r="L1324"/>
      <c r="M1324"/>
    </row>
    <row r="1325" spans="1:13" ht="14.4" x14ac:dyDescent="0.3">
      <c r="A1325" s="82"/>
      <c r="B1325" s="82"/>
      <c r="C1325" s="82"/>
      <c r="D1325" s="82"/>
      <c r="L1325"/>
      <c r="M1325"/>
    </row>
    <row r="1326" spans="1:13" ht="14.4" x14ac:dyDescent="0.3">
      <c r="A1326" s="82"/>
      <c r="B1326" s="82"/>
      <c r="C1326" s="82"/>
      <c r="D1326" s="82"/>
      <c r="L1326"/>
      <c r="M1326"/>
    </row>
    <row r="1327" spans="1:13" ht="14.4" x14ac:dyDescent="0.3">
      <c r="A1327" s="82"/>
      <c r="B1327" s="82"/>
      <c r="C1327" s="82"/>
      <c r="D1327" s="82"/>
      <c r="L1327"/>
      <c r="M1327"/>
    </row>
    <row r="1328" spans="1:13" ht="14.4" x14ac:dyDescent="0.3">
      <c r="A1328" s="82"/>
      <c r="B1328" s="82"/>
      <c r="C1328" s="82"/>
      <c r="D1328" s="82"/>
      <c r="L1328"/>
      <c r="M1328"/>
    </row>
    <row r="1329" spans="1:13" ht="14.4" x14ac:dyDescent="0.3">
      <c r="A1329" s="82"/>
      <c r="B1329" s="82"/>
      <c r="C1329" s="82"/>
      <c r="D1329" s="82"/>
      <c r="L1329"/>
      <c r="M1329"/>
    </row>
    <row r="1330" spans="1:13" ht="14.4" x14ac:dyDescent="0.3">
      <c r="A1330" s="82"/>
      <c r="B1330" s="82"/>
      <c r="C1330" s="82"/>
      <c r="D1330" s="82"/>
      <c r="L1330"/>
      <c r="M1330"/>
    </row>
    <row r="1331" spans="1:13" ht="14.4" x14ac:dyDescent="0.3">
      <c r="A1331" s="82"/>
      <c r="B1331" s="82"/>
      <c r="C1331" s="82"/>
      <c r="D1331" s="82"/>
      <c r="L1331"/>
      <c r="M1331"/>
    </row>
    <row r="1332" spans="1:13" ht="14.4" x14ac:dyDescent="0.3">
      <c r="A1332" s="82"/>
      <c r="B1332" s="82"/>
      <c r="C1332" s="82"/>
      <c r="D1332" s="82"/>
      <c r="L1332"/>
      <c r="M1332"/>
    </row>
    <row r="1333" spans="1:13" ht="14.4" x14ac:dyDescent="0.3">
      <c r="A1333" s="82"/>
      <c r="B1333" s="82"/>
      <c r="C1333" s="82"/>
      <c r="D1333" s="82"/>
      <c r="L1333"/>
      <c r="M1333"/>
    </row>
    <row r="1334" spans="1:13" ht="14.4" x14ac:dyDescent="0.3">
      <c r="A1334" s="82"/>
      <c r="B1334" s="82"/>
      <c r="C1334" s="82"/>
      <c r="D1334" s="82"/>
      <c r="L1334"/>
      <c r="M1334"/>
    </row>
    <row r="1335" spans="1:13" ht="14.4" x14ac:dyDescent="0.3">
      <c r="A1335" s="82"/>
      <c r="B1335" s="82"/>
      <c r="C1335" s="82"/>
      <c r="D1335" s="82"/>
      <c r="L1335"/>
      <c r="M1335"/>
    </row>
    <row r="1336" spans="1:13" ht="14.4" x14ac:dyDescent="0.3">
      <c r="A1336" s="82"/>
      <c r="B1336" s="82"/>
      <c r="C1336" s="82"/>
      <c r="D1336" s="82"/>
      <c r="L1336"/>
      <c r="M1336"/>
    </row>
    <row r="1337" spans="1:13" ht="14.4" x14ac:dyDescent="0.3">
      <c r="A1337" s="82"/>
      <c r="B1337" s="82"/>
      <c r="C1337" s="82"/>
      <c r="D1337" s="82"/>
      <c r="L1337"/>
      <c r="M1337"/>
    </row>
    <row r="1338" spans="1:13" ht="14.4" x14ac:dyDescent="0.3">
      <c r="A1338" s="82"/>
      <c r="B1338" s="82"/>
      <c r="C1338" s="82"/>
      <c r="D1338" s="82"/>
      <c r="L1338"/>
      <c r="M1338"/>
    </row>
    <row r="1339" spans="1:13" ht="14.4" x14ac:dyDescent="0.3">
      <c r="A1339" s="82"/>
      <c r="B1339" s="82"/>
      <c r="C1339" s="82"/>
      <c r="D1339" s="82"/>
      <c r="L1339"/>
      <c r="M1339"/>
    </row>
    <row r="1340" spans="1:13" ht="14.4" x14ac:dyDescent="0.3">
      <c r="A1340" s="82"/>
      <c r="B1340" s="82"/>
      <c r="C1340" s="82"/>
      <c r="D1340" s="82"/>
      <c r="L1340"/>
      <c r="M1340"/>
    </row>
    <row r="1341" spans="1:13" ht="14.4" x14ac:dyDescent="0.3">
      <c r="A1341" s="82"/>
      <c r="B1341" s="82"/>
      <c r="C1341" s="82"/>
      <c r="D1341" s="82"/>
      <c r="L1341"/>
      <c r="M1341"/>
    </row>
    <row r="1342" spans="1:13" ht="14.4" x14ac:dyDescent="0.3">
      <c r="A1342" s="82"/>
      <c r="B1342" s="82"/>
      <c r="C1342" s="82"/>
      <c r="D1342" s="82"/>
      <c r="L1342"/>
      <c r="M1342"/>
    </row>
    <row r="1343" spans="1:13" ht="14.4" x14ac:dyDescent="0.3">
      <c r="A1343" s="82"/>
      <c r="B1343" s="82"/>
      <c r="C1343" s="82"/>
      <c r="D1343" s="82"/>
      <c r="L1343"/>
      <c r="M1343"/>
    </row>
    <row r="1344" spans="1:13" ht="14.4" x14ac:dyDescent="0.3">
      <c r="A1344" s="82"/>
      <c r="B1344" s="82"/>
      <c r="C1344" s="82"/>
      <c r="D1344" s="82"/>
      <c r="L1344"/>
      <c r="M1344"/>
    </row>
    <row r="1345" spans="1:13" ht="14.4" x14ac:dyDescent="0.3">
      <c r="A1345" s="82"/>
      <c r="B1345" s="82"/>
      <c r="C1345" s="82"/>
      <c r="D1345" s="82"/>
      <c r="L1345"/>
      <c r="M1345"/>
    </row>
    <row r="1346" spans="1:13" ht="14.4" x14ac:dyDescent="0.3">
      <c r="A1346" s="82"/>
      <c r="B1346" s="82"/>
      <c r="C1346" s="82"/>
      <c r="D1346" s="82"/>
      <c r="L1346"/>
      <c r="M1346"/>
    </row>
    <row r="1347" spans="1:13" ht="14.4" x14ac:dyDescent="0.3">
      <c r="A1347" s="82"/>
      <c r="B1347" s="82"/>
      <c r="C1347" s="82"/>
      <c r="D1347" s="82"/>
      <c r="L1347"/>
      <c r="M1347"/>
    </row>
    <row r="1348" spans="1:13" ht="14.4" x14ac:dyDescent="0.3">
      <c r="A1348" s="82"/>
      <c r="B1348" s="82"/>
      <c r="C1348" s="82"/>
      <c r="D1348" s="82"/>
      <c r="L1348"/>
      <c r="M1348"/>
    </row>
    <row r="1349" spans="1:13" ht="14.4" x14ac:dyDescent="0.3">
      <c r="A1349" s="82"/>
      <c r="B1349" s="82"/>
      <c r="C1349" s="82"/>
      <c r="D1349" s="82"/>
      <c r="L1349"/>
      <c r="M1349"/>
    </row>
    <row r="1350" spans="1:13" ht="14.4" x14ac:dyDescent="0.3">
      <c r="A1350" s="82"/>
      <c r="B1350" s="82"/>
      <c r="C1350" s="82"/>
      <c r="D1350" s="82"/>
      <c r="L1350"/>
      <c r="M1350"/>
    </row>
    <row r="1351" spans="1:13" ht="14.4" x14ac:dyDescent="0.3">
      <c r="A1351" s="82"/>
      <c r="B1351" s="82"/>
      <c r="C1351" s="82"/>
      <c r="D1351" s="82"/>
      <c r="L1351"/>
      <c r="M1351"/>
    </row>
    <row r="1352" spans="1:13" ht="14.4" x14ac:dyDescent="0.3">
      <c r="A1352" s="82"/>
      <c r="B1352" s="82"/>
      <c r="C1352" s="82"/>
      <c r="D1352" s="82"/>
      <c r="L1352"/>
      <c r="M1352"/>
    </row>
    <row r="1353" spans="1:13" ht="14.4" x14ac:dyDescent="0.3">
      <c r="A1353" s="82"/>
      <c r="B1353" s="82"/>
      <c r="C1353" s="82"/>
      <c r="D1353" s="82"/>
      <c r="L1353"/>
      <c r="M1353"/>
    </row>
    <row r="1354" spans="1:13" ht="14.4" x14ac:dyDescent="0.3">
      <c r="A1354" s="82"/>
      <c r="B1354" s="82"/>
      <c r="C1354" s="82"/>
      <c r="D1354" s="82"/>
      <c r="L1354"/>
      <c r="M1354"/>
    </row>
    <row r="1355" spans="1:13" ht="14.4" x14ac:dyDescent="0.3">
      <c r="A1355" s="82"/>
      <c r="B1355" s="82"/>
      <c r="C1355" s="82"/>
      <c r="D1355" s="82"/>
      <c r="L1355"/>
      <c r="M1355"/>
    </row>
    <row r="1356" spans="1:13" ht="14.4" x14ac:dyDescent="0.3">
      <c r="A1356" s="82"/>
      <c r="B1356" s="82"/>
      <c r="C1356" s="82"/>
      <c r="D1356" s="82"/>
      <c r="L1356"/>
      <c r="M1356"/>
    </row>
    <row r="1357" spans="1:13" ht="14.4" x14ac:dyDescent="0.3">
      <c r="A1357" s="82"/>
      <c r="B1357" s="82"/>
      <c r="C1357" s="82"/>
      <c r="D1357" s="82"/>
      <c r="L1357"/>
      <c r="M1357"/>
    </row>
    <row r="1358" spans="1:13" ht="14.4" x14ac:dyDescent="0.3">
      <c r="A1358" s="82"/>
      <c r="B1358" s="82"/>
      <c r="C1358" s="82"/>
      <c r="D1358" s="82"/>
      <c r="L1358"/>
      <c r="M1358"/>
    </row>
    <row r="1359" spans="1:13" ht="14.4" x14ac:dyDescent="0.3">
      <c r="A1359" s="82"/>
      <c r="B1359" s="82"/>
      <c r="C1359" s="82"/>
      <c r="D1359" s="82"/>
      <c r="L1359"/>
      <c r="M1359"/>
    </row>
    <row r="1360" spans="1:13" ht="14.4" x14ac:dyDescent="0.3">
      <c r="A1360" s="82"/>
      <c r="B1360" s="82"/>
      <c r="C1360" s="82"/>
      <c r="D1360" s="82"/>
      <c r="L1360"/>
      <c r="M1360"/>
    </row>
    <row r="1361" spans="1:13" ht="14.4" x14ac:dyDescent="0.3">
      <c r="A1361" s="82"/>
      <c r="B1361" s="82"/>
      <c r="C1361" s="82"/>
      <c r="D1361" s="82"/>
      <c r="L1361"/>
      <c r="M1361"/>
    </row>
    <row r="1362" spans="1:13" ht="14.4" x14ac:dyDescent="0.3">
      <c r="A1362" s="82"/>
      <c r="B1362" s="82"/>
      <c r="C1362" s="82"/>
      <c r="D1362" s="82"/>
      <c r="L1362"/>
      <c r="M1362"/>
    </row>
    <row r="1363" spans="1:13" ht="14.4" x14ac:dyDescent="0.3">
      <c r="A1363" s="82"/>
      <c r="B1363" s="82"/>
      <c r="C1363" s="82"/>
      <c r="D1363" s="82"/>
      <c r="L1363"/>
      <c r="M1363"/>
    </row>
    <row r="1364" spans="1:13" ht="14.4" x14ac:dyDescent="0.3">
      <c r="A1364" s="82"/>
      <c r="B1364" s="82"/>
      <c r="C1364" s="82"/>
      <c r="D1364" s="82"/>
      <c r="L1364"/>
      <c r="M1364"/>
    </row>
    <row r="1365" spans="1:13" ht="14.4" x14ac:dyDescent="0.3">
      <c r="L1365"/>
      <c r="M1365"/>
    </row>
    <row r="1366" spans="1:13" ht="14.4" x14ac:dyDescent="0.3">
      <c r="L1366"/>
      <c r="M1366"/>
    </row>
    <row r="1367" spans="1:13" ht="14.4" x14ac:dyDescent="0.3">
      <c r="L1367"/>
      <c r="M1367"/>
    </row>
    <row r="1368" spans="1:13" ht="14.4" x14ac:dyDescent="0.3">
      <c r="L1368"/>
      <c r="M1368"/>
    </row>
    <row r="1369" spans="1:13" ht="14.4" x14ac:dyDescent="0.3">
      <c r="L1369"/>
      <c r="M1369"/>
    </row>
    <row r="1370" spans="1:13" ht="14.4" x14ac:dyDescent="0.3">
      <c r="L1370"/>
      <c r="M1370"/>
    </row>
    <row r="1371" spans="1:13" ht="14.4" x14ac:dyDescent="0.3">
      <c r="L1371"/>
      <c r="M1371"/>
    </row>
    <row r="1372" spans="1:13" ht="14.4" x14ac:dyDescent="0.3">
      <c r="L1372"/>
      <c r="M1372"/>
    </row>
    <row r="1373" spans="1:13" ht="14.4" x14ac:dyDescent="0.3">
      <c r="L1373"/>
      <c r="M1373"/>
    </row>
    <row r="1374" spans="1:13" ht="14.4" x14ac:dyDescent="0.3">
      <c r="L1374"/>
      <c r="M1374"/>
    </row>
    <row r="1375" spans="1:13" ht="14.4" x14ac:dyDescent="0.3">
      <c r="L1375"/>
      <c r="M1375"/>
    </row>
    <row r="1376" spans="1:13" ht="14.4" x14ac:dyDescent="0.3">
      <c r="L1376"/>
      <c r="M1376"/>
    </row>
    <row r="1377" spans="12:13" ht="14.4" x14ac:dyDescent="0.3">
      <c r="L1377"/>
      <c r="M1377"/>
    </row>
    <row r="1378" spans="12:13" ht="14.4" x14ac:dyDescent="0.3">
      <c r="L1378"/>
      <c r="M1378"/>
    </row>
    <row r="1379" spans="12:13" ht="14.4" x14ac:dyDescent="0.3">
      <c r="L1379"/>
      <c r="M1379"/>
    </row>
    <row r="1380" spans="12:13" ht="14.4" x14ac:dyDescent="0.3">
      <c r="L1380"/>
      <c r="M1380"/>
    </row>
    <row r="1381" spans="12:13" ht="14.4" x14ac:dyDescent="0.3">
      <c r="L1381"/>
      <c r="M1381"/>
    </row>
    <row r="1382" spans="12:13" ht="14.4" x14ac:dyDescent="0.3">
      <c r="L1382"/>
      <c r="M1382"/>
    </row>
    <row r="1383" spans="12:13" ht="14.4" x14ac:dyDescent="0.3">
      <c r="L1383"/>
      <c r="M1383"/>
    </row>
    <row r="1384" spans="12:13" ht="14.4" x14ac:dyDescent="0.3">
      <c r="L1384"/>
      <c r="M1384"/>
    </row>
    <row r="1385" spans="12:13" ht="14.4" x14ac:dyDescent="0.3">
      <c r="L1385"/>
      <c r="M1385"/>
    </row>
    <row r="1386" spans="12:13" ht="14.4" x14ac:dyDescent="0.3">
      <c r="L1386"/>
      <c r="M1386"/>
    </row>
    <row r="1387" spans="12:13" ht="14.4" x14ac:dyDescent="0.3">
      <c r="L1387"/>
      <c r="M1387"/>
    </row>
    <row r="1388" spans="12:13" ht="14.4" x14ac:dyDescent="0.3">
      <c r="L1388"/>
      <c r="M1388"/>
    </row>
    <row r="1389" spans="12:13" ht="14.4" x14ac:dyDescent="0.3">
      <c r="L1389"/>
      <c r="M1389"/>
    </row>
    <row r="1390" spans="12:13" ht="14.4" x14ac:dyDescent="0.3">
      <c r="L1390"/>
      <c r="M1390"/>
    </row>
    <row r="1391" spans="12:13" ht="14.4" x14ac:dyDescent="0.3">
      <c r="L1391"/>
      <c r="M1391"/>
    </row>
    <row r="1392" spans="12:13" ht="14.4" x14ac:dyDescent="0.3">
      <c r="L1392"/>
      <c r="M1392"/>
    </row>
    <row r="1393" spans="12:13" ht="14.4" x14ac:dyDescent="0.3">
      <c r="L1393"/>
      <c r="M1393"/>
    </row>
    <row r="1394" spans="12:13" ht="14.4" x14ac:dyDescent="0.3">
      <c r="L1394"/>
      <c r="M1394"/>
    </row>
    <row r="1395" spans="12:13" ht="14.4" x14ac:dyDescent="0.3">
      <c r="L1395"/>
      <c r="M1395"/>
    </row>
    <row r="1396" spans="12:13" ht="14.4" x14ac:dyDescent="0.3">
      <c r="L1396"/>
      <c r="M1396"/>
    </row>
    <row r="1397" spans="12:13" ht="14.4" x14ac:dyDescent="0.3">
      <c r="L1397"/>
      <c r="M1397"/>
    </row>
    <row r="1398" spans="12:13" ht="14.4" x14ac:dyDescent="0.3">
      <c r="L1398"/>
      <c r="M1398"/>
    </row>
    <row r="1399" spans="12:13" ht="14.4" x14ac:dyDescent="0.3">
      <c r="L1399"/>
      <c r="M1399"/>
    </row>
    <row r="1400" spans="12:13" ht="14.4" x14ac:dyDescent="0.3">
      <c r="L1400"/>
      <c r="M1400"/>
    </row>
    <row r="1401" spans="12:13" ht="14.4" x14ac:dyDescent="0.3">
      <c r="L1401"/>
      <c r="M1401"/>
    </row>
    <row r="1402" spans="12:13" ht="14.4" x14ac:dyDescent="0.3">
      <c r="L1402"/>
      <c r="M1402"/>
    </row>
    <row r="1403" spans="12:13" ht="14.4" x14ac:dyDescent="0.3">
      <c r="L1403"/>
      <c r="M1403"/>
    </row>
    <row r="1404" spans="12:13" ht="14.4" x14ac:dyDescent="0.3">
      <c r="L1404"/>
      <c r="M1404"/>
    </row>
    <row r="1405" spans="12:13" ht="14.4" x14ac:dyDescent="0.3">
      <c r="L1405"/>
      <c r="M1405"/>
    </row>
    <row r="1406" spans="12:13" ht="14.4" x14ac:dyDescent="0.3">
      <c r="L1406"/>
      <c r="M1406"/>
    </row>
    <row r="1407" spans="12:13" ht="14.4" x14ac:dyDescent="0.3">
      <c r="L1407"/>
      <c r="M1407"/>
    </row>
    <row r="1408" spans="12:13" ht="14.4" x14ac:dyDescent="0.3">
      <c r="L1408"/>
      <c r="M1408"/>
    </row>
    <row r="1409" spans="12:13" ht="14.4" x14ac:dyDescent="0.3">
      <c r="L1409"/>
      <c r="M1409"/>
    </row>
    <row r="1410" spans="12:13" ht="14.4" x14ac:dyDescent="0.3">
      <c r="L1410"/>
      <c r="M1410"/>
    </row>
    <row r="1411" spans="12:13" ht="14.4" x14ac:dyDescent="0.3">
      <c r="L1411"/>
      <c r="M1411"/>
    </row>
    <row r="1412" spans="12:13" ht="14.4" x14ac:dyDescent="0.3">
      <c r="L1412"/>
      <c r="M1412"/>
    </row>
    <row r="1413" spans="12:13" ht="14.4" x14ac:dyDescent="0.3">
      <c r="L1413"/>
      <c r="M1413"/>
    </row>
    <row r="1414" spans="12:13" ht="14.4" x14ac:dyDescent="0.3">
      <c r="L1414"/>
      <c r="M1414"/>
    </row>
    <row r="1415" spans="12:13" ht="14.4" x14ac:dyDescent="0.3">
      <c r="L1415"/>
      <c r="M1415"/>
    </row>
    <row r="1416" spans="12:13" ht="14.4" x14ac:dyDescent="0.3">
      <c r="L1416"/>
      <c r="M1416"/>
    </row>
    <row r="1417" spans="12:13" ht="14.4" x14ac:dyDescent="0.3">
      <c r="L1417"/>
      <c r="M1417"/>
    </row>
    <row r="1418" spans="12:13" ht="14.4" x14ac:dyDescent="0.3">
      <c r="L1418"/>
      <c r="M1418"/>
    </row>
    <row r="1419" spans="12:13" ht="14.4" x14ac:dyDescent="0.3">
      <c r="L1419"/>
      <c r="M1419"/>
    </row>
    <row r="1420" spans="12:13" ht="14.4" x14ac:dyDescent="0.3">
      <c r="L1420"/>
      <c r="M1420"/>
    </row>
    <row r="1421" spans="12:13" ht="14.4" x14ac:dyDescent="0.3">
      <c r="L1421"/>
      <c r="M1421"/>
    </row>
    <row r="1422" spans="12:13" ht="14.4" x14ac:dyDescent="0.3">
      <c r="L1422"/>
      <c r="M1422"/>
    </row>
    <row r="1423" spans="12:13" ht="14.4" x14ac:dyDescent="0.3">
      <c r="L1423"/>
      <c r="M1423"/>
    </row>
    <row r="1424" spans="12:13" ht="14.4" x14ac:dyDescent="0.3">
      <c r="L1424"/>
      <c r="M1424"/>
    </row>
    <row r="1425" spans="12:13" ht="14.4" x14ac:dyDescent="0.3">
      <c r="L1425"/>
      <c r="M1425"/>
    </row>
    <row r="1426" spans="12:13" ht="14.4" x14ac:dyDescent="0.3">
      <c r="L1426"/>
      <c r="M1426"/>
    </row>
    <row r="1427" spans="12:13" ht="14.4" x14ac:dyDescent="0.3">
      <c r="L1427"/>
      <c r="M1427"/>
    </row>
    <row r="1428" spans="12:13" ht="14.4" x14ac:dyDescent="0.3">
      <c r="L1428"/>
      <c r="M1428"/>
    </row>
    <row r="1429" spans="12:13" ht="14.4" x14ac:dyDescent="0.3">
      <c r="L1429"/>
      <c r="M1429"/>
    </row>
    <row r="1430" spans="12:13" ht="14.4" x14ac:dyDescent="0.3">
      <c r="L1430"/>
      <c r="M1430"/>
    </row>
    <row r="1431" spans="12:13" ht="14.4" x14ac:dyDescent="0.3">
      <c r="L1431"/>
      <c r="M1431"/>
    </row>
    <row r="1432" spans="12:13" ht="14.4" x14ac:dyDescent="0.3">
      <c r="L1432"/>
      <c r="M1432"/>
    </row>
    <row r="1433" spans="12:13" ht="14.4" x14ac:dyDescent="0.3">
      <c r="L1433"/>
      <c r="M1433"/>
    </row>
    <row r="1434" spans="12:13" ht="14.4" x14ac:dyDescent="0.3">
      <c r="L1434"/>
      <c r="M1434"/>
    </row>
    <row r="1435" spans="12:13" ht="14.4" x14ac:dyDescent="0.3">
      <c r="L1435"/>
      <c r="M1435"/>
    </row>
    <row r="1436" spans="12:13" ht="14.4" x14ac:dyDescent="0.3">
      <c r="L1436"/>
      <c r="M1436"/>
    </row>
    <row r="1437" spans="12:13" ht="14.4" x14ac:dyDescent="0.3">
      <c r="L1437"/>
      <c r="M1437"/>
    </row>
    <row r="1438" spans="12:13" ht="14.4" x14ac:dyDescent="0.3">
      <c r="L1438"/>
      <c r="M1438"/>
    </row>
    <row r="1439" spans="12:13" ht="14.4" x14ac:dyDescent="0.3">
      <c r="L1439"/>
      <c r="M1439"/>
    </row>
    <row r="1440" spans="12:13" ht="14.4" x14ac:dyDescent="0.3">
      <c r="L1440"/>
      <c r="M1440"/>
    </row>
    <row r="1441" spans="12:13" ht="14.4" x14ac:dyDescent="0.3">
      <c r="L1441"/>
      <c r="M1441"/>
    </row>
    <row r="1442" spans="12:13" ht="14.4" x14ac:dyDescent="0.3">
      <c r="L1442"/>
      <c r="M1442"/>
    </row>
    <row r="1443" spans="12:13" ht="14.4" x14ac:dyDescent="0.3">
      <c r="L1443"/>
      <c r="M1443"/>
    </row>
    <row r="1444" spans="12:13" ht="14.4" x14ac:dyDescent="0.3">
      <c r="L1444"/>
      <c r="M1444"/>
    </row>
    <row r="1445" spans="12:13" ht="14.4" x14ac:dyDescent="0.3">
      <c r="L1445"/>
      <c r="M1445"/>
    </row>
    <row r="1446" spans="12:13" ht="14.4" x14ac:dyDescent="0.3">
      <c r="L1446"/>
      <c r="M1446"/>
    </row>
    <row r="1447" spans="12:13" ht="14.4" x14ac:dyDescent="0.3">
      <c r="L1447"/>
      <c r="M1447"/>
    </row>
    <row r="1448" spans="12:13" ht="14.4" x14ac:dyDescent="0.3">
      <c r="L1448"/>
      <c r="M1448"/>
    </row>
    <row r="1449" spans="12:13" ht="14.4" x14ac:dyDescent="0.3">
      <c r="L1449"/>
      <c r="M1449"/>
    </row>
    <row r="1450" spans="12:13" ht="14.4" x14ac:dyDescent="0.3">
      <c r="L1450"/>
      <c r="M1450"/>
    </row>
    <row r="1451" spans="12:13" ht="14.4" x14ac:dyDescent="0.3">
      <c r="L1451"/>
      <c r="M1451"/>
    </row>
    <row r="1452" spans="12:13" ht="14.4" x14ac:dyDescent="0.3">
      <c r="L1452"/>
      <c r="M1452"/>
    </row>
    <row r="1453" spans="12:13" ht="14.4" x14ac:dyDescent="0.3">
      <c r="L1453"/>
      <c r="M1453"/>
    </row>
    <row r="1454" spans="12:13" ht="14.4" x14ac:dyDescent="0.3">
      <c r="L1454"/>
      <c r="M1454"/>
    </row>
    <row r="1455" spans="12:13" ht="14.4" x14ac:dyDescent="0.3">
      <c r="L1455"/>
      <c r="M1455"/>
    </row>
    <row r="1456" spans="12:13" ht="14.4" x14ac:dyDescent="0.3">
      <c r="L1456"/>
      <c r="M1456"/>
    </row>
    <row r="1457" spans="12:13" ht="14.4" x14ac:dyDescent="0.3">
      <c r="L1457"/>
      <c r="M1457"/>
    </row>
    <row r="1458" spans="12:13" ht="14.4" x14ac:dyDescent="0.3">
      <c r="L1458"/>
      <c r="M1458"/>
    </row>
    <row r="1459" spans="12:13" ht="14.4" x14ac:dyDescent="0.3">
      <c r="L1459"/>
      <c r="M1459"/>
    </row>
    <row r="1460" spans="12:13" ht="14.4" x14ac:dyDescent="0.3">
      <c r="L1460"/>
      <c r="M1460"/>
    </row>
    <row r="1461" spans="12:13" ht="14.4" x14ac:dyDescent="0.3">
      <c r="L1461"/>
      <c r="M1461"/>
    </row>
    <row r="1462" spans="12:13" ht="14.4" x14ac:dyDescent="0.3">
      <c r="L1462"/>
      <c r="M1462"/>
    </row>
    <row r="1463" spans="12:13" ht="14.4" x14ac:dyDescent="0.3">
      <c r="L1463"/>
      <c r="M1463"/>
    </row>
    <row r="1464" spans="12:13" ht="14.4" x14ac:dyDescent="0.3">
      <c r="L1464"/>
      <c r="M1464"/>
    </row>
    <row r="1465" spans="12:13" ht="14.4" x14ac:dyDescent="0.3">
      <c r="L1465"/>
      <c r="M1465"/>
    </row>
    <row r="1466" spans="12:13" ht="14.4" x14ac:dyDescent="0.3">
      <c r="L1466"/>
      <c r="M1466"/>
    </row>
    <row r="1467" spans="12:13" ht="14.4" x14ac:dyDescent="0.3">
      <c r="L1467"/>
      <c r="M1467"/>
    </row>
    <row r="1468" spans="12:13" ht="14.4" x14ac:dyDescent="0.3">
      <c r="L1468"/>
      <c r="M1468"/>
    </row>
    <row r="1469" spans="12:13" ht="14.4" x14ac:dyDescent="0.3">
      <c r="L1469"/>
      <c r="M1469"/>
    </row>
    <row r="1470" spans="12:13" ht="14.4" x14ac:dyDescent="0.3">
      <c r="L1470"/>
      <c r="M1470"/>
    </row>
    <row r="1471" spans="12:13" ht="14.4" x14ac:dyDescent="0.3">
      <c r="L1471"/>
      <c r="M1471"/>
    </row>
    <row r="1472" spans="12:13" ht="14.4" x14ac:dyDescent="0.3">
      <c r="L1472"/>
      <c r="M1472"/>
    </row>
    <row r="1473" spans="12:13" ht="14.4" x14ac:dyDescent="0.3">
      <c r="L1473"/>
      <c r="M1473"/>
    </row>
    <row r="1474" spans="12:13" ht="14.4" x14ac:dyDescent="0.3">
      <c r="L1474"/>
      <c r="M1474"/>
    </row>
    <row r="1475" spans="12:13" ht="14.4" x14ac:dyDescent="0.3">
      <c r="L1475"/>
      <c r="M1475"/>
    </row>
    <row r="1476" spans="12:13" ht="14.4" x14ac:dyDescent="0.3">
      <c r="L1476"/>
      <c r="M1476"/>
    </row>
    <row r="1477" spans="12:13" ht="14.4" x14ac:dyDescent="0.3">
      <c r="L1477"/>
      <c r="M1477"/>
    </row>
    <row r="1478" spans="12:13" ht="14.4" x14ac:dyDescent="0.3">
      <c r="L1478"/>
      <c r="M1478"/>
    </row>
    <row r="1479" spans="12:13" ht="14.4" x14ac:dyDescent="0.3">
      <c r="L1479"/>
      <c r="M1479"/>
    </row>
    <row r="1480" spans="12:13" ht="14.4" x14ac:dyDescent="0.3">
      <c r="L1480"/>
      <c r="M1480"/>
    </row>
    <row r="1481" spans="12:13" ht="14.4" x14ac:dyDescent="0.3">
      <c r="L1481"/>
      <c r="M1481"/>
    </row>
    <row r="1482" spans="12:13" ht="14.4" x14ac:dyDescent="0.3">
      <c r="L1482"/>
      <c r="M1482"/>
    </row>
    <row r="1483" spans="12:13" ht="14.4" x14ac:dyDescent="0.3">
      <c r="L1483"/>
      <c r="M1483"/>
    </row>
    <row r="1484" spans="12:13" ht="14.4" x14ac:dyDescent="0.3">
      <c r="L1484"/>
      <c r="M1484"/>
    </row>
    <row r="1485" spans="12:13" ht="14.4" x14ac:dyDescent="0.3">
      <c r="L1485"/>
      <c r="M1485"/>
    </row>
    <row r="1486" spans="12:13" ht="14.4" x14ac:dyDescent="0.3">
      <c r="L1486"/>
      <c r="M1486"/>
    </row>
    <row r="1487" spans="12:13" ht="14.4" x14ac:dyDescent="0.3">
      <c r="L1487"/>
      <c r="M1487"/>
    </row>
    <row r="1488" spans="12:13" ht="14.4" x14ac:dyDescent="0.3">
      <c r="L1488"/>
      <c r="M1488"/>
    </row>
    <row r="1489" spans="12:13" ht="14.4" x14ac:dyDescent="0.3">
      <c r="L1489"/>
      <c r="M1489"/>
    </row>
    <row r="1490" spans="12:13" ht="14.4" x14ac:dyDescent="0.3">
      <c r="L1490"/>
      <c r="M1490"/>
    </row>
    <row r="1491" spans="12:13" ht="14.4" x14ac:dyDescent="0.3">
      <c r="L1491"/>
      <c r="M1491"/>
    </row>
    <row r="1492" spans="12:13" ht="14.4" x14ac:dyDescent="0.3">
      <c r="L1492"/>
      <c r="M1492"/>
    </row>
    <row r="1493" spans="12:13" ht="14.4" x14ac:dyDescent="0.3">
      <c r="L1493"/>
      <c r="M1493"/>
    </row>
    <row r="1494" spans="12:13" ht="14.4" x14ac:dyDescent="0.3">
      <c r="L1494"/>
      <c r="M1494"/>
    </row>
    <row r="1495" spans="12:13" ht="14.4" x14ac:dyDescent="0.3">
      <c r="L1495"/>
      <c r="M1495"/>
    </row>
    <row r="1496" spans="12:13" ht="14.4" x14ac:dyDescent="0.3">
      <c r="L1496"/>
      <c r="M1496"/>
    </row>
    <row r="1497" spans="12:13" ht="14.4" x14ac:dyDescent="0.3">
      <c r="L1497"/>
      <c r="M1497"/>
    </row>
    <row r="1498" spans="12:13" ht="14.4" x14ac:dyDescent="0.3">
      <c r="L1498"/>
      <c r="M1498"/>
    </row>
    <row r="1499" spans="12:13" ht="14.4" x14ac:dyDescent="0.3">
      <c r="L1499"/>
      <c r="M1499"/>
    </row>
    <row r="1500" spans="12:13" ht="14.4" x14ac:dyDescent="0.3">
      <c r="L1500"/>
      <c r="M1500"/>
    </row>
    <row r="1501" spans="12:13" ht="14.4" x14ac:dyDescent="0.3">
      <c r="L1501"/>
      <c r="M1501"/>
    </row>
    <row r="1502" spans="12:13" ht="14.4" x14ac:dyDescent="0.3">
      <c r="L1502"/>
      <c r="M1502"/>
    </row>
    <row r="1503" spans="12:13" ht="14.4" x14ac:dyDescent="0.3">
      <c r="L1503"/>
      <c r="M1503"/>
    </row>
    <row r="1504" spans="12:13" ht="14.4" x14ac:dyDescent="0.3">
      <c r="L1504"/>
      <c r="M1504"/>
    </row>
    <row r="1505" spans="12:13" ht="14.4" x14ac:dyDescent="0.3">
      <c r="L1505"/>
      <c r="M1505"/>
    </row>
    <row r="1506" spans="12:13" ht="14.4" x14ac:dyDescent="0.3">
      <c r="L1506"/>
      <c r="M1506"/>
    </row>
    <row r="1507" spans="12:13" ht="14.4" x14ac:dyDescent="0.3">
      <c r="L1507"/>
      <c r="M1507"/>
    </row>
    <row r="1508" spans="12:13" ht="14.4" x14ac:dyDescent="0.3">
      <c r="L1508"/>
      <c r="M1508"/>
    </row>
    <row r="1509" spans="12:13" ht="14.4" x14ac:dyDescent="0.3">
      <c r="L1509"/>
      <c r="M1509"/>
    </row>
    <row r="1510" spans="12:13" ht="14.4" x14ac:dyDescent="0.3">
      <c r="L1510"/>
      <c r="M1510"/>
    </row>
    <row r="1511" spans="12:13" ht="14.4" x14ac:dyDescent="0.3">
      <c r="L1511"/>
      <c r="M1511"/>
    </row>
    <row r="1512" spans="12:13" ht="14.4" x14ac:dyDescent="0.3">
      <c r="L1512"/>
      <c r="M1512"/>
    </row>
    <row r="1513" spans="12:13" ht="14.4" x14ac:dyDescent="0.3">
      <c r="L1513"/>
      <c r="M1513"/>
    </row>
    <row r="1514" spans="12:13" ht="14.4" x14ac:dyDescent="0.3">
      <c r="L1514"/>
      <c r="M1514"/>
    </row>
    <row r="1515" spans="12:13" ht="14.4" x14ac:dyDescent="0.3">
      <c r="L1515"/>
      <c r="M1515"/>
    </row>
    <row r="1516" spans="12:13" ht="14.4" x14ac:dyDescent="0.3">
      <c r="L1516"/>
      <c r="M1516"/>
    </row>
    <row r="1517" spans="12:13" ht="14.4" x14ac:dyDescent="0.3">
      <c r="L1517"/>
      <c r="M1517"/>
    </row>
    <row r="1518" spans="12:13" ht="14.4" x14ac:dyDescent="0.3">
      <c r="L1518"/>
      <c r="M1518"/>
    </row>
    <row r="1519" spans="12:13" ht="14.4" x14ac:dyDescent="0.3">
      <c r="L1519"/>
      <c r="M1519"/>
    </row>
    <row r="1520" spans="12:13" ht="14.4" x14ac:dyDescent="0.3">
      <c r="L1520"/>
      <c r="M1520"/>
    </row>
    <row r="1521" spans="12:13" ht="14.4" x14ac:dyDescent="0.3">
      <c r="L1521"/>
      <c r="M1521"/>
    </row>
    <row r="1522" spans="12:13" ht="14.4" x14ac:dyDescent="0.3">
      <c r="L1522"/>
      <c r="M1522"/>
    </row>
    <row r="1523" spans="12:13" ht="14.4" x14ac:dyDescent="0.3">
      <c r="L1523"/>
      <c r="M1523"/>
    </row>
    <row r="1524" spans="12:13" ht="14.4" x14ac:dyDescent="0.3">
      <c r="L1524"/>
      <c r="M1524"/>
    </row>
    <row r="1525" spans="12:13" ht="14.4" x14ac:dyDescent="0.3">
      <c r="L1525"/>
      <c r="M1525"/>
    </row>
    <row r="1526" spans="12:13" ht="14.4" x14ac:dyDescent="0.3">
      <c r="L1526"/>
      <c r="M1526"/>
    </row>
    <row r="1527" spans="12:13" ht="14.4" x14ac:dyDescent="0.3">
      <c r="L1527"/>
      <c r="M1527"/>
    </row>
    <row r="1528" spans="12:13" ht="14.4" x14ac:dyDescent="0.3">
      <c r="L1528"/>
      <c r="M1528"/>
    </row>
    <row r="1529" spans="12:13" ht="14.4" x14ac:dyDescent="0.3">
      <c r="L1529"/>
      <c r="M1529"/>
    </row>
    <row r="1530" spans="12:13" ht="14.4" x14ac:dyDescent="0.3">
      <c r="L1530"/>
      <c r="M1530"/>
    </row>
    <row r="1531" spans="12:13" ht="14.4" x14ac:dyDescent="0.3">
      <c r="L1531"/>
      <c r="M1531"/>
    </row>
    <row r="1532" spans="12:13" ht="14.4" x14ac:dyDescent="0.3">
      <c r="L1532"/>
      <c r="M1532"/>
    </row>
    <row r="1533" spans="12:13" ht="14.4" x14ac:dyDescent="0.3">
      <c r="L1533"/>
      <c r="M1533"/>
    </row>
    <row r="1534" spans="12:13" ht="14.4" x14ac:dyDescent="0.3">
      <c r="L1534"/>
      <c r="M1534"/>
    </row>
    <row r="1535" spans="12:13" ht="14.4" x14ac:dyDescent="0.3">
      <c r="L1535"/>
      <c r="M1535"/>
    </row>
    <row r="1536" spans="12:13" ht="14.4" x14ac:dyDescent="0.3">
      <c r="L1536"/>
      <c r="M1536"/>
    </row>
    <row r="1537" spans="12:13" ht="14.4" x14ac:dyDescent="0.3">
      <c r="L1537"/>
      <c r="M1537"/>
    </row>
    <row r="1538" spans="12:13" ht="14.4" x14ac:dyDescent="0.3">
      <c r="L1538"/>
      <c r="M1538"/>
    </row>
    <row r="1539" spans="12:13" ht="14.4" x14ac:dyDescent="0.3">
      <c r="L1539"/>
      <c r="M1539"/>
    </row>
    <row r="1540" spans="12:13" ht="14.4" x14ac:dyDescent="0.3">
      <c r="L1540"/>
      <c r="M1540"/>
    </row>
    <row r="1541" spans="12:13" ht="14.4" x14ac:dyDescent="0.3">
      <c r="L1541"/>
      <c r="M1541"/>
    </row>
    <row r="1542" spans="12:13" ht="14.4" x14ac:dyDescent="0.3">
      <c r="L1542"/>
      <c r="M1542"/>
    </row>
    <row r="1543" spans="12:13" ht="14.4" x14ac:dyDescent="0.3">
      <c r="L1543"/>
      <c r="M1543"/>
    </row>
    <row r="1544" spans="12:13" ht="14.4" x14ac:dyDescent="0.3">
      <c r="L1544"/>
      <c r="M1544"/>
    </row>
    <row r="1545" spans="12:13" ht="14.4" x14ac:dyDescent="0.3">
      <c r="L1545"/>
      <c r="M1545"/>
    </row>
    <row r="1546" spans="12:13" ht="14.4" x14ac:dyDescent="0.3">
      <c r="L1546"/>
      <c r="M1546"/>
    </row>
    <row r="1547" spans="12:13" ht="14.4" x14ac:dyDescent="0.3">
      <c r="L1547"/>
      <c r="M1547"/>
    </row>
    <row r="1548" spans="12:13" ht="14.4" x14ac:dyDescent="0.3">
      <c r="L1548"/>
      <c r="M1548"/>
    </row>
    <row r="1549" spans="12:13" ht="14.4" x14ac:dyDescent="0.3">
      <c r="L1549"/>
      <c r="M1549"/>
    </row>
    <row r="1550" spans="12:13" ht="14.4" x14ac:dyDescent="0.3">
      <c r="L1550"/>
      <c r="M1550"/>
    </row>
    <row r="1551" spans="12:13" ht="14.4" x14ac:dyDescent="0.3">
      <c r="L1551"/>
      <c r="M1551"/>
    </row>
    <row r="1552" spans="12:13" ht="14.4" x14ac:dyDescent="0.3">
      <c r="L1552"/>
      <c r="M1552"/>
    </row>
    <row r="1553" spans="12:13" ht="14.4" x14ac:dyDescent="0.3">
      <c r="L1553"/>
      <c r="M1553"/>
    </row>
    <row r="1554" spans="12:13" ht="14.4" x14ac:dyDescent="0.3">
      <c r="L1554"/>
      <c r="M1554"/>
    </row>
    <row r="1555" spans="12:13" ht="14.4" x14ac:dyDescent="0.3">
      <c r="L1555"/>
      <c r="M1555"/>
    </row>
    <row r="1556" spans="12:13" ht="14.4" x14ac:dyDescent="0.3">
      <c r="L1556"/>
      <c r="M1556"/>
    </row>
    <row r="1557" spans="12:13" ht="14.4" x14ac:dyDescent="0.3">
      <c r="L1557"/>
      <c r="M1557"/>
    </row>
    <row r="1558" spans="12:13" ht="14.4" x14ac:dyDescent="0.3">
      <c r="L1558"/>
      <c r="M1558"/>
    </row>
    <row r="1559" spans="12:13" ht="14.4" x14ac:dyDescent="0.3">
      <c r="L1559"/>
      <c r="M1559"/>
    </row>
    <row r="1560" spans="12:13" ht="14.4" x14ac:dyDescent="0.3">
      <c r="L1560"/>
      <c r="M1560"/>
    </row>
    <row r="1561" spans="12:13" ht="14.4" x14ac:dyDescent="0.3">
      <c r="L1561"/>
      <c r="M1561"/>
    </row>
    <row r="1562" spans="12:13" ht="14.4" x14ac:dyDescent="0.3">
      <c r="L1562"/>
      <c r="M1562"/>
    </row>
    <row r="1563" spans="12:13" ht="14.4" x14ac:dyDescent="0.3">
      <c r="L1563"/>
      <c r="M1563"/>
    </row>
    <row r="1564" spans="12:13" ht="14.4" x14ac:dyDescent="0.3">
      <c r="L1564"/>
      <c r="M1564"/>
    </row>
    <row r="1565" spans="12:13" ht="14.4" x14ac:dyDescent="0.3">
      <c r="L1565"/>
      <c r="M1565"/>
    </row>
    <row r="1566" spans="12:13" ht="14.4" x14ac:dyDescent="0.3">
      <c r="L1566"/>
      <c r="M1566"/>
    </row>
    <row r="1567" spans="12:13" ht="14.4" x14ac:dyDescent="0.3">
      <c r="L1567"/>
      <c r="M1567"/>
    </row>
    <row r="1568" spans="12:13" ht="14.4" x14ac:dyDescent="0.3">
      <c r="L1568"/>
      <c r="M1568"/>
    </row>
    <row r="1569" spans="12:13" ht="14.4" x14ac:dyDescent="0.3">
      <c r="L1569"/>
      <c r="M1569"/>
    </row>
    <row r="1570" spans="12:13" ht="14.4" x14ac:dyDescent="0.3">
      <c r="L1570"/>
      <c r="M1570"/>
    </row>
    <row r="1571" spans="12:13" ht="14.4" x14ac:dyDescent="0.3">
      <c r="L1571"/>
      <c r="M1571"/>
    </row>
    <row r="1572" spans="12:13" ht="14.4" x14ac:dyDescent="0.3">
      <c r="L1572"/>
      <c r="M1572"/>
    </row>
    <row r="1573" spans="12:13" ht="14.4" x14ac:dyDescent="0.3">
      <c r="L1573"/>
      <c r="M1573"/>
    </row>
    <row r="1574" spans="12:13" ht="14.4" x14ac:dyDescent="0.3">
      <c r="L1574"/>
      <c r="M1574"/>
    </row>
    <row r="1575" spans="12:13" ht="14.4" x14ac:dyDescent="0.3">
      <c r="L1575"/>
      <c r="M1575"/>
    </row>
    <row r="1576" spans="12:13" ht="14.4" x14ac:dyDescent="0.3">
      <c r="L1576"/>
      <c r="M1576"/>
    </row>
    <row r="1577" spans="12:13" ht="14.4" x14ac:dyDescent="0.3">
      <c r="L1577"/>
      <c r="M1577"/>
    </row>
    <row r="1578" spans="12:13" ht="14.4" x14ac:dyDescent="0.3">
      <c r="L1578"/>
      <c r="M1578"/>
    </row>
    <row r="1579" spans="12:13" ht="14.4" x14ac:dyDescent="0.3">
      <c r="L1579"/>
      <c r="M1579"/>
    </row>
    <row r="1580" spans="12:13" ht="14.4" x14ac:dyDescent="0.3">
      <c r="L1580"/>
      <c r="M1580"/>
    </row>
    <row r="1581" spans="12:13" ht="14.4" x14ac:dyDescent="0.3">
      <c r="L1581"/>
      <c r="M1581"/>
    </row>
    <row r="1582" spans="12:13" ht="14.4" x14ac:dyDescent="0.3">
      <c r="L1582"/>
      <c r="M1582"/>
    </row>
    <row r="1583" spans="12:13" ht="14.4" x14ac:dyDescent="0.3">
      <c r="L1583"/>
      <c r="M1583"/>
    </row>
    <row r="1584" spans="12:13" ht="14.4" x14ac:dyDescent="0.3">
      <c r="L1584"/>
      <c r="M1584"/>
    </row>
    <row r="1585" spans="12:13" ht="14.4" x14ac:dyDescent="0.3">
      <c r="L1585"/>
      <c r="M1585"/>
    </row>
    <row r="1586" spans="12:13" ht="14.4" x14ac:dyDescent="0.3">
      <c r="L1586"/>
      <c r="M1586"/>
    </row>
    <row r="1587" spans="12:13" ht="14.4" x14ac:dyDescent="0.3">
      <c r="L1587"/>
      <c r="M1587"/>
    </row>
    <row r="1588" spans="12:13" ht="14.4" x14ac:dyDescent="0.3">
      <c r="L1588"/>
      <c r="M1588"/>
    </row>
    <row r="1589" spans="12:13" ht="14.4" x14ac:dyDescent="0.3">
      <c r="L1589"/>
      <c r="M1589"/>
    </row>
    <row r="1590" spans="12:13" ht="14.4" x14ac:dyDescent="0.3">
      <c r="L1590"/>
      <c r="M1590"/>
    </row>
    <row r="1591" spans="12:13" ht="14.4" x14ac:dyDescent="0.3">
      <c r="L1591"/>
      <c r="M1591"/>
    </row>
    <row r="1592" spans="12:13" ht="14.4" x14ac:dyDescent="0.3">
      <c r="L1592"/>
      <c r="M1592"/>
    </row>
    <row r="1593" spans="12:13" ht="14.4" x14ac:dyDescent="0.3">
      <c r="L1593"/>
      <c r="M1593"/>
    </row>
    <row r="1594" spans="12:13" ht="14.4" x14ac:dyDescent="0.3">
      <c r="L1594"/>
      <c r="M1594"/>
    </row>
    <row r="1595" spans="12:13" ht="14.4" x14ac:dyDescent="0.3">
      <c r="L1595"/>
      <c r="M1595"/>
    </row>
    <row r="1596" spans="12:13" ht="14.4" x14ac:dyDescent="0.3">
      <c r="L1596"/>
      <c r="M1596"/>
    </row>
    <row r="1597" spans="12:13" ht="14.4" x14ac:dyDescent="0.3">
      <c r="L1597"/>
      <c r="M1597"/>
    </row>
    <row r="1598" spans="12:13" ht="14.4" x14ac:dyDescent="0.3">
      <c r="L1598"/>
      <c r="M1598"/>
    </row>
    <row r="1599" spans="12:13" ht="14.4" x14ac:dyDescent="0.3">
      <c r="L1599"/>
      <c r="M1599"/>
    </row>
    <row r="1600" spans="12:13" ht="14.4" x14ac:dyDescent="0.3">
      <c r="L1600"/>
      <c r="M1600"/>
    </row>
    <row r="1601" spans="12:13" ht="14.4" x14ac:dyDescent="0.3">
      <c r="L1601"/>
      <c r="M1601"/>
    </row>
    <row r="1602" spans="12:13" ht="14.4" x14ac:dyDescent="0.3">
      <c r="L1602"/>
      <c r="M1602"/>
    </row>
    <row r="1603" spans="12:13" ht="14.4" x14ac:dyDescent="0.3">
      <c r="L1603"/>
      <c r="M1603"/>
    </row>
    <row r="1604" spans="12:13" ht="14.4" x14ac:dyDescent="0.3">
      <c r="L1604"/>
      <c r="M1604"/>
    </row>
    <row r="1605" spans="12:13" ht="14.4" x14ac:dyDescent="0.3">
      <c r="L1605"/>
      <c r="M1605"/>
    </row>
    <row r="1606" spans="12:13" ht="14.4" x14ac:dyDescent="0.3">
      <c r="L1606"/>
      <c r="M1606"/>
    </row>
    <row r="1607" spans="12:13" ht="14.4" x14ac:dyDescent="0.3">
      <c r="L1607"/>
      <c r="M1607"/>
    </row>
    <row r="1608" spans="12:13" ht="14.4" x14ac:dyDescent="0.3">
      <c r="L1608"/>
      <c r="M1608"/>
    </row>
    <row r="1609" spans="12:13" ht="14.4" x14ac:dyDescent="0.3">
      <c r="L1609"/>
      <c r="M1609"/>
    </row>
    <row r="1610" spans="12:13" ht="14.4" x14ac:dyDescent="0.3">
      <c r="L1610"/>
      <c r="M1610"/>
    </row>
    <row r="1611" spans="12:13" ht="14.4" x14ac:dyDescent="0.3">
      <c r="L1611"/>
      <c r="M1611"/>
    </row>
    <row r="1612" spans="12:13" ht="14.4" x14ac:dyDescent="0.3">
      <c r="L1612"/>
      <c r="M1612"/>
    </row>
    <row r="1613" spans="12:13" ht="14.4" x14ac:dyDescent="0.3">
      <c r="L1613"/>
      <c r="M1613"/>
    </row>
    <row r="1614" spans="12:13" ht="14.4" x14ac:dyDescent="0.3">
      <c r="L1614"/>
      <c r="M1614"/>
    </row>
    <row r="1615" spans="12:13" ht="14.4" x14ac:dyDescent="0.3">
      <c r="L1615"/>
      <c r="M1615"/>
    </row>
    <row r="1616" spans="12:13" ht="14.4" x14ac:dyDescent="0.3">
      <c r="L1616"/>
      <c r="M1616"/>
    </row>
    <row r="1617" spans="12:13" ht="14.4" x14ac:dyDescent="0.3">
      <c r="L1617"/>
      <c r="M1617"/>
    </row>
    <row r="1618" spans="12:13" ht="14.4" x14ac:dyDescent="0.3">
      <c r="L1618"/>
      <c r="M1618"/>
    </row>
    <row r="1619" spans="12:13" ht="14.4" x14ac:dyDescent="0.3">
      <c r="L1619"/>
      <c r="M1619"/>
    </row>
    <row r="1620" spans="12:13" ht="14.4" x14ac:dyDescent="0.3">
      <c r="L1620"/>
      <c r="M1620"/>
    </row>
    <row r="1621" spans="12:13" ht="14.4" x14ac:dyDescent="0.3">
      <c r="L1621"/>
      <c r="M1621"/>
    </row>
    <row r="1622" spans="12:13" ht="14.4" x14ac:dyDescent="0.3">
      <c r="L1622"/>
      <c r="M1622"/>
    </row>
    <row r="1623" spans="12:13" ht="14.4" x14ac:dyDescent="0.3">
      <c r="L1623"/>
      <c r="M1623"/>
    </row>
    <row r="1624" spans="12:13" ht="14.4" x14ac:dyDescent="0.3">
      <c r="L1624"/>
      <c r="M1624"/>
    </row>
    <row r="1625" spans="12:13" ht="14.4" x14ac:dyDescent="0.3">
      <c r="L1625"/>
      <c r="M1625"/>
    </row>
    <row r="1626" spans="12:13" ht="14.4" x14ac:dyDescent="0.3">
      <c r="L1626"/>
      <c r="M1626"/>
    </row>
    <row r="1627" spans="12:13" ht="14.4" x14ac:dyDescent="0.3">
      <c r="L1627"/>
      <c r="M1627"/>
    </row>
    <row r="1628" spans="12:13" ht="14.4" x14ac:dyDescent="0.3">
      <c r="L1628"/>
      <c r="M1628"/>
    </row>
    <row r="1629" spans="12:13" ht="14.4" x14ac:dyDescent="0.3">
      <c r="L1629"/>
      <c r="M1629"/>
    </row>
    <row r="1630" spans="12:13" ht="14.4" x14ac:dyDescent="0.3">
      <c r="L1630"/>
      <c r="M1630"/>
    </row>
    <row r="1631" spans="12:13" ht="14.4" x14ac:dyDescent="0.3">
      <c r="L1631"/>
      <c r="M1631"/>
    </row>
    <row r="1632" spans="12:13" ht="14.4" x14ac:dyDescent="0.3">
      <c r="L1632"/>
      <c r="M1632"/>
    </row>
    <row r="1633" spans="12:13" ht="14.4" x14ac:dyDescent="0.3">
      <c r="L1633"/>
      <c r="M1633"/>
    </row>
    <row r="1634" spans="12:13" ht="14.4" x14ac:dyDescent="0.3">
      <c r="L1634"/>
      <c r="M1634"/>
    </row>
    <row r="1635" spans="12:13" ht="14.4" x14ac:dyDescent="0.3">
      <c r="L1635"/>
      <c r="M1635"/>
    </row>
    <row r="1636" spans="12:13" ht="14.4" x14ac:dyDescent="0.3">
      <c r="L1636"/>
      <c r="M1636"/>
    </row>
    <row r="1637" spans="12:13" ht="14.4" x14ac:dyDescent="0.3">
      <c r="L1637"/>
      <c r="M1637"/>
    </row>
    <row r="1638" spans="12:13" ht="14.4" x14ac:dyDescent="0.3">
      <c r="L1638"/>
      <c r="M1638"/>
    </row>
    <row r="1639" spans="12:13" ht="14.4" x14ac:dyDescent="0.3">
      <c r="L1639"/>
      <c r="M1639"/>
    </row>
    <row r="1640" spans="12:13" ht="14.4" x14ac:dyDescent="0.3">
      <c r="L1640"/>
      <c r="M1640"/>
    </row>
    <row r="1641" spans="12:13" ht="14.4" x14ac:dyDescent="0.3">
      <c r="L1641"/>
      <c r="M1641"/>
    </row>
    <row r="1642" spans="12:13" ht="14.4" x14ac:dyDescent="0.3">
      <c r="L1642"/>
      <c r="M1642"/>
    </row>
    <row r="1643" spans="12:13" ht="14.4" x14ac:dyDescent="0.3">
      <c r="L1643"/>
      <c r="M1643"/>
    </row>
    <row r="1644" spans="12:13" ht="14.4" x14ac:dyDescent="0.3">
      <c r="L1644"/>
      <c r="M1644"/>
    </row>
    <row r="1645" spans="12:13" ht="14.4" x14ac:dyDescent="0.3">
      <c r="L1645"/>
      <c r="M1645"/>
    </row>
    <row r="1646" spans="12:13" ht="14.4" x14ac:dyDescent="0.3">
      <c r="L1646"/>
      <c r="M1646"/>
    </row>
    <row r="1647" spans="12:13" ht="14.4" x14ac:dyDescent="0.3">
      <c r="L1647"/>
      <c r="M1647"/>
    </row>
    <row r="1648" spans="12:13" ht="14.4" x14ac:dyDescent="0.3">
      <c r="L1648"/>
      <c r="M1648"/>
    </row>
    <row r="1649" spans="12:13" ht="14.4" x14ac:dyDescent="0.3">
      <c r="L1649"/>
      <c r="M1649"/>
    </row>
    <row r="1650" spans="12:13" ht="14.4" x14ac:dyDescent="0.3">
      <c r="L1650"/>
      <c r="M1650"/>
    </row>
    <row r="1651" spans="12:13" ht="14.4" x14ac:dyDescent="0.3">
      <c r="L1651"/>
      <c r="M1651"/>
    </row>
    <row r="1652" spans="12:13" ht="14.4" x14ac:dyDescent="0.3">
      <c r="L1652"/>
      <c r="M1652"/>
    </row>
    <row r="1653" spans="12:13" ht="14.4" x14ac:dyDescent="0.3">
      <c r="L1653"/>
      <c r="M1653"/>
    </row>
    <row r="1654" spans="12:13" ht="14.4" x14ac:dyDescent="0.3">
      <c r="L1654"/>
      <c r="M1654"/>
    </row>
    <row r="1655" spans="12:13" ht="14.4" x14ac:dyDescent="0.3">
      <c r="L1655"/>
      <c r="M1655"/>
    </row>
    <row r="1656" spans="12:13" ht="14.4" x14ac:dyDescent="0.3">
      <c r="L1656"/>
      <c r="M1656"/>
    </row>
    <row r="1657" spans="12:13" ht="14.4" x14ac:dyDescent="0.3">
      <c r="L1657"/>
      <c r="M1657"/>
    </row>
    <row r="1658" spans="12:13" ht="14.4" x14ac:dyDescent="0.3">
      <c r="L1658"/>
      <c r="M1658"/>
    </row>
    <row r="1659" spans="12:13" ht="14.4" x14ac:dyDescent="0.3">
      <c r="L1659"/>
      <c r="M1659"/>
    </row>
    <row r="1660" spans="12:13" ht="14.4" x14ac:dyDescent="0.3">
      <c r="L1660"/>
      <c r="M1660"/>
    </row>
    <row r="1661" spans="12:13" ht="14.4" x14ac:dyDescent="0.3">
      <c r="L1661"/>
      <c r="M1661"/>
    </row>
    <row r="1662" spans="12:13" ht="14.4" x14ac:dyDescent="0.3">
      <c r="L1662"/>
      <c r="M1662"/>
    </row>
    <row r="1663" spans="12:13" ht="14.4" x14ac:dyDescent="0.3">
      <c r="L1663"/>
      <c r="M1663"/>
    </row>
    <row r="1664" spans="12:13" ht="14.4" x14ac:dyDescent="0.3">
      <c r="L1664"/>
      <c r="M1664"/>
    </row>
    <row r="1665" spans="12:13" ht="14.4" x14ac:dyDescent="0.3">
      <c r="L1665"/>
      <c r="M1665"/>
    </row>
    <row r="1666" spans="12:13" ht="14.4" x14ac:dyDescent="0.3">
      <c r="L1666"/>
      <c r="M1666"/>
    </row>
    <row r="1667" spans="12:13" ht="14.4" x14ac:dyDescent="0.3">
      <c r="L1667"/>
      <c r="M1667"/>
    </row>
    <row r="1668" spans="12:13" ht="14.4" x14ac:dyDescent="0.3">
      <c r="L1668"/>
      <c r="M1668"/>
    </row>
    <row r="1669" spans="12:13" ht="14.4" x14ac:dyDescent="0.3">
      <c r="L1669"/>
      <c r="M1669"/>
    </row>
    <row r="1670" spans="12:13" ht="14.4" x14ac:dyDescent="0.3">
      <c r="L1670"/>
      <c r="M1670"/>
    </row>
    <row r="1671" spans="12:13" ht="14.4" x14ac:dyDescent="0.3">
      <c r="L1671"/>
      <c r="M1671"/>
    </row>
    <row r="1672" spans="12:13" ht="14.4" x14ac:dyDescent="0.3">
      <c r="L1672"/>
      <c r="M1672"/>
    </row>
    <row r="1673" spans="12:13" ht="14.4" x14ac:dyDescent="0.3">
      <c r="L1673"/>
      <c r="M1673"/>
    </row>
    <row r="1674" spans="12:13" ht="14.4" x14ac:dyDescent="0.3">
      <c r="L1674"/>
      <c r="M1674"/>
    </row>
    <row r="1675" spans="12:13" ht="14.4" x14ac:dyDescent="0.3">
      <c r="L1675"/>
      <c r="M1675"/>
    </row>
    <row r="1676" spans="12:13" ht="14.4" x14ac:dyDescent="0.3">
      <c r="L1676"/>
      <c r="M1676"/>
    </row>
    <row r="1677" spans="12:13" ht="14.4" x14ac:dyDescent="0.3">
      <c r="L1677"/>
      <c r="M1677"/>
    </row>
    <row r="1678" spans="12:13" ht="14.4" x14ac:dyDescent="0.3">
      <c r="L1678"/>
      <c r="M1678"/>
    </row>
    <row r="1679" spans="12:13" ht="14.4" x14ac:dyDescent="0.3">
      <c r="L1679"/>
      <c r="M1679"/>
    </row>
    <row r="1680" spans="12:13" ht="14.4" x14ac:dyDescent="0.3">
      <c r="L1680"/>
      <c r="M1680"/>
    </row>
    <row r="1681" spans="12:13" ht="14.4" x14ac:dyDescent="0.3">
      <c r="L1681"/>
      <c r="M1681"/>
    </row>
    <row r="1682" spans="12:13" ht="14.4" x14ac:dyDescent="0.3">
      <c r="L1682"/>
      <c r="M1682"/>
    </row>
    <row r="1683" spans="12:13" ht="14.4" x14ac:dyDescent="0.3">
      <c r="L1683"/>
      <c r="M1683"/>
    </row>
    <row r="1684" spans="12:13" ht="14.4" x14ac:dyDescent="0.3">
      <c r="L1684"/>
      <c r="M1684"/>
    </row>
    <row r="1685" spans="12:13" ht="14.4" x14ac:dyDescent="0.3">
      <c r="L1685"/>
      <c r="M1685"/>
    </row>
    <row r="1686" spans="12:13" ht="14.4" x14ac:dyDescent="0.3">
      <c r="L1686"/>
      <c r="M1686"/>
    </row>
    <row r="1687" spans="12:13" ht="14.4" x14ac:dyDescent="0.3">
      <c r="L1687"/>
      <c r="M1687"/>
    </row>
    <row r="1688" spans="12:13" ht="14.4" x14ac:dyDescent="0.3">
      <c r="L1688"/>
      <c r="M1688"/>
    </row>
    <row r="1689" spans="12:13" ht="14.4" x14ac:dyDescent="0.3">
      <c r="L1689"/>
      <c r="M1689"/>
    </row>
    <row r="1690" spans="12:13" ht="14.4" x14ac:dyDescent="0.3">
      <c r="L1690"/>
      <c r="M1690"/>
    </row>
    <row r="1691" spans="12:13" ht="14.4" x14ac:dyDescent="0.3">
      <c r="L1691"/>
      <c r="M1691"/>
    </row>
    <row r="1692" spans="12:13" ht="14.4" x14ac:dyDescent="0.3">
      <c r="L1692"/>
      <c r="M1692"/>
    </row>
    <row r="1693" spans="12:13" ht="14.4" x14ac:dyDescent="0.3">
      <c r="L1693"/>
      <c r="M1693"/>
    </row>
    <row r="1694" spans="12:13" ht="14.4" x14ac:dyDescent="0.3">
      <c r="L1694"/>
      <c r="M1694"/>
    </row>
    <row r="1695" spans="12:13" ht="14.4" x14ac:dyDescent="0.3">
      <c r="L1695"/>
      <c r="M1695"/>
    </row>
    <row r="1696" spans="12:13" ht="14.4" x14ac:dyDescent="0.3">
      <c r="L1696"/>
      <c r="M1696"/>
    </row>
    <row r="1697" spans="12:13" ht="14.4" x14ac:dyDescent="0.3">
      <c r="L1697"/>
      <c r="M1697"/>
    </row>
    <row r="1698" spans="12:13" ht="14.4" x14ac:dyDescent="0.3">
      <c r="L1698"/>
      <c r="M1698"/>
    </row>
    <row r="1699" spans="12:13" ht="14.4" x14ac:dyDescent="0.3">
      <c r="L1699"/>
      <c r="M1699"/>
    </row>
    <row r="1700" spans="12:13" ht="14.4" x14ac:dyDescent="0.3">
      <c r="L1700"/>
      <c r="M1700"/>
    </row>
    <row r="1701" spans="12:13" ht="14.4" x14ac:dyDescent="0.3">
      <c r="L1701"/>
      <c r="M1701"/>
    </row>
    <row r="1702" spans="12:13" ht="14.4" x14ac:dyDescent="0.3">
      <c r="L1702"/>
      <c r="M1702"/>
    </row>
    <row r="1703" spans="12:13" ht="14.4" x14ac:dyDescent="0.3">
      <c r="L1703"/>
      <c r="M1703"/>
    </row>
    <row r="1704" spans="12:13" ht="14.4" x14ac:dyDescent="0.3">
      <c r="L1704"/>
      <c r="M1704"/>
    </row>
    <row r="1705" spans="12:13" ht="14.4" x14ac:dyDescent="0.3">
      <c r="L1705"/>
      <c r="M1705"/>
    </row>
    <row r="1706" spans="12:13" ht="14.4" x14ac:dyDescent="0.3">
      <c r="L1706"/>
      <c r="M1706"/>
    </row>
    <row r="1707" spans="12:13" ht="14.4" x14ac:dyDescent="0.3">
      <c r="L1707"/>
      <c r="M1707"/>
    </row>
    <row r="1708" spans="12:13" ht="14.4" x14ac:dyDescent="0.3">
      <c r="L1708"/>
      <c r="M1708"/>
    </row>
    <row r="1709" spans="12:13" ht="14.4" x14ac:dyDescent="0.3">
      <c r="L1709"/>
      <c r="M1709"/>
    </row>
    <row r="1710" spans="12:13" ht="14.4" x14ac:dyDescent="0.3">
      <c r="L1710"/>
      <c r="M1710"/>
    </row>
    <row r="1711" spans="12:13" ht="14.4" x14ac:dyDescent="0.3">
      <c r="L1711"/>
      <c r="M1711"/>
    </row>
    <row r="1712" spans="12:13" ht="14.4" x14ac:dyDescent="0.3">
      <c r="L1712"/>
      <c r="M1712"/>
    </row>
    <row r="1713" spans="12:13" ht="14.4" x14ac:dyDescent="0.3">
      <c r="L1713"/>
      <c r="M1713"/>
    </row>
    <row r="1714" spans="12:13" ht="14.4" x14ac:dyDescent="0.3">
      <c r="L1714"/>
      <c r="M1714"/>
    </row>
    <row r="1715" spans="12:13" ht="14.4" x14ac:dyDescent="0.3">
      <c r="L1715"/>
      <c r="M1715"/>
    </row>
    <row r="1716" spans="12:13" ht="14.4" x14ac:dyDescent="0.3">
      <c r="L1716"/>
      <c r="M1716"/>
    </row>
    <row r="1717" spans="12:13" ht="14.4" x14ac:dyDescent="0.3">
      <c r="L1717"/>
      <c r="M1717"/>
    </row>
    <row r="1718" spans="12:13" ht="14.4" x14ac:dyDescent="0.3">
      <c r="L1718"/>
      <c r="M1718"/>
    </row>
    <row r="1719" spans="12:13" ht="14.4" x14ac:dyDescent="0.3">
      <c r="L1719"/>
      <c r="M1719"/>
    </row>
    <row r="1720" spans="12:13" ht="14.4" x14ac:dyDescent="0.3">
      <c r="L1720"/>
      <c r="M1720"/>
    </row>
    <row r="1721" spans="12:13" ht="14.4" x14ac:dyDescent="0.3">
      <c r="L1721"/>
      <c r="M1721"/>
    </row>
    <row r="1722" spans="12:13" ht="14.4" x14ac:dyDescent="0.3">
      <c r="L1722"/>
      <c r="M1722"/>
    </row>
    <row r="1723" spans="12:13" ht="14.4" x14ac:dyDescent="0.3">
      <c r="L1723"/>
      <c r="M1723"/>
    </row>
    <row r="1724" spans="12:13" ht="14.4" x14ac:dyDescent="0.3">
      <c r="L1724"/>
      <c r="M1724"/>
    </row>
    <row r="1725" spans="12:13" ht="14.4" x14ac:dyDescent="0.3">
      <c r="L1725"/>
      <c r="M1725"/>
    </row>
    <row r="1726" spans="12:13" ht="14.4" x14ac:dyDescent="0.3">
      <c r="L1726"/>
      <c r="M1726"/>
    </row>
    <row r="1727" spans="12:13" ht="14.4" x14ac:dyDescent="0.3">
      <c r="L1727"/>
      <c r="M1727"/>
    </row>
    <row r="1728" spans="12:13" ht="14.4" x14ac:dyDescent="0.3">
      <c r="L1728"/>
      <c r="M1728"/>
    </row>
    <row r="1729" spans="12:13" ht="14.4" x14ac:dyDescent="0.3">
      <c r="L1729"/>
      <c r="M1729"/>
    </row>
    <row r="1730" spans="12:13" ht="14.4" x14ac:dyDescent="0.3">
      <c r="L1730"/>
      <c r="M1730"/>
    </row>
    <row r="1731" spans="12:13" ht="14.4" x14ac:dyDescent="0.3">
      <c r="L1731"/>
      <c r="M1731"/>
    </row>
    <row r="1732" spans="12:13" ht="14.4" x14ac:dyDescent="0.3">
      <c r="L1732"/>
      <c r="M1732"/>
    </row>
    <row r="1733" spans="12:13" ht="14.4" x14ac:dyDescent="0.3">
      <c r="L1733"/>
      <c r="M1733"/>
    </row>
    <row r="1734" spans="12:13" ht="14.4" x14ac:dyDescent="0.3">
      <c r="L1734"/>
      <c r="M1734"/>
    </row>
    <row r="1735" spans="12:13" ht="14.4" x14ac:dyDescent="0.3">
      <c r="L1735"/>
      <c r="M1735"/>
    </row>
    <row r="1736" spans="12:13" ht="14.4" x14ac:dyDescent="0.3">
      <c r="L1736"/>
      <c r="M1736"/>
    </row>
    <row r="1737" spans="12:13" ht="14.4" x14ac:dyDescent="0.3">
      <c r="L1737"/>
      <c r="M1737"/>
    </row>
    <row r="1738" spans="12:13" ht="14.4" x14ac:dyDescent="0.3">
      <c r="L1738"/>
      <c r="M1738"/>
    </row>
    <row r="1739" spans="12:13" ht="14.4" x14ac:dyDescent="0.3">
      <c r="L1739"/>
      <c r="M1739"/>
    </row>
    <row r="1740" spans="12:13" ht="14.4" x14ac:dyDescent="0.3">
      <c r="L1740"/>
      <c r="M1740"/>
    </row>
    <row r="1741" spans="12:13" ht="14.4" x14ac:dyDescent="0.3">
      <c r="L1741"/>
      <c r="M1741"/>
    </row>
    <row r="1742" spans="12:13" ht="14.4" x14ac:dyDescent="0.3">
      <c r="L1742"/>
      <c r="M1742"/>
    </row>
    <row r="1743" spans="12:13" ht="14.4" x14ac:dyDescent="0.3">
      <c r="L1743"/>
      <c r="M1743"/>
    </row>
    <row r="1744" spans="12:13" ht="14.4" x14ac:dyDescent="0.3">
      <c r="L1744"/>
      <c r="M1744"/>
    </row>
    <row r="1745" spans="12:13" ht="14.4" x14ac:dyDescent="0.3">
      <c r="L1745"/>
      <c r="M1745"/>
    </row>
    <row r="1746" spans="12:13" ht="14.4" x14ac:dyDescent="0.3">
      <c r="L1746"/>
      <c r="M1746"/>
    </row>
    <row r="1747" spans="12:13" ht="14.4" x14ac:dyDescent="0.3">
      <c r="L1747"/>
      <c r="M1747"/>
    </row>
    <row r="1748" spans="12:13" ht="14.4" x14ac:dyDescent="0.3">
      <c r="L1748"/>
      <c r="M1748"/>
    </row>
    <row r="1749" spans="12:13" ht="14.4" x14ac:dyDescent="0.3">
      <c r="L1749"/>
      <c r="M1749"/>
    </row>
    <row r="1750" spans="12:13" ht="14.4" x14ac:dyDescent="0.3">
      <c r="L1750"/>
      <c r="M1750"/>
    </row>
    <row r="1751" spans="12:13" ht="14.4" x14ac:dyDescent="0.3">
      <c r="L1751"/>
      <c r="M1751"/>
    </row>
    <row r="1752" spans="12:13" ht="14.4" x14ac:dyDescent="0.3">
      <c r="L1752"/>
      <c r="M1752"/>
    </row>
    <row r="1753" spans="12:13" ht="14.4" x14ac:dyDescent="0.3">
      <c r="L1753"/>
      <c r="M1753"/>
    </row>
    <row r="1754" spans="12:13" ht="14.4" x14ac:dyDescent="0.3">
      <c r="L1754"/>
      <c r="M1754"/>
    </row>
    <row r="1755" spans="12:13" ht="14.4" x14ac:dyDescent="0.3">
      <c r="L1755"/>
      <c r="M1755"/>
    </row>
    <row r="1756" spans="12:13" ht="14.4" x14ac:dyDescent="0.3">
      <c r="L1756"/>
      <c r="M1756"/>
    </row>
    <row r="1757" spans="12:13" ht="14.4" x14ac:dyDescent="0.3">
      <c r="L1757"/>
      <c r="M1757"/>
    </row>
    <row r="1758" spans="12:13" ht="14.4" x14ac:dyDescent="0.3">
      <c r="L1758"/>
      <c r="M1758"/>
    </row>
    <row r="1759" spans="12:13" ht="14.4" x14ac:dyDescent="0.3">
      <c r="L1759"/>
      <c r="M1759"/>
    </row>
    <row r="1760" spans="12:13" ht="14.4" x14ac:dyDescent="0.3">
      <c r="L1760"/>
      <c r="M1760"/>
    </row>
    <row r="1761" spans="12:13" ht="14.4" x14ac:dyDescent="0.3">
      <c r="L1761"/>
      <c r="M1761"/>
    </row>
    <row r="1762" spans="12:13" ht="14.4" x14ac:dyDescent="0.3">
      <c r="L1762"/>
      <c r="M1762"/>
    </row>
    <row r="1763" spans="12:13" ht="14.4" x14ac:dyDescent="0.3">
      <c r="L1763"/>
      <c r="M1763"/>
    </row>
    <row r="1764" spans="12:13" ht="14.4" x14ac:dyDescent="0.3">
      <c r="L1764"/>
      <c r="M1764"/>
    </row>
    <row r="1765" spans="12:13" ht="14.4" x14ac:dyDescent="0.3">
      <c r="L1765"/>
      <c r="M1765"/>
    </row>
    <row r="1766" spans="12:13" ht="14.4" x14ac:dyDescent="0.3">
      <c r="L1766"/>
      <c r="M1766"/>
    </row>
    <row r="1767" spans="12:13" ht="14.4" x14ac:dyDescent="0.3">
      <c r="L1767"/>
      <c r="M1767"/>
    </row>
    <row r="1768" spans="12:13" ht="14.4" x14ac:dyDescent="0.3">
      <c r="L1768"/>
      <c r="M1768"/>
    </row>
    <row r="1769" spans="12:13" ht="14.4" x14ac:dyDescent="0.3">
      <c r="L1769"/>
      <c r="M1769"/>
    </row>
    <row r="1770" spans="12:13" ht="14.4" x14ac:dyDescent="0.3">
      <c r="L1770"/>
      <c r="M1770"/>
    </row>
    <row r="1771" spans="12:13" ht="14.4" x14ac:dyDescent="0.3">
      <c r="L1771"/>
      <c r="M1771"/>
    </row>
    <row r="1772" spans="12:13" ht="14.4" x14ac:dyDescent="0.3">
      <c r="L1772"/>
      <c r="M1772"/>
    </row>
    <row r="1773" spans="12:13" ht="14.4" x14ac:dyDescent="0.3">
      <c r="L1773"/>
      <c r="M1773"/>
    </row>
    <row r="1774" spans="12:13" ht="14.4" x14ac:dyDescent="0.3">
      <c r="L1774"/>
      <c r="M1774"/>
    </row>
    <row r="1775" spans="12:13" ht="14.4" x14ac:dyDescent="0.3">
      <c r="L1775"/>
      <c r="M1775"/>
    </row>
    <row r="1776" spans="12:13" ht="14.4" x14ac:dyDescent="0.3">
      <c r="L1776"/>
      <c r="M1776"/>
    </row>
    <row r="1777" spans="12:13" ht="14.4" x14ac:dyDescent="0.3">
      <c r="L1777"/>
      <c r="M1777"/>
    </row>
    <row r="1778" spans="12:13" ht="14.4" x14ac:dyDescent="0.3">
      <c r="L1778"/>
      <c r="M1778"/>
    </row>
    <row r="1779" spans="12:13" ht="14.4" x14ac:dyDescent="0.3">
      <c r="L1779"/>
      <c r="M1779"/>
    </row>
    <row r="1780" spans="12:13" ht="14.4" x14ac:dyDescent="0.3">
      <c r="L1780"/>
      <c r="M1780"/>
    </row>
    <row r="1781" spans="12:13" ht="14.4" x14ac:dyDescent="0.3">
      <c r="L1781"/>
      <c r="M1781"/>
    </row>
    <row r="1782" spans="12:13" ht="14.4" x14ac:dyDescent="0.3">
      <c r="L1782"/>
      <c r="M1782"/>
    </row>
    <row r="1783" spans="12:13" ht="14.4" x14ac:dyDescent="0.3">
      <c r="L1783"/>
      <c r="M1783"/>
    </row>
    <row r="1784" spans="12:13" ht="14.4" x14ac:dyDescent="0.3">
      <c r="L1784"/>
      <c r="M1784"/>
    </row>
    <row r="1785" spans="12:13" ht="14.4" x14ac:dyDescent="0.3">
      <c r="L1785"/>
      <c r="M1785"/>
    </row>
    <row r="1786" spans="12:13" ht="14.4" x14ac:dyDescent="0.3">
      <c r="L1786"/>
      <c r="M1786"/>
    </row>
    <row r="1787" spans="12:13" ht="14.4" x14ac:dyDescent="0.3">
      <c r="L1787"/>
      <c r="M1787"/>
    </row>
    <row r="1788" spans="12:13" ht="14.4" x14ac:dyDescent="0.3">
      <c r="L1788"/>
      <c r="M1788"/>
    </row>
    <row r="1789" spans="12:13" ht="14.4" x14ac:dyDescent="0.3">
      <c r="L1789"/>
      <c r="M1789"/>
    </row>
    <row r="1790" spans="12:13" ht="14.4" x14ac:dyDescent="0.3">
      <c r="L1790"/>
      <c r="M1790"/>
    </row>
    <row r="1791" spans="12:13" ht="14.4" x14ac:dyDescent="0.3">
      <c r="L1791"/>
      <c r="M1791"/>
    </row>
    <row r="1792" spans="12:13" ht="14.4" x14ac:dyDescent="0.3">
      <c r="L1792"/>
      <c r="M1792"/>
    </row>
    <row r="1793" spans="12:13" ht="14.4" x14ac:dyDescent="0.3">
      <c r="L1793"/>
      <c r="M1793"/>
    </row>
    <row r="1794" spans="12:13" ht="14.4" x14ac:dyDescent="0.3">
      <c r="L1794"/>
      <c r="M1794"/>
    </row>
    <row r="1795" spans="12:13" ht="14.4" x14ac:dyDescent="0.3">
      <c r="L1795"/>
      <c r="M1795"/>
    </row>
    <row r="1796" spans="12:13" ht="14.4" x14ac:dyDescent="0.3">
      <c r="L1796"/>
      <c r="M1796"/>
    </row>
    <row r="1797" spans="12:13" ht="14.4" x14ac:dyDescent="0.3">
      <c r="L1797"/>
      <c r="M1797"/>
    </row>
    <row r="1798" spans="12:13" ht="14.4" x14ac:dyDescent="0.3">
      <c r="L1798"/>
      <c r="M1798"/>
    </row>
    <row r="1799" spans="12:13" ht="14.4" x14ac:dyDescent="0.3">
      <c r="L1799"/>
      <c r="M1799"/>
    </row>
    <row r="1800" spans="12:13" ht="14.4" x14ac:dyDescent="0.3">
      <c r="L1800"/>
      <c r="M1800"/>
    </row>
    <row r="1801" spans="12:13" ht="14.4" x14ac:dyDescent="0.3">
      <c r="L1801"/>
      <c r="M1801"/>
    </row>
    <row r="1802" spans="12:13" ht="14.4" x14ac:dyDescent="0.3">
      <c r="L1802"/>
      <c r="M1802"/>
    </row>
    <row r="1803" spans="12:13" ht="14.4" x14ac:dyDescent="0.3">
      <c r="L1803"/>
      <c r="M1803"/>
    </row>
    <row r="1804" spans="12:13" ht="14.4" x14ac:dyDescent="0.3">
      <c r="L1804"/>
      <c r="M1804"/>
    </row>
    <row r="1805" spans="12:13" ht="14.4" x14ac:dyDescent="0.3">
      <c r="L1805"/>
      <c r="M1805"/>
    </row>
    <row r="1806" spans="12:13" ht="14.4" x14ac:dyDescent="0.3">
      <c r="L1806"/>
      <c r="M1806"/>
    </row>
    <row r="1807" spans="12:13" ht="14.4" x14ac:dyDescent="0.3">
      <c r="L1807"/>
      <c r="M1807"/>
    </row>
    <row r="1808" spans="12:13" ht="14.4" x14ac:dyDescent="0.3">
      <c r="L1808"/>
      <c r="M1808"/>
    </row>
    <row r="1809" spans="12:13" ht="14.4" x14ac:dyDescent="0.3">
      <c r="L1809"/>
      <c r="M1809"/>
    </row>
    <row r="1810" spans="12:13" ht="14.4" x14ac:dyDescent="0.3">
      <c r="L1810"/>
      <c r="M1810"/>
    </row>
    <row r="1811" spans="12:13" ht="14.4" x14ac:dyDescent="0.3">
      <c r="L1811"/>
      <c r="M1811"/>
    </row>
    <row r="1812" spans="12:13" ht="14.4" x14ac:dyDescent="0.3">
      <c r="L1812"/>
      <c r="M1812"/>
    </row>
    <row r="1813" spans="12:13" ht="14.4" x14ac:dyDescent="0.3">
      <c r="L1813"/>
      <c r="M1813"/>
    </row>
    <row r="1814" spans="12:13" ht="14.4" x14ac:dyDescent="0.3">
      <c r="L1814"/>
      <c r="M1814"/>
    </row>
    <row r="1815" spans="12:13" ht="14.4" x14ac:dyDescent="0.3">
      <c r="L1815"/>
      <c r="M1815"/>
    </row>
    <row r="1816" spans="12:13" ht="14.4" x14ac:dyDescent="0.3">
      <c r="L1816"/>
      <c r="M1816"/>
    </row>
    <row r="1817" spans="12:13" ht="14.4" x14ac:dyDescent="0.3">
      <c r="L1817"/>
      <c r="M1817"/>
    </row>
    <row r="1818" spans="12:13" ht="14.4" x14ac:dyDescent="0.3">
      <c r="L1818"/>
      <c r="M1818"/>
    </row>
    <row r="1819" spans="12:13" ht="14.4" x14ac:dyDescent="0.3">
      <c r="L1819"/>
      <c r="M1819"/>
    </row>
    <row r="1820" spans="12:13" ht="14.4" x14ac:dyDescent="0.3">
      <c r="L1820"/>
      <c r="M1820"/>
    </row>
    <row r="1821" spans="12:13" ht="14.4" x14ac:dyDescent="0.3">
      <c r="L1821"/>
      <c r="M1821"/>
    </row>
    <row r="1822" spans="12:13" ht="14.4" x14ac:dyDescent="0.3">
      <c r="L1822"/>
      <c r="M1822"/>
    </row>
    <row r="1823" spans="12:13" ht="14.4" x14ac:dyDescent="0.3">
      <c r="L1823"/>
      <c r="M1823"/>
    </row>
    <row r="1824" spans="12:13" ht="14.4" x14ac:dyDescent="0.3">
      <c r="L1824"/>
      <c r="M1824"/>
    </row>
    <row r="1825" spans="12:13" ht="14.4" x14ac:dyDescent="0.3">
      <c r="L1825"/>
      <c r="M1825"/>
    </row>
    <row r="1826" spans="12:13" ht="14.4" x14ac:dyDescent="0.3">
      <c r="L1826"/>
      <c r="M1826"/>
    </row>
    <row r="1827" spans="12:13" ht="14.4" x14ac:dyDescent="0.3">
      <c r="L1827"/>
      <c r="M1827"/>
    </row>
    <row r="1828" spans="12:13" ht="14.4" x14ac:dyDescent="0.3">
      <c r="L1828"/>
      <c r="M1828"/>
    </row>
    <row r="1829" spans="12:13" ht="14.4" x14ac:dyDescent="0.3">
      <c r="L1829"/>
      <c r="M1829"/>
    </row>
    <row r="1830" spans="12:13" ht="14.4" x14ac:dyDescent="0.3">
      <c r="L1830"/>
      <c r="M1830"/>
    </row>
    <row r="1831" spans="12:13" ht="14.4" x14ac:dyDescent="0.3">
      <c r="L1831"/>
      <c r="M1831"/>
    </row>
    <row r="1832" spans="12:13" ht="14.4" x14ac:dyDescent="0.3">
      <c r="L1832"/>
      <c r="M1832"/>
    </row>
    <row r="1833" spans="12:13" ht="14.4" x14ac:dyDescent="0.3">
      <c r="L1833"/>
      <c r="M1833"/>
    </row>
    <row r="1834" spans="12:13" ht="14.4" x14ac:dyDescent="0.3">
      <c r="L1834"/>
      <c r="M1834"/>
    </row>
    <row r="1835" spans="12:13" ht="14.4" x14ac:dyDescent="0.3">
      <c r="L1835"/>
      <c r="M1835"/>
    </row>
    <row r="1836" spans="12:13" ht="14.4" x14ac:dyDescent="0.3">
      <c r="L1836"/>
      <c r="M1836"/>
    </row>
    <row r="1837" spans="12:13" ht="14.4" x14ac:dyDescent="0.3">
      <c r="L1837"/>
      <c r="M1837"/>
    </row>
    <row r="1838" spans="12:13" ht="14.4" x14ac:dyDescent="0.3">
      <c r="L1838"/>
      <c r="M1838"/>
    </row>
    <row r="1839" spans="12:13" ht="14.4" x14ac:dyDescent="0.3">
      <c r="L1839"/>
      <c r="M1839"/>
    </row>
    <row r="1840" spans="12:13" ht="14.4" x14ac:dyDescent="0.3">
      <c r="L1840"/>
      <c r="M1840"/>
    </row>
    <row r="1841" spans="12:13" ht="14.4" x14ac:dyDescent="0.3">
      <c r="L1841"/>
      <c r="M1841"/>
    </row>
    <row r="1842" spans="12:13" ht="14.4" x14ac:dyDescent="0.3">
      <c r="L1842"/>
      <c r="M1842"/>
    </row>
    <row r="1843" spans="12:13" ht="14.4" x14ac:dyDescent="0.3">
      <c r="L1843"/>
      <c r="M1843"/>
    </row>
    <row r="1844" spans="12:13" ht="14.4" x14ac:dyDescent="0.3">
      <c r="L1844"/>
      <c r="M1844"/>
    </row>
    <row r="1845" spans="12:13" ht="14.4" x14ac:dyDescent="0.3">
      <c r="L1845"/>
      <c r="M1845"/>
    </row>
    <row r="1846" spans="12:13" ht="14.4" x14ac:dyDescent="0.3">
      <c r="L1846"/>
      <c r="M1846"/>
    </row>
    <row r="1847" spans="12:13" ht="14.4" x14ac:dyDescent="0.3">
      <c r="L1847"/>
      <c r="M1847"/>
    </row>
    <row r="1848" spans="12:13" ht="14.4" x14ac:dyDescent="0.3">
      <c r="L1848"/>
      <c r="M1848"/>
    </row>
    <row r="1849" spans="12:13" ht="14.4" x14ac:dyDescent="0.3">
      <c r="L1849"/>
      <c r="M1849"/>
    </row>
    <row r="1850" spans="12:13" ht="14.4" x14ac:dyDescent="0.3">
      <c r="L1850"/>
      <c r="M1850"/>
    </row>
    <row r="1851" spans="12:13" ht="14.4" x14ac:dyDescent="0.3">
      <c r="L1851"/>
      <c r="M1851"/>
    </row>
    <row r="1852" spans="12:13" ht="14.4" x14ac:dyDescent="0.3">
      <c r="L1852"/>
      <c r="M1852"/>
    </row>
    <row r="1853" spans="12:13" ht="14.4" x14ac:dyDescent="0.3">
      <c r="L1853"/>
      <c r="M1853"/>
    </row>
    <row r="1854" spans="12:13" ht="14.4" x14ac:dyDescent="0.3">
      <c r="L1854"/>
      <c r="M1854"/>
    </row>
    <row r="1855" spans="12:13" ht="14.4" x14ac:dyDescent="0.3">
      <c r="L1855"/>
      <c r="M1855"/>
    </row>
    <row r="1856" spans="12:13" ht="14.4" x14ac:dyDescent="0.3">
      <c r="L1856"/>
      <c r="M1856"/>
    </row>
    <row r="1857" spans="12:13" ht="14.4" x14ac:dyDescent="0.3">
      <c r="L1857"/>
      <c r="M1857"/>
    </row>
    <row r="1858" spans="12:13" ht="14.4" x14ac:dyDescent="0.3">
      <c r="L1858"/>
      <c r="M1858"/>
    </row>
    <row r="1859" spans="12:13" ht="14.4" x14ac:dyDescent="0.3">
      <c r="L1859"/>
      <c r="M1859"/>
    </row>
    <row r="1860" spans="12:13" ht="14.4" x14ac:dyDescent="0.3">
      <c r="L1860"/>
      <c r="M1860"/>
    </row>
    <row r="1861" spans="12:13" ht="14.4" x14ac:dyDescent="0.3">
      <c r="L1861"/>
      <c r="M1861"/>
    </row>
    <row r="1862" spans="12:13" ht="14.4" x14ac:dyDescent="0.3">
      <c r="L1862"/>
      <c r="M1862"/>
    </row>
    <row r="1863" spans="12:13" ht="14.4" x14ac:dyDescent="0.3">
      <c r="L1863"/>
      <c r="M1863"/>
    </row>
    <row r="1864" spans="12:13" ht="14.4" x14ac:dyDescent="0.3">
      <c r="L1864"/>
      <c r="M1864"/>
    </row>
    <row r="1865" spans="12:13" ht="14.4" x14ac:dyDescent="0.3">
      <c r="L1865"/>
      <c r="M1865"/>
    </row>
    <row r="1866" spans="12:13" ht="14.4" x14ac:dyDescent="0.3">
      <c r="L1866"/>
      <c r="M1866"/>
    </row>
    <row r="1867" spans="12:13" ht="14.4" x14ac:dyDescent="0.3">
      <c r="L1867"/>
      <c r="M1867"/>
    </row>
    <row r="1868" spans="12:13" ht="14.4" x14ac:dyDescent="0.3">
      <c r="L1868"/>
      <c r="M1868"/>
    </row>
    <row r="1869" spans="12:13" ht="14.4" x14ac:dyDescent="0.3">
      <c r="L1869"/>
      <c r="M1869"/>
    </row>
    <row r="1870" spans="12:13" ht="14.4" x14ac:dyDescent="0.3">
      <c r="L1870"/>
      <c r="M1870"/>
    </row>
    <row r="1871" spans="12:13" ht="14.4" x14ac:dyDescent="0.3">
      <c r="L1871"/>
      <c r="M1871"/>
    </row>
    <row r="1872" spans="12:13" ht="14.4" x14ac:dyDescent="0.3">
      <c r="L1872"/>
      <c r="M1872"/>
    </row>
    <row r="1873" spans="12:13" ht="14.4" x14ac:dyDescent="0.3">
      <c r="L1873"/>
      <c r="M1873"/>
    </row>
    <row r="1874" spans="12:13" ht="14.4" x14ac:dyDescent="0.3">
      <c r="L1874"/>
      <c r="M1874"/>
    </row>
    <row r="1875" spans="12:13" ht="14.4" x14ac:dyDescent="0.3">
      <c r="L1875"/>
      <c r="M1875"/>
    </row>
    <row r="1876" spans="12:13" ht="14.4" x14ac:dyDescent="0.3">
      <c r="L1876"/>
      <c r="M1876"/>
    </row>
    <row r="1877" spans="12:13" ht="14.4" x14ac:dyDescent="0.3">
      <c r="L1877"/>
      <c r="M1877"/>
    </row>
    <row r="1878" spans="12:13" ht="14.4" x14ac:dyDescent="0.3">
      <c r="L1878"/>
      <c r="M1878"/>
    </row>
    <row r="1879" spans="12:13" ht="14.4" x14ac:dyDescent="0.3">
      <c r="L1879"/>
      <c r="M1879"/>
    </row>
    <row r="1880" spans="12:13" ht="14.4" x14ac:dyDescent="0.3">
      <c r="L1880"/>
      <c r="M1880"/>
    </row>
    <row r="1881" spans="12:13" ht="14.4" x14ac:dyDescent="0.3">
      <c r="L1881"/>
      <c r="M1881"/>
    </row>
    <row r="1882" spans="12:13" ht="14.4" x14ac:dyDescent="0.3">
      <c r="L1882"/>
      <c r="M1882"/>
    </row>
    <row r="1883" spans="12:13" ht="14.4" x14ac:dyDescent="0.3">
      <c r="L1883"/>
      <c r="M1883"/>
    </row>
    <row r="1884" spans="12:13" ht="14.4" x14ac:dyDescent="0.3">
      <c r="L1884"/>
      <c r="M1884"/>
    </row>
    <row r="1885" spans="12:13" ht="14.4" x14ac:dyDescent="0.3">
      <c r="L1885"/>
      <c r="M1885"/>
    </row>
    <row r="1886" spans="12:13" ht="14.4" x14ac:dyDescent="0.3">
      <c r="L1886"/>
      <c r="M1886"/>
    </row>
    <row r="1887" spans="12:13" ht="14.4" x14ac:dyDescent="0.3">
      <c r="L1887"/>
      <c r="M1887"/>
    </row>
    <row r="1888" spans="12:13" ht="14.4" x14ac:dyDescent="0.3">
      <c r="L1888"/>
      <c r="M1888"/>
    </row>
    <row r="1889" spans="12:13" ht="14.4" x14ac:dyDescent="0.3">
      <c r="L1889"/>
      <c r="M1889"/>
    </row>
    <row r="1890" spans="12:13" ht="14.4" x14ac:dyDescent="0.3">
      <c r="L1890"/>
      <c r="M1890"/>
    </row>
    <row r="1891" spans="12:13" ht="14.4" x14ac:dyDescent="0.3">
      <c r="L1891"/>
      <c r="M1891"/>
    </row>
    <row r="1892" spans="12:13" ht="14.4" x14ac:dyDescent="0.3">
      <c r="L1892"/>
      <c r="M1892"/>
    </row>
    <row r="1893" spans="12:13" ht="14.4" x14ac:dyDescent="0.3">
      <c r="L1893"/>
      <c r="M1893"/>
    </row>
    <row r="1894" spans="12:13" ht="14.4" x14ac:dyDescent="0.3">
      <c r="L1894"/>
      <c r="M1894"/>
    </row>
    <row r="1895" spans="12:13" ht="14.4" x14ac:dyDescent="0.3">
      <c r="L1895"/>
      <c r="M1895"/>
    </row>
    <row r="1896" spans="12:13" ht="14.4" x14ac:dyDescent="0.3">
      <c r="L1896"/>
      <c r="M1896"/>
    </row>
    <row r="1897" spans="12:13" ht="14.4" x14ac:dyDescent="0.3">
      <c r="L1897"/>
      <c r="M1897"/>
    </row>
    <row r="1898" spans="12:13" ht="14.4" x14ac:dyDescent="0.3">
      <c r="L1898"/>
      <c r="M1898"/>
    </row>
    <row r="1899" spans="12:13" ht="14.4" x14ac:dyDescent="0.3">
      <c r="L1899"/>
      <c r="M1899"/>
    </row>
    <row r="1900" spans="12:13" ht="14.4" x14ac:dyDescent="0.3">
      <c r="L1900"/>
      <c r="M1900"/>
    </row>
    <row r="1901" spans="12:13" ht="14.4" x14ac:dyDescent="0.3">
      <c r="L1901"/>
      <c r="M1901"/>
    </row>
    <row r="1902" spans="12:13" ht="14.4" x14ac:dyDescent="0.3">
      <c r="L1902"/>
      <c r="M1902"/>
    </row>
    <row r="1903" spans="12:13" ht="14.4" x14ac:dyDescent="0.3">
      <c r="L1903"/>
      <c r="M1903"/>
    </row>
    <row r="1904" spans="12:13" ht="14.4" x14ac:dyDescent="0.3">
      <c r="L1904"/>
      <c r="M1904"/>
    </row>
    <row r="1905" spans="12:13" ht="14.4" x14ac:dyDescent="0.3">
      <c r="L1905"/>
      <c r="M1905"/>
    </row>
    <row r="1906" spans="12:13" ht="14.4" x14ac:dyDescent="0.3">
      <c r="L1906"/>
      <c r="M1906"/>
    </row>
    <row r="1907" spans="12:13" ht="14.4" x14ac:dyDescent="0.3">
      <c r="L1907"/>
      <c r="M1907"/>
    </row>
    <row r="1908" spans="12:13" ht="14.4" x14ac:dyDescent="0.3">
      <c r="L1908"/>
      <c r="M1908"/>
    </row>
    <row r="1909" spans="12:13" ht="14.4" x14ac:dyDescent="0.3">
      <c r="L1909"/>
      <c r="M1909"/>
    </row>
    <row r="1910" spans="12:13" ht="14.4" x14ac:dyDescent="0.3">
      <c r="L1910"/>
      <c r="M1910"/>
    </row>
    <row r="1911" spans="12:13" ht="14.4" x14ac:dyDescent="0.3">
      <c r="L1911"/>
      <c r="M1911"/>
    </row>
    <row r="1912" spans="12:13" ht="14.4" x14ac:dyDescent="0.3">
      <c r="L1912"/>
      <c r="M1912"/>
    </row>
    <row r="1913" spans="12:13" ht="14.4" x14ac:dyDescent="0.3">
      <c r="L1913"/>
      <c r="M1913"/>
    </row>
    <row r="1914" spans="12:13" ht="14.4" x14ac:dyDescent="0.3">
      <c r="L1914"/>
      <c r="M1914"/>
    </row>
    <row r="1915" spans="12:13" ht="14.4" x14ac:dyDescent="0.3">
      <c r="L1915"/>
      <c r="M1915"/>
    </row>
    <row r="1916" spans="12:13" ht="14.4" x14ac:dyDescent="0.3">
      <c r="L1916"/>
      <c r="M1916"/>
    </row>
    <row r="1917" spans="12:13" ht="14.4" x14ac:dyDescent="0.3">
      <c r="L1917"/>
      <c r="M1917"/>
    </row>
    <row r="1918" spans="12:13" ht="14.4" x14ac:dyDescent="0.3">
      <c r="L1918"/>
      <c r="M1918"/>
    </row>
    <row r="1919" spans="12:13" ht="14.4" x14ac:dyDescent="0.3">
      <c r="L1919"/>
      <c r="M1919"/>
    </row>
    <row r="1920" spans="12:13" ht="14.4" x14ac:dyDescent="0.3">
      <c r="L1920"/>
      <c r="M1920"/>
    </row>
    <row r="1921" spans="12:13" ht="14.4" x14ac:dyDescent="0.3">
      <c r="L1921"/>
      <c r="M1921"/>
    </row>
    <row r="1922" spans="12:13" ht="14.4" x14ac:dyDescent="0.3">
      <c r="L1922"/>
      <c r="M1922"/>
    </row>
    <row r="1923" spans="12:13" ht="14.4" x14ac:dyDescent="0.3">
      <c r="L1923"/>
      <c r="M1923"/>
    </row>
    <row r="1924" spans="12:13" ht="14.4" x14ac:dyDescent="0.3">
      <c r="L1924"/>
      <c r="M1924"/>
    </row>
    <row r="1925" spans="12:13" ht="14.4" x14ac:dyDescent="0.3">
      <c r="L1925"/>
      <c r="M1925"/>
    </row>
    <row r="1926" spans="12:13" ht="14.4" x14ac:dyDescent="0.3">
      <c r="L1926"/>
      <c r="M1926"/>
    </row>
    <row r="1927" spans="12:13" ht="14.4" x14ac:dyDescent="0.3">
      <c r="L1927"/>
      <c r="M1927"/>
    </row>
    <row r="1928" spans="12:13" ht="14.4" x14ac:dyDescent="0.3">
      <c r="L1928"/>
      <c r="M1928"/>
    </row>
    <row r="1929" spans="12:13" ht="14.4" x14ac:dyDescent="0.3">
      <c r="L1929"/>
      <c r="M1929"/>
    </row>
    <row r="1930" spans="12:13" ht="14.4" x14ac:dyDescent="0.3">
      <c r="L1930"/>
      <c r="M1930"/>
    </row>
    <row r="1931" spans="12:13" ht="14.4" x14ac:dyDescent="0.3">
      <c r="L1931"/>
      <c r="M1931"/>
    </row>
    <row r="1932" spans="12:13" ht="14.4" x14ac:dyDescent="0.3">
      <c r="L1932"/>
      <c r="M1932"/>
    </row>
    <row r="1933" spans="12:13" ht="14.4" x14ac:dyDescent="0.3">
      <c r="L1933"/>
      <c r="M1933"/>
    </row>
    <row r="1934" spans="12:13" ht="14.4" x14ac:dyDescent="0.3">
      <c r="L1934"/>
      <c r="M1934"/>
    </row>
    <row r="1935" spans="12:13" ht="14.4" x14ac:dyDescent="0.3">
      <c r="L1935"/>
      <c r="M1935"/>
    </row>
    <row r="1936" spans="12:13" ht="14.4" x14ac:dyDescent="0.3">
      <c r="L1936"/>
      <c r="M1936"/>
    </row>
    <row r="1937" spans="12:13" ht="14.4" x14ac:dyDescent="0.3">
      <c r="L1937"/>
      <c r="M1937"/>
    </row>
    <row r="1938" spans="12:13" ht="14.4" x14ac:dyDescent="0.3">
      <c r="L1938"/>
      <c r="M1938"/>
    </row>
    <row r="1939" spans="12:13" ht="14.4" x14ac:dyDescent="0.3">
      <c r="L1939"/>
      <c r="M1939"/>
    </row>
    <row r="1940" spans="12:13" ht="14.4" x14ac:dyDescent="0.3">
      <c r="L1940"/>
      <c r="M1940"/>
    </row>
    <row r="1941" spans="12:13" ht="14.4" x14ac:dyDescent="0.3">
      <c r="L1941"/>
      <c r="M1941"/>
    </row>
    <row r="1942" spans="12:13" ht="14.4" x14ac:dyDescent="0.3">
      <c r="L1942"/>
      <c r="M1942"/>
    </row>
    <row r="1943" spans="12:13" ht="14.4" x14ac:dyDescent="0.3">
      <c r="L1943"/>
      <c r="M1943"/>
    </row>
    <row r="1944" spans="12:13" ht="14.4" x14ac:dyDescent="0.3">
      <c r="L1944"/>
      <c r="M1944"/>
    </row>
    <row r="1945" spans="12:13" ht="14.4" x14ac:dyDescent="0.3">
      <c r="L1945"/>
      <c r="M1945"/>
    </row>
    <row r="1946" spans="12:13" ht="14.4" x14ac:dyDescent="0.3">
      <c r="L1946"/>
      <c r="M1946"/>
    </row>
    <row r="1947" spans="12:13" ht="14.4" x14ac:dyDescent="0.3">
      <c r="L1947"/>
      <c r="M1947"/>
    </row>
    <row r="1948" spans="12:13" ht="14.4" x14ac:dyDescent="0.3">
      <c r="L1948"/>
      <c r="M1948"/>
    </row>
    <row r="1949" spans="12:13" ht="14.4" x14ac:dyDescent="0.3">
      <c r="L1949"/>
      <c r="M1949"/>
    </row>
    <row r="1950" spans="12:13" ht="14.4" x14ac:dyDescent="0.3">
      <c r="L1950"/>
      <c r="M1950"/>
    </row>
    <row r="1951" spans="12:13" ht="14.4" x14ac:dyDescent="0.3">
      <c r="L1951"/>
      <c r="M1951"/>
    </row>
    <row r="1952" spans="12:13" ht="14.4" x14ac:dyDescent="0.3">
      <c r="L1952"/>
      <c r="M1952"/>
    </row>
    <row r="1953" spans="12:13" ht="14.4" x14ac:dyDescent="0.3">
      <c r="L1953"/>
      <c r="M1953"/>
    </row>
    <row r="1954" spans="12:13" ht="14.4" x14ac:dyDescent="0.3">
      <c r="L1954"/>
      <c r="M1954"/>
    </row>
    <row r="1955" spans="12:13" ht="14.4" x14ac:dyDescent="0.3">
      <c r="L1955"/>
      <c r="M1955"/>
    </row>
    <row r="1956" spans="12:13" ht="14.4" x14ac:dyDescent="0.3">
      <c r="L1956"/>
      <c r="M1956"/>
    </row>
    <row r="1957" spans="12:13" ht="14.4" x14ac:dyDescent="0.3">
      <c r="L1957"/>
      <c r="M1957"/>
    </row>
    <row r="1958" spans="12:13" ht="14.4" x14ac:dyDescent="0.3">
      <c r="L1958"/>
      <c r="M1958"/>
    </row>
    <row r="1959" spans="12:13" ht="14.4" x14ac:dyDescent="0.3">
      <c r="L1959"/>
      <c r="M1959"/>
    </row>
    <row r="1960" spans="12:13" ht="14.4" x14ac:dyDescent="0.3">
      <c r="L1960"/>
      <c r="M1960"/>
    </row>
    <row r="1961" spans="12:13" ht="14.4" x14ac:dyDescent="0.3">
      <c r="L1961"/>
      <c r="M1961"/>
    </row>
    <row r="1962" spans="12:13" ht="14.4" x14ac:dyDescent="0.3">
      <c r="L1962"/>
      <c r="M1962"/>
    </row>
    <row r="1963" spans="12:13" ht="14.4" x14ac:dyDescent="0.3">
      <c r="L1963"/>
      <c r="M1963"/>
    </row>
    <row r="1964" spans="12:13" ht="14.4" x14ac:dyDescent="0.3">
      <c r="L1964"/>
      <c r="M1964"/>
    </row>
    <row r="1965" spans="12:13" ht="14.4" x14ac:dyDescent="0.3">
      <c r="L1965"/>
      <c r="M1965"/>
    </row>
    <row r="1966" spans="12:13" ht="14.4" x14ac:dyDescent="0.3">
      <c r="L1966"/>
      <c r="M1966"/>
    </row>
    <row r="1967" spans="12:13" ht="14.4" x14ac:dyDescent="0.3">
      <c r="L1967"/>
      <c r="M1967"/>
    </row>
    <row r="1968" spans="12:13" ht="14.4" x14ac:dyDescent="0.3">
      <c r="L1968"/>
      <c r="M1968"/>
    </row>
    <row r="1969" spans="12:13" ht="14.4" x14ac:dyDescent="0.3">
      <c r="L1969"/>
      <c r="M1969"/>
    </row>
    <row r="1970" spans="12:13" ht="14.4" x14ac:dyDescent="0.3">
      <c r="L1970"/>
      <c r="M1970"/>
    </row>
    <row r="1971" spans="12:13" ht="14.4" x14ac:dyDescent="0.3">
      <c r="L1971"/>
      <c r="M1971"/>
    </row>
    <row r="1972" spans="12:13" ht="14.4" x14ac:dyDescent="0.3">
      <c r="L1972"/>
      <c r="M1972"/>
    </row>
    <row r="1973" spans="12:13" ht="14.4" x14ac:dyDescent="0.3">
      <c r="L1973"/>
      <c r="M1973"/>
    </row>
    <row r="1974" spans="12:13" ht="14.4" x14ac:dyDescent="0.3">
      <c r="L1974"/>
      <c r="M1974"/>
    </row>
    <row r="1975" spans="12:13" ht="14.4" x14ac:dyDescent="0.3">
      <c r="L1975"/>
      <c r="M1975"/>
    </row>
    <row r="1976" spans="12:13" ht="14.4" x14ac:dyDescent="0.3">
      <c r="L1976"/>
      <c r="M1976"/>
    </row>
    <row r="1977" spans="12:13" ht="14.4" x14ac:dyDescent="0.3">
      <c r="L1977"/>
      <c r="M1977"/>
    </row>
    <row r="1978" spans="12:13" ht="14.4" x14ac:dyDescent="0.3">
      <c r="L1978"/>
      <c r="M1978"/>
    </row>
    <row r="1979" spans="12:13" ht="14.4" x14ac:dyDescent="0.3">
      <c r="L1979"/>
      <c r="M1979"/>
    </row>
    <row r="1980" spans="12:13" ht="14.4" x14ac:dyDescent="0.3">
      <c r="L1980"/>
      <c r="M1980"/>
    </row>
    <row r="1981" spans="12:13" ht="14.4" x14ac:dyDescent="0.3">
      <c r="L1981"/>
      <c r="M1981"/>
    </row>
    <row r="1982" spans="12:13" ht="14.4" x14ac:dyDescent="0.3">
      <c r="L1982"/>
      <c r="M1982"/>
    </row>
    <row r="1983" spans="12:13" ht="14.4" x14ac:dyDescent="0.3">
      <c r="L1983"/>
      <c r="M1983"/>
    </row>
    <row r="1984" spans="12:13" ht="14.4" x14ac:dyDescent="0.3">
      <c r="L1984"/>
      <c r="M1984"/>
    </row>
    <row r="1985" spans="12:13" ht="14.4" x14ac:dyDescent="0.3">
      <c r="L1985"/>
      <c r="M1985"/>
    </row>
    <row r="1986" spans="12:13" ht="14.4" x14ac:dyDescent="0.3">
      <c r="L1986"/>
      <c r="M1986"/>
    </row>
    <row r="1987" spans="12:13" ht="14.4" x14ac:dyDescent="0.3">
      <c r="L1987"/>
      <c r="M1987"/>
    </row>
    <row r="1988" spans="12:13" ht="14.4" x14ac:dyDescent="0.3">
      <c r="L1988"/>
      <c r="M1988"/>
    </row>
    <row r="1989" spans="12:13" ht="14.4" x14ac:dyDescent="0.3">
      <c r="L1989"/>
      <c r="M1989"/>
    </row>
    <row r="1990" spans="12:13" ht="14.4" x14ac:dyDescent="0.3">
      <c r="L1990"/>
      <c r="M1990"/>
    </row>
    <row r="1991" spans="12:13" ht="14.4" x14ac:dyDescent="0.3">
      <c r="L1991"/>
      <c r="M1991"/>
    </row>
    <row r="1992" spans="12:13" ht="14.4" x14ac:dyDescent="0.3">
      <c r="L1992"/>
      <c r="M1992"/>
    </row>
    <row r="1993" spans="12:13" ht="14.4" x14ac:dyDescent="0.3">
      <c r="L1993"/>
      <c r="M1993"/>
    </row>
    <row r="1994" spans="12:13" ht="14.4" x14ac:dyDescent="0.3">
      <c r="L1994"/>
      <c r="M1994"/>
    </row>
    <row r="1995" spans="12:13" ht="14.4" x14ac:dyDescent="0.3">
      <c r="L1995"/>
      <c r="M1995"/>
    </row>
    <row r="1996" spans="12:13" ht="14.4" x14ac:dyDescent="0.3">
      <c r="L1996"/>
      <c r="M1996"/>
    </row>
    <row r="1997" spans="12:13" ht="14.4" x14ac:dyDescent="0.3">
      <c r="L1997"/>
      <c r="M1997"/>
    </row>
    <row r="1998" spans="12:13" ht="14.4" x14ac:dyDescent="0.3">
      <c r="L1998"/>
      <c r="M1998"/>
    </row>
    <row r="1999" spans="12:13" ht="14.4" x14ac:dyDescent="0.3">
      <c r="L1999"/>
      <c r="M1999"/>
    </row>
    <row r="2000" spans="12:13" ht="14.4" x14ac:dyDescent="0.3">
      <c r="L2000"/>
      <c r="M2000"/>
    </row>
    <row r="2001" spans="12:13" ht="14.4" x14ac:dyDescent="0.3">
      <c r="L2001"/>
      <c r="M2001"/>
    </row>
    <row r="2002" spans="12:13" ht="14.4" x14ac:dyDescent="0.3">
      <c r="L2002"/>
      <c r="M2002"/>
    </row>
    <row r="2003" spans="12:13" ht="14.4" x14ac:dyDescent="0.3">
      <c r="L2003"/>
      <c r="M2003"/>
    </row>
    <row r="2004" spans="12:13" ht="14.4" x14ac:dyDescent="0.3">
      <c r="L2004"/>
      <c r="M2004"/>
    </row>
    <row r="2005" spans="12:13" ht="14.4" x14ac:dyDescent="0.3">
      <c r="L2005"/>
      <c r="M2005"/>
    </row>
    <row r="2006" spans="12:13" ht="14.4" x14ac:dyDescent="0.3">
      <c r="L2006"/>
      <c r="M2006"/>
    </row>
    <row r="2007" spans="12:13" ht="14.4" x14ac:dyDescent="0.3">
      <c r="L2007"/>
      <c r="M2007"/>
    </row>
    <row r="2008" spans="12:13" ht="14.4" x14ac:dyDescent="0.3">
      <c r="L2008"/>
      <c r="M2008"/>
    </row>
    <row r="2009" spans="12:13" ht="14.4" x14ac:dyDescent="0.3">
      <c r="L2009"/>
      <c r="M2009"/>
    </row>
    <row r="2010" spans="12:13" ht="14.4" x14ac:dyDescent="0.3">
      <c r="L2010"/>
      <c r="M2010"/>
    </row>
    <row r="2011" spans="12:13" ht="14.4" x14ac:dyDescent="0.3">
      <c r="L2011"/>
      <c r="M2011"/>
    </row>
    <row r="2012" spans="12:13" ht="14.4" x14ac:dyDescent="0.3">
      <c r="L2012"/>
      <c r="M2012"/>
    </row>
    <row r="2013" spans="12:13" ht="14.4" x14ac:dyDescent="0.3">
      <c r="L2013"/>
      <c r="M2013"/>
    </row>
    <row r="2014" spans="12:13" ht="14.4" x14ac:dyDescent="0.3">
      <c r="L2014"/>
      <c r="M2014"/>
    </row>
    <row r="2015" spans="12:13" ht="14.4" x14ac:dyDescent="0.3">
      <c r="L2015"/>
      <c r="M2015"/>
    </row>
    <row r="2016" spans="12:13" ht="14.4" x14ac:dyDescent="0.3">
      <c r="L2016"/>
      <c r="M2016"/>
    </row>
    <row r="2017" spans="12:13" ht="14.4" x14ac:dyDescent="0.3">
      <c r="L2017"/>
      <c r="M2017"/>
    </row>
    <row r="2018" spans="12:13" ht="14.4" x14ac:dyDescent="0.3">
      <c r="L2018"/>
      <c r="M2018"/>
    </row>
    <row r="2019" spans="12:13" ht="14.4" x14ac:dyDescent="0.3">
      <c r="L2019"/>
      <c r="M2019"/>
    </row>
    <row r="2020" spans="12:13" ht="14.4" x14ac:dyDescent="0.3">
      <c r="L2020"/>
      <c r="M2020"/>
    </row>
    <row r="2021" spans="12:13" ht="14.4" x14ac:dyDescent="0.3">
      <c r="L2021"/>
      <c r="M2021"/>
    </row>
    <row r="2022" spans="12:13" ht="14.4" x14ac:dyDescent="0.3">
      <c r="L2022"/>
      <c r="M2022"/>
    </row>
    <row r="2023" spans="12:13" ht="14.4" x14ac:dyDescent="0.3">
      <c r="L2023"/>
      <c r="M2023"/>
    </row>
    <row r="2024" spans="12:13" ht="14.4" x14ac:dyDescent="0.3">
      <c r="L2024"/>
      <c r="M2024"/>
    </row>
    <row r="2025" spans="12:13" ht="14.4" x14ac:dyDescent="0.3">
      <c r="L2025"/>
      <c r="M2025"/>
    </row>
    <row r="2026" spans="12:13" ht="14.4" x14ac:dyDescent="0.3">
      <c r="L2026"/>
      <c r="M2026"/>
    </row>
    <row r="2027" spans="12:13" ht="14.4" x14ac:dyDescent="0.3">
      <c r="L2027"/>
      <c r="M2027"/>
    </row>
    <row r="2028" spans="12:13" ht="14.4" x14ac:dyDescent="0.3">
      <c r="L2028"/>
      <c r="M2028"/>
    </row>
    <row r="2029" spans="12:13" ht="14.4" x14ac:dyDescent="0.3">
      <c r="L2029"/>
      <c r="M2029"/>
    </row>
    <row r="2030" spans="12:13" ht="14.4" x14ac:dyDescent="0.3">
      <c r="L2030"/>
      <c r="M2030"/>
    </row>
    <row r="2031" spans="12:13" ht="14.4" x14ac:dyDescent="0.3">
      <c r="L2031"/>
      <c r="M2031"/>
    </row>
    <row r="2032" spans="12:13" ht="14.4" x14ac:dyDescent="0.3">
      <c r="L2032"/>
      <c r="M2032"/>
    </row>
    <row r="2033" spans="12:13" ht="14.4" x14ac:dyDescent="0.3">
      <c r="L2033"/>
      <c r="M2033"/>
    </row>
    <row r="2034" spans="12:13" ht="14.4" x14ac:dyDescent="0.3">
      <c r="L2034"/>
      <c r="M2034"/>
    </row>
    <row r="2035" spans="12:13" ht="14.4" x14ac:dyDescent="0.3">
      <c r="L2035"/>
      <c r="M2035"/>
    </row>
    <row r="2036" spans="12:13" ht="14.4" x14ac:dyDescent="0.3">
      <c r="L2036"/>
      <c r="M2036"/>
    </row>
    <row r="2037" spans="12:13" ht="14.4" x14ac:dyDescent="0.3">
      <c r="L2037"/>
      <c r="M2037"/>
    </row>
    <row r="2038" spans="12:13" ht="14.4" x14ac:dyDescent="0.3">
      <c r="L2038"/>
      <c r="M2038"/>
    </row>
    <row r="2039" spans="12:13" ht="14.4" x14ac:dyDescent="0.3">
      <c r="L2039"/>
      <c r="M2039"/>
    </row>
    <row r="2040" spans="12:13" ht="14.4" x14ac:dyDescent="0.3">
      <c r="L2040"/>
      <c r="M2040"/>
    </row>
    <row r="2041" spans="12:13" ht="14.4" x14ac:dyDescent="0.3">
      <c r="L2041"/>
      <c r="M2041"/>
    </row>
    <row r="2042" spans="12:13" ht="14.4" x14ac:dyDescent="0.3">
      <c r="L2042"/>
      <c r="M2042"/>
    </row>
    <row r="2043" spans="12:13" ht="14.4" x14ac:dyDescent="0.3">
      <c r="L2043"/>
      <c r="M2043"/>
    </row>
    <row r="2044" spans="12:13" ht="14.4" x14ac:dyDescent="0.3">
      <c r="L2044"/>
      <c r="M2044"/>
    </row>
    <row r="2045" spans="12:13" ht="14.4" x14ac:dyDescent="0.3">
      <c r="L2045"/>
      <c r="M2045"/>
    </row>
    <row r="2046" spans="12:13" ht="14.4" x14ac:dyDescent="0.3">
      <c r="L2046"/>
      <c r="M2046"/>
    </row>
    <row r="2047" spans="12:13" ht="14.4" x14ac:dyDescent="0.3">
      <c r="L2047"/>
      <c r="M2047"/>
    </row>
    <row r="2048" spans="12:13" ht="14.4" x14ac:dyDescent="0.3">
      <c r="L2048"/>
      <c r="M2048"/>
    </row>
    <row r="2049" spans="12:13" ht="14.4" x14ac:dyDescent="0.3">
      <c r="L2049"/>
      <c r="M2049"/>
    </row>
    <row r="2050" spans="12:13" ht="14.4" x14ac:dyDescent="0.3">
      <c r="L2050"/>
      <c r="M2050"/>
    </row>
    <row r="2051" spans="12:13" ht="14.4" x14ac:dyDescent="0.3">
      <c r="L2051"/>
      <c r="M2051"/>
    </row>
    <row r="2052" spans="12:13" ht="14.4" x14ac:dyDescent="0.3">
      <c r="L2052"/>
      <c r="M2052"/>
    </row>
    <row r="2053" spans="12:13" ht="14.4" x14ac:dyDescent="0.3">
      <c r="L2053"/>
      <c r="M2053"/>
    </row>
    <row r="2054" spans="12:13" ht="14.4" x14ac:dyDescent="0.3">
      <c r="L2054"/>
      <c r="M2054"/>
    </row>
    <row r="2055" spans="12:13" ht="14.4" x14ac:dyDescent="0.3">
      <c r="L2055"/>
      <c r="M2055"/>
    </row>
    <row r="2056" spans="12:13" ht="14.4" x14ac:dyDescent="0.3">
      <c r="L2056"/>
      <c r="M2056"/>
    </row>
    <row r="2057" spans="12:13" ht="14.4" x14ac:dyDescent="0.3">
      <c r="L2057"/>
      <c r="M2057"/>
    </row>
    <row r="2058" spans="12:13" ht="14.4" x14ac:dyDescent="0.3">
      <c r="L2058"/>
      <c r="M2058"/>
    </row>
    <row r="2059" spans="12:13" ht="14.4" x14ac:dyDescent="0.3">
      <c r="L2059"/>
      <c r="M2059"/>
    </row>
    <row r="2060" spans="12:13" ht="14.4" x14ac:dyDescent="0.3">
      <c r="L2060"/>
      <c r="M2060"/>
    </row>
    <row r="2061" spans="12:13" ht="14.4" x14ac:dyDescent="0.3">
      <c r="L2061"/>
      <c r="M2061"/>
    </row>
    <row r="2062" spans="12:13" ht="14.4" x14ac:dyDescent="0.3">
      <c r="L2062"/>
      <c r="M2062"/>
    </row>
    <row r="2063" spans="12:13" ht="14.4" x14ac:dyDescent="0.3">
      <c r="L2063"/>
      <c r="M2063"/>
    </row>
    <row r="2064" spans="12:13" ht="14.4" x14ac:dyDescent="0.3">
      <c r="L2064"/>
      <c r="M2064"/>
    </row>
    <row r="2065" spans="12:13" ht="14.4" x14ac:dyDescent="0.3">
      <c r="L2065"/>
      <c r="M2065"/>
    </row>
    <row r="2066" spans="12:13" ht="14.4" x14ac:dyDescent="0.3">
      <c r="L2066"/>
      <c r="M2066"/>
    </row>
    <row r="2067" spans="12:13" ht="14.4" x14ac:dyDescent="0.3">
      <c r="L2067"/>
      <c r="M2067"/>
    </row>
    <row r="2068" spans="12:13" ht="14.4" x14ac:dyDescent="0.3">
      <c r="L2068"/>
      <c r="M2068"/>
    </row>
    <row r="2069" spans="12:13" ht="14.4" x14ac:dyDescent="0.3">
      <c r="L2069"/>
      <c r="M2069"/>
    </row>
    <row r="2070" spans="12:13" ht="14.4" x14ac:dyDescent="0.3">
      <c r="L2070"/>
      <c r="M2070"/>
    </row>
    <row r="2071" spans="12:13" ht="14.4" x14ac:dyDescent="0.3">
      <c r="L2071"/>
      <c r="M2071"/>
    </row>
    <row r="2072" spans="12:13" ht="14.4" x14ac:dyDescent="0.3">
      <c r="L2072"/>
      <c r="M2072"/>
    </row>
    <row r="2073" spans="12:13" ht="14.4" x14ac:dyDescent="0.3">
      <c r="L2073"/>
      <c r="M2073"/>
    </row>
    <row r="2074" spans="12:13" ht="14.4" x14ac:dyDescent="0.3">
      <c r="L2074"/>
      <c r="M2074"/>
    </row>
    <row r="2075" spans="12:13" ht="14.4" x14ac:dyDescent="0.3">
      <c r="L2075"/>
      <c r="M2075"/>
    </row>
    <row r="2076" spans="12:13" ht="14.4" x14ac:dyDescent="0.3">
      <c r="L2076"/>
      <c r="M2076"/>
    </row>
    <row r="2077" spans="12:13" ht="14.4" x14ac:dyDescent="0.3">
      <c r="L2077"/>
      <c r="M2077"/>
    </row>
    <row r="2078" spans="12:13" ht="14.4" x14ac:dyDescent="0.3">
      <c r="L2078"/>
      <c r="M2078"/>
    </row>
    <row r="2079" spans="12:13" ht="14.4" x14ac:dyDescent="0.3">
      <c r="L2079"/>
      <c r="M2079"/>
    </row>
    <row r="2080" spans="12:13" ht="14.4" x14ac:dyDescent="0.3">
      <c r="L2080"/>
      <c r="M2080"/>
    </row>
    <row r="2081" spans="12:13" ht="14.4" x14ac:dyDescent="0.3">
      <c r="L2081"/>
      <c r="M2081"/>
    </row>
    <row r="2082" spans="12:13" ht="14.4" x14ac:dyDescent="0.3">
      <c r="L2082"/>
      <c r="M2082"/>
    </row>
    <row r="2083" spans="12:13" ht="14.4" x14ac:dyDescent="0.3">
      <c r="L2083"/>
      <c r="M2083"/>
    </row>
    <row r="2084" spans="12:13" ht="14.4" x14ac:dyDescent="0.3">
      <c r="L2084"/>
      <c r="M2084"/>
    </row>
    <row r="2085" spans="12:13" ht="14.4" x14ac:dyDescent="0.3">
      <c r="L2085"/>
      <c r="M2085"/>
    </row>
    <row r="2086" spans="12:13" ht="14.4" x14ac:dyDescent="0.3">
      <c r="L2086"/>
      <c r="M2086"/>
    </row>
    <row r="2087" spans="12:13" ht="14.4" x14ac:dyDescent="0.3">
      <c r="L2087"/>
      <c r="M2087"/>
    </row>
    <row r="2088" spans="12:13" ht="14.4" x14ac:dyDescent="0.3">
      <c r="L2088"/>
      <c r="M2088"/>
    </row>
    <row r="2089" spans="12:13" ht="14.4" x14ac:dyDescent="0.3">
      <c r="L2089"/>
      <c r="M2089"/>
    </row>
    <row r="2090" spans="12:13" ht="14.4" x14ac:dyDescent="0.3">
      <c r="L2090"/>
      <c r="M2090"/>
    </row>
    <row r="2091" spans="12:13" ht="14.4" x14ac:dyDescent="0.3">
      <c r="L2091"/>
      <c r="M2091"/>
    </row>
    <row r="2092" spans="12:13" ht="14.4" x14ac:dyDescent="0.3">
      <c r="L2092"/>
      <c r="M2092"/>
    </row>
    <row r="2093" spans="12:13" ht="14.4" x14ac:dyDescent="0.3">
      <c r="L2093"/>
      <c r="M2093"/>
    </row>
    <row r="2094" spans="12:13" ht="14.4" x14ac:dyDescent="0.3">
      <c r="L2094"/>
      <c r="M2094"/>
    </row>
    <row r="2095" spans="12:13" ht="14.4" x14ac:dyDescent="0.3">
      <c r="L2095"/>
      <c r="M2095"/>
    </row>
    <row r="2096" spans="12:13" ht="14.4" x14ac:dyDescent="0.3">
      <c r="L2096"/>
      <c r="M2096"/>
    </row>
    <row r="2097" spans="12:13" ht="14.4" x14ac:dyDescent="0.3">
      <c r="L2097"/>
      <c r="M2097"/>
    </row>
    <row r="2098" spans="12:13" ht="14.4" x14ac:dyDescent="0.3">
      <c r="L2098"/>
      <c r="M2098"/>
    </row>
    <row r="2099" spans="12:13" ht="14.4" x14ac:dyDescent="0.3">
      <c r="L2099"/>
      <c r="M2099"/>
    </row>
    <row r="2100" spans="12:13" ht="14.4" x14ac:dyDescent="0.3">
      <c r="L2100"/>
      <c r="M2100"/>
    </row>
    <row r="2101" spans="12:13" ht="14.4" x14ac:dyDescent="0.3">
      <c r="L2101"/>
      <c r="M2101"/>
    </row>
    <row r="2102" spans="12:13" ht="14.4" x14ac:dyDescent="0.3">
      <c r="L2102"/>
      <c r="M2102"/>
    </row>
    <row r="2103" spans="12:13" ht="14.4" x14ac:dyDescent="0.3">
      <c r="L2103"/>
      <c r="M2103"/>
    </row>
    <row r="2104" spans="12:13" ht="14.4" x14ac:dyDescent="0.3">
      <c r="L2104"/>
      <c r="M2104"/>
    </row>
    <row r="2105" spans="12:13" ht="14.4" x14ac:dyDescent="0.3">
      <c r="L2105"/>
      <c r="M2105"/>
    </row>
    <row r="2106" spans="12:13" ht="14.4" x14ac:dyDescent="0.3">
      <c r="L2106"/>
      <c r="M2106"/>
    </row>
    <row r="2107" spans="12:13" ht="14.4" x14ac:dyDescent="0.3">
      <c r="L2107"/>
      <c r="M2107"/>
    </row>
    <row r="2108" spans="12:13" ht="14.4" x14ac:dyDescent="0.3">
      <c r="L2108"/>
      <c r="M2108"/>
    </row>
    <row r="2109" spans="12:13" ht="14.4" x14ac:dyDescent="0.3">
      <c r="L2109"/>
      <c r="M2109"/>
    </row>
    <row r="2110" spans="12:13" ht="14.4" x14ac:dyDescent="0.3">
      <c r="L2110"/>
      <c r="M2110"/>
    </row>
    <row r="2111" spans="12:13" ht="14.4" x14ac:dyDescent="0.3">
      <c r="L2111"/>
      <c r="M2111"/>
    </row>
    <row r="2112" spans="12:13" ht="14.4" x14ac:dyDescent="0.3">
      <c r="L2112"/>
      <c r="M2112"/>
    </row>
    <row r="2113" spans="12:13" ht="14.4" x14ac:dyDescent="0.3">
      <c r="L2113"/>
      <c r="M2113"/>
    </row>
    <row r="2114" spans="12:13" ht="14.4" x14ac:dyDescent="0.3">
      <c r="L2114"/>
      <c r="M2114"/>
    </row>
    <row r="2115" spans="12:13" ht="14.4" x14ac:dyDescent="0.3">
      <c r="L2115"/>
      <c r="M2115"/>
    </row>
    <row r="2116" spans="12:13" ht="14.4" x14ac:dyDescent="0.3">
      <c r="L2116"/>
      <c r="M2116"/>
    </row>
    <row r="2117" spans="12:13" ht="14.4" x14ac:dyDescent="0.3">
      <c r="L2117"/>
      <c r="M2117"/>
    </row>
    <row r="2118" spans="12:13" ht="14.4" x14ac:dyDescent="0.3">
      <c r="L2118"/>
      <c r="M2118"/>
    </row>
    <row r="2119" spans="12:13" ht="14.4" x14ac:dyDescent="0.3">
      <c r="L2119"/>
      <c r="M2119"/>
    </row>
    <row r="2120" spans="12:13" ht="14.4" x14ac:dyDescent="0.3">
      <c r="L2120"/>
      <c r="M2120"/>
    </row>
    <row r="2121" spans="12:13" ht="14.4" x14ac:dyDescent="0.3">
      <c r="L2121"/>
      <c r="M2121"/>
    </row>
    <row r="2122" spans="12:13" ht="14.4" x14ac:dyDescent="0.3">
      <c r="L2122"/>
      <c r="M2122"/>
    </row>
    <row r="2123" spans="12:13" ht="14.4" x14ac:dyDescent="0.3">
      <c r="L2123"/>
      <c r="M2123"/>
    </row>
    <row r="2124" spans="12:13" ht="14.4" x14ac:dyDescent="0.3">
      <c r="L2124"/>
      <c r="M2124"/>
    </row>
    <row r="2125" spans="12:13" ht="14.4" x14ac:dyDescent="0.3">
      <c r="L2125"/>
      <c r="M2125"/>
    </row>
    <row r="2126" spans="12:13" ht="14.4" x14ac:dyDescent="0.3">
      <c r="L2126"/>
      <c r="M2126"/>
    </row>
    <row r="2127" spans="12:13" ht="14.4" x14ac:dyDescent="0.3">
      <c r="L2127"/>
      <c r="M2127"/>
    </row>
    <row r="2128" spans="12:13" ht="14.4" x14ac:dyDescent="0.3">
      <c r="L2128"/>
      <c r="M2128"/>
    </row>
    <row r="2129" spans="12:13" ht="14.4" x14ac:dyDescent="0.3">
      <c r="L2129"/>
      <c r="M2129"/>
    </row>
    <row r="2130" spans="12:13" ht="14.4" x14ac:dyDescent="0.3">
      <c r="L2130"/>
      <c r="M2130"/>
    </row>
    <row r="2131" spans="12:13" ht="14.4" x14ac:dyDescent="0.3">
      <c r="L2131"/>
      <c r="M2131"/>
    </row>
    <row r="2132" spans="12:13" ht="14.4" x14ac:dyDescent="0.3">
      <c r="L2132"/>
      <c r="M2132"/>
    </row>
    <row r="2133" spans="12:13" ht="14.4" x14ac:dyDescent="0.3">
      <c r="L2133"/>
      <c r="M2133"/>
    </row>
    <row r="2134" spans="12:13" ht="14.4" x14ac:dyDescent="0.3">
      <c r="L2134"/>
      <c r="M2134"/>
    </row>
    <row r="2135" spans="12:13" ht="14.4" x14ac:dyDescent="0.3">
      <c r="L2135"/>
      <c r="M2135"/>
    </row>
    <row r="2136" spans="12:13" ht="14.4" x14ac:dyDescent="0.3">
      <c r="L2136"/>
      <c r="M2136"/>
    </row>
    <row r="2137" spans="12:13" ht="14.4" x14ac:dyDescent="0.3">
      <c r="L2137"/>
      <c r="M2137"/>
    </row>
    <row r="2138" spans="12:13" ht="14.4" x14ac:dyDescent="0.3">
      <c r="L2138"/>
      <c r="M2138"/>
    </row>
    <row r="2139" spans="12:13" ht="14.4" x14ac:dyDescent="0.3">
      <c r="L2139"/>
      <c r="M2139"/>
    </row>
    <row r="2140" spans="12:13" ht="14.4" x14ac:dyDescent="0.3">
      <c r="L2140"/>
      <c r="M2140"/>
    </row>
    <row r="2141" spans="12:13" ht="14.4" x14ac:dyDescent="0.3">
      <c r="L2141"/>
      <c r="M2141"/>
    </row>
    <row r="2142" spans="12:13" ht="14.4" x14ac:dyDescent="0.3">
      <c r="L2142"/>
      <c r="M2142"/>
    </row>
    <row r="2143" spans="12:13" ht="14.4" x14ac:dyDescent="0.3">
      <c r="L2143"/>
      <c r="M2143"/>
    </row>
    <row r="2144" spans="12:13" ht="14.4" x14ac:dyDescent="0.3">
      <c r="L2144"/>
      <c r="M2144"/>
    </row>
    <row r="2145" spans="12:13" ht="14.4" x14ac:dyDescent="0.3">
      <c r="L2145"/>
      <c r="M2145"/>
    </row>
    <row r="2146" spans="12:13" ht="14.4" x14ac:dyDescent="0.3">
      <c r="L2146"/>
      <c r="M2146"/>
    </row>
    <row r="2147" spans="12:13" ht="14.4" x14ac:dyDescent="0.3">
      <c r="L2147"/>
      <c r="M2147"/>
    </row>
  </sheetData>
  <sortState xmlns:xlrd2="http://schemas.microsoft.com/office/spreadsheetml/2017/richdata2" ref="A5:D2148">
    <sortCondition ref="D7:D418"/>
  </sortState>
  <mergeCells count="4">
    <mergeCell ref="A5:D5"/>
    <mergeCell ref="F7:J7"/>
    <mergeCell ref="F4:J4"/>
    <mergeCell ref="F1:K1"/>
  </mergeCells>
  <dataValidations count="1">
    <dataValidation type="list" allowBlank="1" showInputMessage="1" showErrorMessage="1" sqref="G37" xr:uid="{4E9F4B9C-80B2-482D-AA2D-50929F32F343}">
      <formula1>#REF!</formula1>
    </dataValidation>
  </dataValidation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530B-FD33-4C18-A59D-556B501A09AE}">
  <dimension ref="B1:K1714"/>
  <sheetViews>
    <sheetView workbookViewId="0">
      <selection activeCell="F7" sqref="F7:K9"/>
    </sheetView>
  </sheetViews>
  <sheetFormatPr defaultRowHeight="15.6" x14ac:dyDescent="0.3"/>
  <cols>
    <col min="1" max="1" width="14.44140625" customWidth="1"/>
    <col min="2" max="2" width="15.21875" style="1" customWidth="1"/>
    <col min="3" max="3" width="28.21875" style="22" customWidth="1"/>
    <col min="4" max="4" width="20.88671875" style="1" customWidth="1"/>
    <col min="6" max="6" width="23.33203125" customWidth="1"/>
    <col min="7" max="7" width="17.5546875" customWidth="1"/>
    <col min="8" max="8" width="13.21875" customWidth="1"/>
    <col min="9" max="9" width="17.21875" customWidth="1"/>
    <col min="10" max="10" width="22.33203125" customWidth="1"/>
    <col min="11" max="11" width="15.88671875" customWidth="1"/>
    <col min="12" max="12" width="19.44140625" bestFit="1" customWidth="1"/>
    <col min="13" max="13" width="10.77734375" bestFit="1" customWidth="1"/>
  </cols>
  <sheetData>
    <row r="1" spans="2:11" ht="25.8" x14ac:dyDescent="0.3">
      <c r="D1" s="109" t="s">
        <v>651</v>
      </c>
      <c r="E1" s="109"/>
      <c r="F1" s="109"/>
      <c r="G1" s="109"/>
      <c r="H1" s="109"/>
      <c r="I1" s="109"/>
    </row>
    <row r="4" spans="2:11" ht="36.6" customHeight="1" x14ac:dyDescent="0.3">
      <c r="B4" s="5" t="s">
        <v>564</v>
      </c>
      <c r="C4" s="23" t="s">
        <v>584</v>
      </c>
      <c r="D4" s="24" t="s">
        <v>585</v>
      </c>
      <c r="F4" s="113" t="s">
        <v>602</v>
      </c>
      <c r="G4" s="113"/>
      <c r="H4" s="113"/>
      <c r="I4" s="113"/>
      <c r="J4" s="113"/>
      <c r="K4" s="113"/>
    </row>
    <row r="5" spans="2:11" x14ac:dyDescent="0.3">
      <c r="B5" s="7" t="s">
        <v>1</v>
      </c>
      <c r="C5" s="26">
        <v>13766000000</v>
      </c>
      <c r="D5" s="26">
        <v>1958000000</v>
      </c>
      <c r="F5" s="113"/>
      <c r="G5" s="113"/>
      <c r="H5" s="113"/>
      <c r="I5" s="113"/>
      <c r="J5" s="113"/>
      <c r="K5" s="113"/>
    </row>
    <row r="6" spans="2:11" x14ac:dyDescent="0.3">
      <c r="B6" s="7" t="s">
        <v>1</v>
      </c>
      <c r="C6" s="26">
        <v>13822000000</v>
      </c>
      <c r="D6" s="26">
        <v>534000000</v>
      </c>
    </row>
    <row r="7" spans="2:11" ht="18" x14ac:dyDescent="0.3">
      <c r="B7" s="7" t="s">
        <v>1</v>
      </c>
      <c r="C7" s="26">
        <v>21981000000</v>
      </c>
      <c r="D7" s="26">
        <v>5049000000</v>
      </c>
      <c r="F7" s="110" t="s">
        <v>603</v>
      </c>
      <c r="G7" s="111" t="s">
        <v>604</v>
      </c>
      <c r="H7" s="112"/>
      <c r="I7" s="112"/>
      <c r="J7" s="112"/>
      <c r="K7" s="112"/>
    </row>
    <row r="8" spans="2:11" x14ac:dyDescent="0.3">
      <c r="B8" s="7" t="s">
        <v>1</v>
      </c>
      <c r="C8" s="26">
        <v>22639000000</v>
      </c>
      <c r="D8" s="26">
        <v>7255000000</v>
      </c>
      <c r="F8" s="110"/>
      <c r="G8" s="10" t="s">
        <v>606</v>
      </c>
      <c r="H8" s="10" t="s">
        <v>605</v>
      </c>
      <c r="I8" s="10" t="s">
        <v>574</v>
      </c>
      <c r="J8" s="10" t="s">
        <v>607</v>
      </c>
      <c r="K8" s="11" t="s">
        <v>575</v>
      </c>
    </row>
    <row r="9" spans="2:11" ht="18" x14ac:dyDescent="0.3">
      <c r="B9" s="7" t="s">
        <v>8</v>
      </c>
      <c r="C9" s="26">
        <v>2440721000</v>
      </c>
      <c r="D9" s="26">
        <v>657315000</v>
      </c>
      <c r="F9" s="9" t="s">
        <v>420</v>
      </c>
      <c r="G9" s="13">
        <f>AVERAGEIF(B5:B1714, F9, C5:C1714)</f>
        <v>1370350000</v>
      </c>
      <c r="H9" s="13">
        <f>COUNTIFS(B5:B1714, F9, C5:C1714, "&gt;5000")</f>
        <v>4</v>
      </c>
      <c r="I9" s="13" cm="1">
        <f t="array" ref="I9">MEDIAN(IF(B5:B1714=F9, C5:C1714))</f>
        <v>1366900000</v>
      </c>
      <c r="J9" s="13" cm="1">
        <f t="array" ref="J9">_xlfn.STDEV.S(IF(B5:B1714=F9, C5:C1714))</f>
        <v>8294777.4734065849</v>
      </c>
      <c r="K9" s="13">
        <f>_xlfn.MAXIFS(C5:C1714, B5:B1714, F9) - _xlfn.MINIFS(C5:C1714, B5:B1714, F9)</f>
        <v>17600000</v>
      </c>
    </row>
    <row r="10" spans="2:11" x14ac:dyDescent="0.3">
      <c r="B10" s="7" t="s">
        <v>8</v>
      </c>
      <c r="C10" s="26">
        <v>2591828000</v>
      </c>
      <c r="D10" s="26">
        <v>660318000</v>
      </c>
    </row>
    <row r="11" spans="2:11" x14ac:dyDescent="0.3">
      <c r="B11" s="7" t="s">
        <v>8</v>
      </c>
      <c r="C11" s="26">
        <v>3596992000</v>
      </c>
      <c r="D11" s="26">
        <v>825780000</v>
      </c>
    </row>
    <row r="12" spans="2:11" x14ac:dyDescent="0.3">
      <c r="B12" s="7" t="s">
        <v>8</v>
      </c>
      <c r="C12" s="26">
        <v>3601903000</v>
      </c>
      <c r="D12" s="26">
        <v>851710000</v>
      </c>
    </row>
    <row r="13" spans="2:11" x14ac:dyDescent="0.3">
      <c r="B13" s="7" t="s">
        <v>11</v>
      </c>
      <c r="C13" s="26">
        <v>15305000000</v>
      </c>
      <c r="D13" s="26">
        <v>48999000000</v>
      </c>
    </row>
    <row r="14" spans="2:11" x14ac:dyDescent="0.3">
      <c r="B14" s="7" t="s">
        <v>11</v>
      </c>
      <c r="C14" s="26">
        <v>18034000000</v>
      </c>
      <c r="D14" s="26">
        <v>52503000000</v>
      </c>
    </row>
    <row r="15" spans="2:11" x14ac:dyDescent="0.3">
      <c r="B15" s="7" t="s">
        <v>11</v>
      </c>
      <c r="C15" s="26">
        <v>22396000000</v>
      </c>
      <c r="D15" s="26">
        <v>71230000000</v>
      </c>
    </row>
    <row r="16" spans="2:11" x14ac:dyDescent="0.3">
      <c r="B16" s="7" t="s">
        <v>11</v>
      </c>
      <c r="C16" s="26">
        <v>24239000000</v>
      </c>
      <c r="D16" s="26">
        <v>60024000000</v>
      </c>
    </row>
    <row r="17" spans="2:4" x14ac:dyDescent="0.3">
      <c r="B17" s="7" t="s">
        <v>14</v>
      </c>
      <c r="C17" s="26">
        <v>7767000000</v>
      </c>
      <c r="D17" s="26">
        <v>6105000000</v>
      </c>
    </row>
    <row r="18" spans="2:4" x14ac:dyDescent="0.3">
      <c r="B18" s="7" t="s">
        <v>14</v>
      </c>
      <c r="C18" s="26">
        <v>8207000000</v>
      </c>
      <c r="D18" s="26">
        <v>6002000000</v>
      </c>
    </row>
    <row r="19" spans="2:4" x14ac:dyDescent="0.3">
      <c r="B19" s="7" t="s">
        <v>14</v>
      </c>
      <c r="C19" s="26">
        <v>10672000000</v>
      </c>
      <c r="D19" s="26">
        <v>7687000000</v>
      </c>
    </row>
    <row r="20" spans="2:4" x14ac:dyDescent="0.3">
      <c r="B20" s="7" t="s">
        <v>14</v>
      </c>
      <c r="C20" s="26">
        <v>11771000000</v>
      </c>
      <c r="D20" s="26">
        <v>3763000000</v>
      </c>
    </row>
    <row r="21" spans="2:4" x14ac:dyDescent="0.3">
      <c r="B21" s="7" t="s">
        <v>17</v>
      </c>
      <c r="C21" s="26">
        <v>1609420000</v>
      </c>
      <c r="D21" s="26">
        <v>898399000</v>
      </c>
    </row>
    <row r="22" spans="2:4" x14ac:dyDescent="0.3">
      <c r="B22" s="7" t="s">
        <v>17</v>
      </c>
      <c r="C22" s="26">
        <v>2200275000</v>
      </c>
      <c r="D22" s="26">
        <v>782091000</v>
      </c>
    </row>
    <row r="23" spans="2:4" x14ac:dyDescent="0.3">
      <c r="B23" s="7" t="s">
        <v>17</v>
      </c>
      <c r="C23" s="26">
        <v>2746832000</v>
      </c>
      <c r="D23" s="26">
        <v>1525774000</v>
      </c>
    </row>
    <row r="24" spans="2:4" x14ac:dyDescent="0.3">
      <c r="B24" s="7" t="s">
        <v>17</v>
      </c>
      <c r="C24" s="26">
        <v>3107093000</v>
      </c>
      <c r="D24" s="26">
        <v>422220000</v>
      </c>
    </row>
    <row r="25" spans="2:4" x14ac:dyDescent="0.3">
      <c r="B25" s="7" t="s">
        <v>19</v>
      </c>
      <c r="C25" s="26">
        <v>8331000000</v>
      </c>
      <c r="D25" s="26">
        <v>2133000000</v>
      </c>
    </row>
    <row r="26" spans="2:4" x14ac:dyDescent="0.3">
      <c r="B26" s="7" t="s">
        <v>19</v>
      </c>
      <c r="C26" s="26">
        <v>8430000000</v>
      </c>
      <c r="D26" s="26">
        <v>2599000000</v>
      </c>
    </row>
    <row r="27" spans="2:4" x14ac:dyDescent="0.3">
      <c r="B27" s="7" t="s">
        <v>19</v>
      </c>
      <c r="C27" s="26">
        <v>8791000000</v>
      </c>
      <c r="D27" s="26">
        <v>1360000000</v>
      </c>
    </row>
    <row r="28" spans="2:4" x14ac:dyDescent="0.3">
      <c r="B28" s="7" t="s">
        <v>19</v>
      </c>
      <c r="C28" s="26">
        <v>8791000000</v>
      </c>
      <c r="D28" s="26">
        <v>2867000000</v>
      </c>
    </row>
    <row r="29" spans="2:4" x14ac:dyDescent="0.3">
      <c r="B29" s="7" t="s">
        <v>21</v>
      </c>
      <c r="C29" s="26">
        <v>3019463000</v>
      </c>
      <c r="D29" s="26">
        <v>449220000</v>
      </c>
    </row>
    <row r="30" spans="2:4" x14ac:dyDescent="0.3">
      <c r="B30" s="7" t="s">
        <v>21</v>
      </c>
      <c r="C30" s="26">
        <v>3092417000</v>
      </c>
      <c r="D30" s="26">
        <v>432568000</v>
      </c>
    </row>
    <row r="31" spans="2:4" x14ac:dyDescent="0.3">
      <c r="B31" s="7" t="s">
        <v>21</v>
      </c>
      <c r="C31" s="26">
        <v>3146540000</v>
      </c>
      <c r="D31" s="26">
        <v>904654000</v>
      </c>
    </row>
    <row r="32" spans="2:4" x14ac:dyDescent="0.3">
      <c r="B32" s="7" t="s">
        <v>21</v>
      </c>
      <c r="C32" s="26">
        <v>3542428000</v>
      </c>
      <c r="D32" s="26">
        <v>1492094000</v>
      </c>
    </row>
    <row r="33" spans="2:4" x14ac:dyDescent="0.3">
      <c r="B33" s="7" t="s">
        <v>23</v>
      </c>
      <c r="C33" s="26">
        <v>909488000</v>
      </c>
      <c r="D33" s="26">
        <v>782923000</v>
      </c>
    </row>
    <row r="34" spans="2:4" x14ac:dyDescent="0.3">
      <c r="B34" s="7" t="s">
        <v>23</v>
      </c>
      <c r="C34" s="26">
        <v>1040382000</v>
      </c>
      <c r="D34" s="26">
        <v>789806000</v>
      </c>
    </row>
    <row r="35" spans="2:4" x14ac:dyDescent="0.3">
      <c r="B35" s="7" t="s">
        <v>23</v>
      </c>
      <c r="C35" s="26">
        <v>1185377000</v>
      </c>
      <c r="D35" s="26">
        <v>1041796000</v>
      </c>
    </row>
    <row r="36" spans="2:4" x14ac:dyDescent="0.3">
      <c r="B36" s="7" t="s">
        <v>23</v>
      </c>
      <c r="C36" s="26">
        <v>1428421000</v>
      </c>
      <c r="D36" s="26">
        <v>830841000</v>
      </c>
    </row>
    <row r="37" spans="2:4" x14ac:dyDescent="0.3">
      <c r="B37" s="7" t="s">
        <v>25</v>
      </c>
      <c r="C37" s="26">
        <v>1665000000</v>
      </c>
      <c r="D37" s="26">
        <v>1958000000</v>
      </c>
    </row>
    <row r="38" spans="2:4" x14ac:dyDescent="0.3">
      <c r="B38" s="7" t="s">
        <v>25</v>
      </c>
      <c r="C38" s="26">
        <v>1759000000</v>
      </c>
      <c r="D38" s="26">
        <v>2130000000</v>
      </c>
    </row>
    <row r="39" spans="2:4" x14ac:dyDescent="0.3">
      <c r="B39" s="7" t="s">
        <v>25</v>
      </c>
      <c r="C39" s="26">
        <v>1907000000</v>
      </c>
      <c r="D39" s="26">
        <v>2861000000</v>
      </c>
    </row>
    <row r="40" spans="2:4" x14ac:dyDescent="0.3">
      <c r="B40" s="7" t="s">
        <v>25</v>
      </c>
      <c r="C40" s="26">
        <v>2010000000</v>
      </c>
      <c r="D40" s="26">
        <v>2010000000</v>
      </c>
    </row>
    <row r="41" spans="2:4" x14ac:dyDescent="0.3">
      <c r="B41" s="7" t="s">
        <v>28</v>
      </c>
      <c r="C41" s="26">
        <v>274935000</v>
      </c>
      <c r="D41" s="26">
        <v>974364000</v>
      </c>
    </row>
    <row r="42" spans="2:4" x14ac:dyDescent="0.3">
      <c r="B42" s="7" t="s">
        <v>28</v>
      </c>
      <c r="C42" s="26">
        <v>325234000</v>
      </c>
      <c r="D42" s="26">
        <v>1098912000</v>
      </c>
    </row>
    <row r="43" spans="2:4" x14ac:dyDescent="0.3">
      <c r="B43" s="7" t="s">
        <v>28</v>
      </c>
      <c r="C43" s="26">
        <v>560494000</v>
      </c>
      <c r="D43" s="26">
        <v>1098467000</v>
      </c>
    </row>
    <row r="44" spans="2:4" x14ac:dyDescent="0.3">
      <c r="B44" s="7" t="s">
        <v>28</v>
      </c>
      <c r="C44" s="26">
        <v>695186000</v>
      </c>
      <c r="D44" s="26">
        <v>1261860000</v>
      </c>
    </row>
    <row r="45" spans="2:4" x14ac:dyDescent="0.3">
      <c r="B45" s="7" t="s">
        <v>30</v>
      </c>
      <c r="C45" s="26">
        <v>1702000000</v>
      </c>
      <c r="D45" s="26">
        <v>297600000</v>
      </c>
    </row>
    <row r="46" spans="2:4" x14ac:dyDescent="0.3">
      <c r="B46" s="7" t="s">
        <v>30</v>
      </c>
      <c r="C46" s="26">
        <v>1723900000</v>
      </c>
      <c r="D46" s="26">
        <v>349800000</v>
      </c>
    </row>
    <row r="47" spans="2:4" x14ac:dyDescent="0.3">
      <c r="B47" s="7" t="s">
        <v>30</v>
      </c>
      <c r="C47" s="26">
        <v>2046300000</v>
      </c>
      <c r="D47" s="26">
        <v>123800000</v>
      </c>
    </row>
    <row r="48" spans="2:4" x14ac:dyDescent="0.3">
      <c r="B48" s="7" t="s">
        <v>30</v>
      </c>
      <c r="C48" s="26">
        <v>2132100000</v>
      </c>
      <c r="D48" s="26">
        <v>1300000</v>
      </c>
    </row>
    <row r="49" spans="2:4" x14ac:dyDescent="0.3">
      <c r="B49" s="7" t="s">
        <v>31</v>
      </c>
      <c r="C49" s="26">
        <v>1116000000</v>
      </c>
      <c r="D49" s="26">
        <v>1188000000</v>
      </c>
    </row>
    <row r="50" spans="2:4" x14ac:dyDescent="0.3">
      <c r="B50" s="7" t="s">
        <v>31</v>
      </c>
      <c r="C50" s="26">
        <v>1164000000</v>
      </c>
      <c r="D50" s="26">
        <v>1184000000</v>
      </c>
    </row>
    <row r="51" spans="2:4" x14ac:dyDescent="0.3">
      <c r="B51" s="7" t="s">
        <v>31</v>
      </c>
      <c r="C51" s="26">
        <v>1213000000</v>
      </c>
      <c r="D51" s="26">
        <v>1254000000</v>
      </c>
    </row>
    <row r="52" spans="2:4" x14ac:dyDescent="0.3">
      <c r="B52" s="7" t="s">
        <v>31</v>
      </c>
      <c r="C52" s="26">
        <v>1338000000</v>
      </c>
      <c r="D52" s="26">
        <v>1259000000</v>
      </c>
    </row>
    <row r="53" spans="2:4" x14ac:dyDescent="0.3">
      <c r="B53" s="7" t="s">
        <v>34</v>
      </c>
      <c r="C53" s="26">
        <v>5042300000</v>
      </c>
      <c r="D53" s="26">
        <v>3048900000</v>
      </c>
    </row>
    <row r="54" spans="2:4" x14ac:dyDescent="0.3">
      <c r="B54" s="7" t="s">
        <v>34</v>
      </c>
      <c r="C54" s="26">
        <v>5565500000</v>
      </c>
      <c r="D54" s="26">
        <v>3127400000</v>
      </c>
    </row>
    <row r="55" spans="2:4" x14ac:dyDescent="0.3">
      <c r="B55" s="7" t="s">
        <v>34</v>
      </c>
      <c r="C55" s="26">
        <v>5594000000</v>
      </c>
      <c r="D55" s="26">
        <v>2956000000</v>
      </c>
    </row>
    <row r="56" spans="2:4" x14ac:dyDescent="0.3">
      <c r="B56" s="7" t="s">
        <v>34</v>
      </c>
      <c r="C56" s="26">
        <v>5686200000</v>
      </c>
      <c r="D56" s="26">
        <v>3333500000</v>
      </c>
    </row>
    <row r="57" spans="2:4" x14ac:dyDescent="0.3">
      <c r="B57" s="7" t="s">
        <v>36</v>
      </c>
      <c r="C57" s="26">
        <v>3489000000</v>
      </c>
      <c r="D57" s="26">
        <v>5109000000</v>
      </c>
    </row>
    <row r="58" spans="2:4" x14ac:dyDescent="0.3">
      <c r="B58" s="7" t="s">
        <v>36</v>
      </c>
      <c r="C58" s="26">
        <v>3547000000</v>
      </c>
      <c r="D58" s="26">
        <v>4808000000</v>
      </c>
    </row>
    <row r="59" spans="2:4" x14ac:dyDescent="0.3">
      <c r="B59" s="7" t="s">
        <v>36</v>
      </c>
      <c r="C59" s="26">
        <v>3672000000</v>
      </c>
      <c r="D59" s="26">
        <v>4151000000</v>
      </c>
    </row>
    <row r="60" spans="2:4" x14ac:dyDescent="0.3">
      <c r="B60" s="7" t="s">
        <v>36</v>
      </c>
      <c r="C60" s="26">
        <v>3727000000</v>
      </c>
      <c r="D60" s="26">
        <v>4563000000</v>
      </c>
    </row>
    <row r="61" spans="2:4" x14ac:dyDescent="0.3">
      <c r="B61" s="7" t="s">
        <v>39</v>
      </c>
      <c r="C61" s="26">
        <v>16417000000</v>
      </c>
      <c r="D61" s="26">
        <v>5329000000</v>
      </c>
    </row>
    <row r="62" spans="2:4" x14ac:dyDescent="0.3">
      <c r="B62" s="7" t="s">
        <v>39</v>
      </c>
      <c r="C62" s="26">
        <v>18491000000</v>
      </c>
      <c r="D62" s="26">
        <v>12304000000</v>
      </c>
    </row>
    <row r="63" spans="2:4" x14ac:dyDescent="0.3">
      <c r="B63" s="7" t="s">
        <v>39</v>
      </c>
      <c r="C63" s="26">
        <v>21491000000</v>
      </c>
      <c r="D63" s="26">
        <v>11978000000</v>
      </c>
    </row>
    <row r="64" spans="2:4" x14ac:dyDescent="0.3">
      <c r="B64" s="7" t="s">
        <v>39</v>
      </c>
      <c r="C64" s="26">
        <v>22005000000</v>
      </c>
      <c r="D64" s="26">
        <v>12209000000</v>
      </c>
    </row>
    <row r="65" spans="2:4" x14ac:dyDescent="0.3">
      <c r="B65" s="7" t="s">
        <v>41</v>
      </c>
      <c r="C65" s="26">
        <v>339229000</v>
      </c>
      <c r="D65" s="26">
        <v>264170000</v>
      </c>
    </row>
    <row r="66" spans="2:4" x14ac:dyDescent="0.3">
      <c r="B66" s="7" t="s">
        <v>41</v>
      </c>
      <c r="C66" s="26">
        <v>344983000</v>
      </c>
      <c r="D66" s="26">
        <v>249019000</v>
      </c>
    </row>
    <row r="67" spans="2:4" x14ac:dyDescent="0.3">
      <c r="B67" s="7" t="s">
        <v>41</v>
      </c>
      <c r="C67" s="26">
        <v>359847000</v>
      </c>
      <c r="D67" s="26">
        <v>256215000</v>
      </c>
    </row>
    <row r="68" spans="2:4" x14ac:dyDescent="0.3">
      <c r="B68" s="7" t="s">
        <v>41</v>
      </c>
      <c r="C68" s="26">
        <v>386905000</v>
      </c>
      <c r="D68" s="26">
        <v>185251000</v>
      </c>
    </row>
    <row r="69" spans="2:4" x14ac:dyDescent="0.3">
      <c r="B69" s="7" t="s">
        <v>44</v>
      </c>
      <c r="C69" s="26">
        <v>1351314000</v>
      </c>
      <c r="D69" s="26">
        <v>929238000</v>
      </c>
    </row>
    <row r="70" spans="2:4" x14ac:dyDescent="0.3">
      <c r="B70" s="7" t="s">
        <v>44</v>
      </c>
      <c r="C70" s="26">
        <v>1402573000</v>
      </c>
      <c r="D70" s="26">
        <v>256297000</v>
      </c>
    </row>
    <row r="71" spans="2:4" x14ac:dyDescent="0.3">
      <c r="B71" s="7" t="s">
        <v>44</v>
      </c>
      <c r="C71" s="26">
        <v>1470287000</v>
      </c>
      <c r="D71" s="26">
        <v>867434000</v>
      </c>
    </row>
    <row r="72" spans="2:4" x14ac:dyDescent="0.3">
      <c r="B72" s="7" t="s">
        <v>44</v>
      </c>
      <c r="C72" s="26">
        <v>1485558000</v>
      </c>
      <c r="D72" s="26">
        <v>802532000</v>
      </c>
    </row>
    <row r="73" spans="2:4" x14ac:dyDescent="0.3">
      <c r="B73" s="7" t="s">
        <v>45</v>
      </c>
      <c r="C73" s="26">
        <v>529154000</v>
      </c>
      <c r="D73" s="26">
        <v>314893000</v>
      </c>
    </row>
    <row r="74" spans="2:4" x14ac:dyDescent="0.3">
      <c r="B74" s="7" t="s">
        <v>45</v>
      </c>
      <c r="C74" s="26">
        <v>651024000</v>
      </c>
      <c r="D74" s="26">
        <v>415811000</v>
      </c>
    </row>
    <row r="75" spans="2:4" x14ac:dyDescent="0.3">
      <c r="B75" s="7" t="s">
        <v>45</v>
      </c>
      <c r="C75" s="26">
        <v>862223000</v>
      </c>
      <c r="D75" s="26">
        <v>490708000</v>
      </c>
    </row>
    <row r="76" spans="2:4" x14ac:dyDescent="0.3">
      <c r="B76" s="7" t="s">
        <v>45</v>
      </c>
      <c r="C76" s="26">
        <v>1004911000</v>
      </c>
      <c r="D76" s="26">
        <v>466917000</v>
      </c>
    </row>
    <row r="77" spans="2:4" x14ac:dyDescent="0.3">
      <c r="B77" s="7" t="s">
        <v>47</v>
      </c>
      <c r="C77" s="26">
        <v>240435000</v>
      </c>
      <c r="D77" s="26">
        <v>610036000</v>
      </c>
    </row>
    <row r="78" spans="2:4" x14ac:dyDescent="0.3">
      <c r="B78" s="7" t="s">
        <v>47</v>
      </c>
      <c r="C78" s="26">
        <v>387375000</v>
      </c>
      <c r="D78" s="26">
        <v>511468000</v>
      </c>
    </row>
    <row r="79" spans="2:4" x14ac:dyDescent="0.3">
      <c r="B79" s="7" t="s">
        <v>47</v>
      </c>
      <c r="C79" s="26">
        <v>443445000</v>
      </c>
      <c r="D79" s="26">
        <v>327403000</v>
      </c>
    </row>
    <row r="80" spans="2:4" x14ac:dyDescent="0.3">
      <c r="B80" s="7" t="s">
        <v>47</v>
      </c>
      <c r="C80" s="26">
        <v>615145000</v>
      </c>
      <c r="D80" s="26">
        <v>581727000</v>
      </c>
    </row>
    <row r="81" spans="2:4" x14ac:dyDescent="0.3">
      <c r="B81" s="7" t="s">
        <v>50</v>
      </c>
      <c r="C81" s="26">
        <v>1806000000</v>
      </c>
      <c r="D81" s="26">
        <v>532000000</v>
      </c>
    </row>
    <row r="82" spans="2:4" x14ac:dyDescent="0.3">
      <c r="B82" s="7" t="s">
        <v>50</v>
      </c>
      <c r="C82" s="26">
        <v>1963000000</v>
      </c>
      <c r="D82" s="26">
        <v>838000000</v>
      </c>
    </row>
    <row r="83" spans="2:4" x14ac:dyDescent="0.3">
      <c r="B83" s="7" t="s">
        <v>50</v>
      </c>
      <c r="C83" s="26">
        <v>2111000000</v>
      </c>
      <c r="D83" s="26">
        <v>932000000</v>
      </c>
    </row>
    <row r="84" spans="2:4" x14ac:dyDescent="0.3">
      <c r="B84" s="7" t="s">
        <v>50</v>
      </c>
      <c r="C84" s="26">
        <v>2333000000</v>
      </c>
      <c r="D84" s="26">
        <v>1330000000</v>
      </c>
    </row>
    <row r="85" spans="2:4" x14ac:dyDescent="0.3">
      <c r="B85" s="7" t="s">
        <v>51</v>
      </c>
      <c r="C85" s="26">
        <v>8002000000</v>
      </c>
      <c r="D85" s="26">
        <v>3695000000</v>
      </c>
    </row>
    <row r="86" spans="2:4" x14ac:dyDescent="0.3">
      <c r="B86" s="7" t="s">
        <v>51</v>
      </c>
      <c r="C86" s="26">
        <v>9206000000</v>
      </c>
      <c r="D86" s="26">
        <v>3610000000</v>
      </c>
    </row>
    <row r="87" spans="2:4" x14ac:dyDescent="0.3">
      <c r="B87" s="7" t="s">
        <v>51</v>
      </c>
      <c r="C87" s="26">
        <v>9395000000</v>
      </c>
      <c r="D87" s="26">
        <v>4651000000</v>
      </c>
    </row>
    <row r="88" spans="2:4" x14ac:dyDescent="0.3">
      <c r="B88" s="7" t="s">
        <v>51</v>
      </c>
      <c r="C88" s="26">
        <v>9667000000</v>
      </c>
      <c r="D88" s="26">
        <v>5012000000</v>
      </c>
    </row>
    <row r="89" spans="2:4" x14ac:dyDescent="0.3">
      <c r="B89" s="7" t="s">
        <v>52</v>
      </c>
      <c r="C89" s="26">
        <v>483100000</v>
      </c>
      <c r="D89" s="26">
        <v>378400000</v>
      </c>
    </row>
    <row r="90" spans="2:4" x14ac:dyDescent="0.3">
      <c r="B90" s="7" t="s">
        <v>52</v>
      </c>
      <c r="C90" s="26">
        <v>510500000</v>
      </c>
      <c r="D90" s="26">
        <v>358600000</v>
      </c>
    </row>
    <row r="91" spans="2:4" x14ac:dyDescent="0.3">
      <c r="B91" s="7" t="s">
        <v>52</v>
      </c>
      <c r="C91" s="26">
        <v>527400000</v>
      </c>
      <c r="D91" s="26">
        <v>326300000</v>
      </c>
    </row>
    <row r="92" spans="2:4" x14ac:dyDescent="0.3">
      <c r="B92" s="7" t="s">
        <v>52</v>
      </c>
      <c r="C92" s="26">
        <v>559800000</v>
      </c>
      <c r="D92" s="26">
        <v>425500000</v>
      </c>
    </row>
    <row r="93" spans="2:4" x14ac:dyDescent="0.3">
      <c r="B93" s="7" t="s">
        <v>54</v>
      </c>
      <c r="C93" s="26">
        <v>811236000</v>
      </c>
      <c r="D93" s="26">
        <v>562554000</v>
      </c>
    </row>
    <row r="94" spans="2:4" x14ac:dyDescent="0.3">
      <c r="B94" s="7" t="s">
        <v>54</v>
      </c>
      <c r="C94" s="26">
        <v>1164000000</v>
      </c>
      <c r="D94" s="26">
        <v>896000000</v>
      </c>
    </row>
    <row r="95" spans="2:4" x14ac:dyDescent="0.3">
      <c r="B95" s="7" t="s">
        <v>54</v>
      </c>
      <c r="C95" s="26">
        <v>1753000000</v>
      </c>
      <c r="D95" s="26">
        <v>618000000</v>
      </c>
    </row>
    <row r="96" spans="2:4" x14ac:dyDescent="0.3">
      <c r="B96" s="7" t="s">
        <v>54</v>
      </c>
      <c r="C96" s="26">
        <v>2069000000</v>
      </c>
      <c r="D96" s="26">
        <v>757000000</v>
      </c>
    </row>
    <row r="97" spans="2:4" x14ac:dyDescent="0.3">
      <c r="B97" s="7" t="s">
        <v>56</v>
      </c>
      <c r="C97" s="26">
        <v>2218000000</v>
      </c>
      <c r="D97" s="26">
        <v>773000000</v>
      </c>
    </row>
    <row r="98" spans="2:4" x14ac:dyDescent="0.3">
      <c r="B98" s="7" t="s">
        <v>56</v>
      </c>
      <c r="C98" s="26">
        <v>2259000000</v>
      </c>
      <c r="D98" s="26">
        <v>1693000000</v>
      </c>
    </row>
    <row r="99" spans="2:4" x14ac:dyDescent="0.3">
      <c r="B99" s="7" t="s">
        <v>56</v>
      </c>
      <c r="C99" s="26">
        <v>2323000000</v>
      </c>
      <c r="D99" s="26">
        <v>1520000000</v>
      </c>
    </row>
    <row r="100" spans="2:4" x14ac:dyDescent="0.3">
      <c r="B100" s="7" t="s">
        <v>56</v>
      </c>
      <c r="C100" s="26">
        <v>2359000000</v>
      </c>
      <c r="D100" s="26">
        <v>2152000000</v>
      </c>
    </row>
    <row r="101" spans="2:4" x14ac:dyDescent="0.3">
      <c r="B101" s="7" t="s">
        <v>58</v>
      </c>
      <c r="C101" s="26">
        <v>434209000</v>
      </c>
      <c r="D101" s="26">
        <v>745872000</v>
      </c>
    </row>
    <row r="102" spans="2:4" x14ac:dyDescent="0.3">
      <c r="B102" s="7" t="s">
        <v>58</v>
      </c>
      <c r="C102" s="26">
        <v>455415000</v>
      </c>
      <c r="D102" s="26">
        <v>815079000</v>
      </c>
    </row>
    <row r="103" spans="2:4" x14ac:dyDescent="0.3">
      <c r="B103" s="7" t="s">
        <v>58</v>
      </c>
      <c r="C103" s="26">
        <v>517299000</v>
      </c>
      <c r="D103" s="26">
        <v>907716000</v>
      </c>
    </row>
    <row r="104" spans="2:4" x14ac:dyDescent="0.3">
      <c r="B104" s="7" t="s">
        <v>58</v>
      </c>
      <c r="C104" s="26">
        <v>526361000</v>
      </c>
      <c r="D104" s="26">
        <v>898586000</v>
      </c>
    </row>
    <row r="105" spans="2:4" x14ac:dyDescent="0.3">
      <c r="B105" s="7" t="s">
        <v>60</v>
      </c>
      <c r="C105" s="26">
        <v>8965000000</v>
      </c>
      <c r="D105" s="26">
        <v>8470000000</v>
      </c>
    </row>
    <row r="106" spans="2:4" x14ac:dyDescent="0.3">
      <c r="B106" s="7" t="s">
        <v>60</v>
      </c>
      <c r="C106" s="26">
        <v>9035000000</v>
      </c>
      <c r="D106" s="26">
        <v>9794000000</v>
      </c>
    </row>
    <row r="107" spans="2:4" x14ac:dyDescent="0.3">
      <c r="B107" s="7" t="s">
        <v>60</v>
      </c>
      <c r="C107" s="26">
        <v>9450000000</v>
      </c>
      <c r="D107" s="26">
        <v>6191000000</v>
      </c>
    </row>
    <row r="108" spans="2:4" x14ac:dyDescent="0.3">
      <c r="B108" s="7" t="s">
        <v>60</v>
      </c>
      <c r="C108" s="26">
        <v>9463000000</v>
      </c>
      <c r="D108" s="26">
        <v>5867000000</v>
      </c>
    </row>
    <row r="109" spans="2:4" x14ac:dyDescent="0.3">
      <c r="B109" s="7" t="s">
        <v>61</v>
      </c>
      <c r="C109" s="26">
        <v>6804000000</v>
      </c>
      <c r="D109" s="26">
        <v>1556000000</v>
      </c>
    </row>
    <row r="110" spans="2:4" x14ac:dyDescent="0.3">
      <c r="B110" s="7" t="s">
        <v>61</v>
      </c>
      <c r="C110" s="26">
        <v>6994000000</v>
      </c>
      <c r="D110" s="26">
        <v>2282000000</v>
      </c>
    </row>
    <row r="111" spans="2:4" x14ac:dyDescent="0.3">
      <c r="B111" s="7" t="s">
        <v>61</v>
      </c>
      <c r="C111" s="26">
        <v>7380000000</v>
      </c>
      <c r="D111" s="26">
        <v>2559000000</v>
      </c>
    </row>
    <row r="112" spans="2:4" x14ac:dyDescent="0.3">
      <c r="B112" s="7" t="s">
        <v>61</v>
      </c>
      <c r="C112" s="26">
        <v>7411000000</v>
      </c>
      <c r="D112" s="26">
        <v>2903000000</v>
      </c>
    </row>
    <row r="113" spans="2:4" x14ac:dyDescent="0.3">
      <c r="B113" s="7" t="s">
        <v>63</v>
      </c>
      <c r="C113" s="26">
        <v>1033762000</v>
      </c>
      <c r="D113" s="26">
        <v>1119719000</v>
      </c>
    </row>
    <row r="114" spans="2:4" x14ac:dyDescent="0.3">
      <c r="B114" s="7" t="s">
        <v>63</v>
      </c>
      <c r="C114" s="26">
        <v>1287229000</v>
      </c>
      <c r="D114" s="26">
        <v>1214305000</v>
      </c>
    </row>
    <row r="115" spans="2:4" x14ac:dyDescent="0.3">
      <c r="B115" s="7" t="s">
        <v>63</v>
      </c>
      <c r="C115" s="26">
        <v>1518861000</v>
      </c>
      <c r="D115" s="26">
        <v>1486922000</v>
      </c>
    </row>
    <row r="116" spans="2:4" x14ac:dyDescent="0.3">
      <c r="B116" s="7" t="s">
        <v>63</v>
      </c>
      <c r="C116" s="26">
        <v>1849859000</v>
      </c>
      <c r="D116" s="26">
        <v>1612789000</v>
      </c>
    </row>
    <row r="117" spans="2:4" x14ac:dyDescent="0.3">
      <c r="B117" s="7" t="s">
        <v>65</v>
      </c>
      <c r="C117" s="26">
        <v>19526000000</v>
      </c>
      <c r="D117" s="26">
        <v>745000000</v>
      </c>
    </row>
    <row r="118" spans="2:4" x14ac:dyDescent="0.3">
      <c r="B118" s="7" t="s">
        <v>65</v>
      </c>
      <c r="C118" s="26">
        <v>26058000000</v>
      </c>
      <c r="D118" s="26">
        <v>178000000</v>
      </c>
    </row>
    <row r="119" spans="2:4" x14ac:dyDescent="0.3">
      <c r="B119" s="7" t="s">
        <v>65</v>
      </c>
      <c r="C119" s="26">
        <v>33122000000</v>
      </c>
      <c r="D119" s="26">
        <v>2233000000</v>
      </c>
    </row>
    <row r="120" spans="2:4" x14ac:dyDescent="0.3">
      <c r="B120" s="7" t="s">
        <v>65</v>
      </c>
      <c r="C120" s="26">
        <v>43536000000</v>
      </c>
      <c r="D120" s="26">
        <v>4186000000</v>
      </c>
    </row>
    <row r="121" spans="2:4" x14ac:dyDescent="0.3">
      <c r="B121" s="7" t="s">
        <v>67</v>
      </c>
      <c r="C121" s="26">
        <v>2019600000</v>
      </c>
      <c r="D121" s="26">
        <v>740300000</v>
      </c>
    </row>
    <row r="122" spans="2:4" x14ac:dyDescent="0.3">
      <c r="B122" s="7" t="s">
        <v>67</v>
      </c>
      <c r="C122" s="26">
        <v>2167900000</v>
      </c>
      <c r="D122" s="26">
        <v>820800000</v>
      </c>
    </row>
    <row r="123" spans="2:4" x14ac:dyDescent="0.3">
      <c r="B123" s="7" t="s">
        <v>67</v>
      </c>
      <c r="C123" s="26">
        <v>2373000000</v>
      </c>
      <c r="D123" s="26">
        <v>888500000</v>
      </c>
    </row>
    <row r="124" spans="2:4" x14ac:dyDescent="0.3">
      <c r="B124" s="7" t="s">
        <v>67</v>
      </c>
      <c r="C124" s="26">
        <v>2423700000</v>
      </c>
      <c r="D124" s="26">
        <v>889500000</v>
      </c>
    </row>
    <row r="125" spans="2:4" x14ac:dyDescent="0.3">
      <c r="B125" s="7" t="s">
        <v>69</v>
      </c>
      <c r="C125" s="26">
        <v>8913500000</v>
      </c>
      <c r="D125" s="26">
        <v>4370100000</v>
      </c>
    </row>
    <row r="126" spans="2:4" x14ac:dyDescent="0.3">
      <c r="B126" s="7" t="s">
        <v>69</v>
      </c>
      <c r="C126" s="26">
        <v>10198200000</v>
      </c>
      <c r="D126" s="26">
        <v>4588200000</v>
      </c>
    </row>
    <row r="127" spans="2:4" x14ac:dyDescent="0.3">
      <c r="B127" s="7" t="s">
        <v>69</v>
      </c>
      <c r="C127" s="26">
        <v>11969300000</v>
      </c>
      <c r="D127" s="26">
        <v>5049900000</v>
      </c>
    </row>
    <row r="128" spans="2:4" x14ac:dyDescent="0.3">
      <c r="B128" s="7" t="s">
        <v>69</v>
      </c>
      <c r="C128" s="26">
        <v>12764900000</v>
      </c>
      <c r="D128" s="26">
        <v>5274700000</v>
      </c>
    </row>
    <row r="129" spans="2:4" x14ac:dyDescent="0.3">
      <c r="B129" s="7" t="s">
        <v>71</v>
      </c>
      <c r="C129" s="26">
        <v>7152000000</v>
      </c>
      <c r="D129" s="26">
        <v>4681000000</v>
      </c>
    </row>
    <row r="130" spans="2:4" x14ac:dyDescent="0.3">
      <c r="B130" s="7" t="s">
        <v>71</v>
      </c>
      <c r="C130" s="26">
        <v>8214000000</v>
      </c>
      <c r="D130" s="26">
        <v>5135000000</v>
      </c>
    </row>
    <row r="131" spans="2:4" x14ac:dyDescent="0.3">
      <c r="B131" s="7" t="s">
        <v>71</v>
      </c>
      <c r="C131" s="26">
        <v>10815000000</v>
      </c>
      <c r="D131" s="26">
        <v>-635000000</v>
      </c>
    </row>
    <row r="132" spans="2:4" x14ac:dyDescent="0.3">
      <c r="B132" s="7" t="s">
        <v>71</v>
      </c>
      <c r="C132" s="26">
        <v>30163000000</v>
      </c>
      <c r="D132" s="26">
        <v>-25845000000</v>
      </c>
    </row>
    <row r="133" spans="2:4" x14ac:dyDescent="0.3">
      <c r="B133" s="7" t="s">
        <v>74</v>
      </c>
      <c r="C133" s="26">
        <v>6183000000</v>
      </c>
      <c r="D133" s="26">
        <v>5456000000</v>
      </c>
    </row>
    <row r="134" spans="2:4" x14ac:dyDescent="0.3">
      <c r="B134" s="7" t="s">
        <v>74</v>
      </c>
      <c r="C134" s="26">
        <v>6395000000</v>
      </c>
      <c r="D134" s="26">
        <v>-1426000000</v>
      </c>
    </row>
    <row r="135" spans="2:4" x14ac:dyDescent="0.3">
      <c r="B135" s="7" t="s">
        <v>74</v>
      </c>
      <c r="C135" s="26">
        <v>6603000000</v>
      </c>
      <c r="D135" s="26">
        <v>-1090000000</v>
      </c>
    </row>
    <row r="136" spans="2:4" x14ac:dyDescent="0.3">
      <c r="B136" s="7" t="s">
        <v>74</v>
      </c>
      <c r="C136" s="26">
        <v>7275000000</v>
      </c>
      <c r="D136" s="26">
        <v>7878000000</v>
      </c>
    </row>
    <row r="137" spans="2:4" x14ac:dyDescent="0.3">
      <c r="B137" s="7" t="s">
        <v>75</v>
      </c>
      <c r="C137" s="26">
        <v>929600000</v>
      </c>
      <c r="D137" s="26">
        <v>2192100000</v>
      </c>
    </row>
    <row r="138" spans="2:4" x14ac:dyDescent="0.3">
      <c r="B138" s="7" t="s">
        <v>75</v>
      </c>
      <c r="C138" s="26">
        <v>1032400000</v>
      </c>
      <c r="D138" s="26">
        <v>1923500000</v>
      </c>
    </row>
    <row r="139" spans="2:4" x14ac:dyDescent="0.3">
      <c r="B139" s="7" t="s">
        <v>75</v>
      </c>
      <c r="C139" s="26">
        <v>1147200000</v>
      </c>
      <c r="D139" s="26">
        <v>1661900000</v>
      </c>
    </row>
    <row r="140" spans="2:4" x14ac:dyDescent="0.3">
      <c r="B140" s="7" t="s">
        <v>75</v>
      </c>
      <c r="C140" s="26">
        <v>1152300000</v>
      </c>
      <c r="D140" s="26">
        <v>1556000000</v>
      </c>
    </row>
    <row r="141" spans="2:4" x14ac:dyDescent="0.3">
      <c r="B141" s="7" t="s">
        <v>77</v>
      </c>
      <c r="C141" s="26">
        <v>512900000</v>
      </c>
      <c r="D141" s="26">
        <v>830300000</v>
      </c>
    </row>
    <row r="142" spans="2:4" x14ac:dyDescent="0.3">
      <c r="B142" s="7" t="s">
        <v>77</v>
      </c>
      <c r="C142" s="26">
        <v>548000000</v>
      </c>
      <c r="D142" s="26">
        <v>902800000</v>
      </c>
    </row>
    <row r="143" spans="2:4" x14ac:dyDescent="0.3">
      <c r="B143" s="7" t="s">
        <v>77</v>
      </c>
      <c r="C143" s="26">
        <v>645100000</v>
      </c>
      <c r="D143" s="26">
        <v>1048700000</v>
      </c>
    </row>
    <row r="144" spans="2:4" x14ac:dyDescent="0.3">
      <c r="B144" s="7" t="s">
        <v>77</v>
      </c>
      <c r="C144" s="26">
        <v>669100000</v>
      </c>
      <c r="D144" s="26">
        <v>1110400000</v>
      </c>
    </row>
    <row r="145" spans="2:4" x14ac:dyDescent="0.3">
      <c r="B145" s="7" t="s">
        <v>79</v>
      </c>
      <c r="C145" s="26">
        <v>2497000000</v>
      </c>
      <c r="D145" s="26">
        <v>1968000000</v>
      </c>
    </row>
    <row r="146" spans="2:4" x14ac:dyDescent="0.3">
      <c r="B146" s="7" t="s">
        <v>79</v>
      </c>
      <c r="C146" s="26">
        <v>2584000000</v>
      </c>
      <c r="D146" s="26">
        <v>2185000000</v>
      </c>
    </row>
    <row r="147" spans="2:4" x14ac:dyDescent="0.3">
      <c r="B147" s="7" t="s">
        <v>79</v>
      </c>
      <c r="C147" s="26">
        <v>2621000000</v>
      </c>
      <c r="D147" s="26">
        <v>1125000000</v>
      </c>
    </row>
    <row r="148" spans="2:4" x14ac:dyDescent="0.3">
      <c r="B148" s="7" t="s">
        <v>79</v>
      </c>
      <c r="C148" s="26">
        <v>2654000000</v>
      </c>
      <c r="D148" s="26">
        <v>645000000</v>
      </c>
    </row>
    <row r="149" spans="2:4" x14ac:dyDescent="0.3">
      <c r="B149" s="7" t="s">
        <v>81</v>
      </c>
      <c r="C149" s="26">
        <v>1680000000</v>
      </c>
      <c r="D149" s="26">
        <v>1372000000</v>
      </c>
    </row>
    <row r="150" spans="2:4" x14ac:dyDescent="0.3">
      <c r="B150" s="7" t="s">
        <v>81</v>
      </c>
      <c r="C150" s="26">
        <v>1700000000</v>
      </c>
      <c r="D150" s="26">
        <v>1183000000</v>
      </c>
    </row>
    <row r="151" spans="2:4" x14ac:dyDescent="0.3">
      <c r="B151" s="7" t="s">
        <v>81</v>
      </c>
      <c r="C151" s="26">
        <v>1743000000</v>
      </c>
      <c r="D151" s="26">
        <v>1451000000</v>
      </c>
    </row>
    <row r="152" spans="2:4" x14ac:dyDescent="0.3">
      <c r="B152" s="7" t="s">
        <v>81</v>
      </c>
      <c r="C152" s="26">
        <v>1760000000</v>
      </c>
      <c r="D152" s="26">
        <v>1319000000</v>
      </c>
    </row>
    <row r="153" spans="2:4" x14ac:dyDescent="0.3">
      <c r="B153" s="7" t="s">
        <v>83</v>
      </c>
      <c r="C153" s="26">
        <v>1784000000</v>
      </c>
      <c r="D153" s="26">
        <v>1769000000</v>
      </c>
    </row>
    <row r="154" spans="2:4" x14ac:dyDescent="0.3">
      <c r="B154" s="7" t="s">
        <v>83</v>
      </c>
      <c r="C154" s="26">
        <v>5353000000</v>
      </c>
      <c r="D154" s="26">
        <v>587000000</v>
      </c>
    </row>
    <row r="155" spans="2:4" x14ac:dyDescent="0.3">
      <c r="B155" s="7" t="s">
        <v>84</v>
      </c>
      <c r="C155" s="26">
        <v>1108100000</v>
      </c>
      <c r="D155" s="26">
        <v>537700000</v>
      </c>
    </row>
    <row r="156" spans="2:4" x14ac:dyDescent="0.3">
      <c r="B156" s="7" t="s">
        <v>84</v>
      </c>
      <c r="C156" s="26">
        <v>1148900000</v>
      </c>
      <c r="D156" s="26">
        <v>379300000</v>
      </c>
    </row>
    <row r="157" spans="2:4" x14ac:dyDescent="0.3">
      <c r="B157" s="7" t="s">
        <v>84</v>
      </c>
      <c r="C157" s="26">
        <v>1158900000</v>
      </c>
      <c r="D157" s="26">
        <v>492300000</v>
      </c>
    </row>
    <row r="158" spans="2:4" x14ac:dyDescent="0.3">
      <c r="B158" s="7" t="s">
        <v>84</v>
      </c>
      <c r="C158" s="26">
        <v>1174200000</v>
      </c>
      <c r="D158" s="26">
        <v>463500000</v>
      </c>
    </row>
    <row r="159" spans="2:4" x14ac:dyDescent="0.3">
      <c r="B159" s="7" t="s">
        <v>86</v>
      </c>
      <c r="C159" s="26">
        <v>601160000</v>
      </c>
      <c r="D159" s="26">
        <v>923266000</v>
      </c>
    </row>
    <row r="160" spans="2:4" x14ac:dyDescent="0.3">
      <c r="B160" s="7" t="s">
        <v>86</v>
      </c>
      <c r="C160" s="26">
        <v>641000000</v>
      </c>
      <c r="D160" s="26">
        <v>949000000</v>
      </c>
    </row>
    <row r="161" spans="2:4" x14ac:dyDescent="0.3">
      <c r="B161" s="7" t="s">
        <v>86</v>
      </c>
      <c r="C161" s="26">
        <v>660000000</v>
      </c>
      <c r="D161" s="26">
        <v>1001000000</v>
      </c>
    </row>
    <row r="162" spans="2:4" x14ac:dyDescent="0.3">
      <c r="B162" s="7" t="s">
        <v>86</v>
      </c>
      <c r="C162" s="26">
        <v>683000000</v>
      </c>
      <c r="D162" s="26">
        <v>1072000000</v>
      </c>
    </row>
    <row r="163" spans="2:4" x14ac:dyDescent="0.3">
      <c r="B163" s="7" t="s">
        <v>88</v>
      </c>
      <c r="C163" s="26">
        <v>24880000000</v>
      </c>
      <c r="D163" s="26">
        <v>9086000000</v>
      </c>
    </row>
    <row r="164" spans="2:4" x14ac:dyDescent="0.3">
      <c r="B164" s="7" t="s">
        <v>88</v>
      </c>
      <c r="C164" s="26">
        <v>24982000000</v>
      </c>
      <c r="D164" s="26">
        <v>9404000000</v>
      </c>
    </row>
    <row r="165" spans="2:4" x14ac:dyDescent="0.3">
      <c r="B165" s="7" t="s">
        <v>88</v>
      </c>
      <c r="C165" s="26">
        <v>25104000000</v>
      </c>
      <c r="D165" s="26">
        <v>8197000000</v>
      </c>
    </row>
    <row r="166" spans="2:4" x14ac:dyDescent="0.3">
      <c r="B166" s="7" t="s">
        <v>88</v>
      </c>
      <c r="C166" s="26">
        <v>25197000000</v>
      </c>
      <c r="D166" s="26">
        <v>10325000000</v>
      </c>
    </row>
    <row r="167" spans="2:4" x14ac:dyDescent="0.3">
      <c r="B167" s="7" t="s">
        <v>90</v>
      </c>
      <c r="C167" s="26">
        <v>607600000</v>
      </c>
      <c r="D167" s="26">
        <v>230000000</v>
      </c>
    </row>
    <row r="168" spans="2:4" x14ac:dyDescent="0.3">
      <c r="B168" s="7" t="s">
        <v>90</v>
      </c>
      <c r="C168" s="26">
        <v>680300000</v>
      </c>
      <c r="D168" s="26">
        <v>298900000</v>
      </c>
    </row>
    <row r="169" spans="2:4" x14ac:dyDescent="0.3">
      <c r="B169" s="7" t="s">
        <v>90</v>
      </c>
      <c r="C169" s="26">
        <v>756900000</v>
      </c>
      <c r="D169" s="26">
        <v>388700000</v>
      </c>
    </row>
    <row r="170" spans="2:4" x14ac:dyDescent="0.3">
      <c r="B170" s="7" t="s">
        <v>90</v>
      </c>
      <c r="C170" s="26">
        <v>946000000</v>
      </c>
      <c r="D170" s="26">
        <v>490200000</v>
      </c>
    </row>
    <row r="171" spans="2:4" x14ac:dyDescent="0.3">
      <c r="B171" s="7" t="s">
        <v>91</v>
      </c>
      <c r="C171" s="26">
        <v>2967837000</v>
      </c>
      <c r="D171" s="26">
        <v>1773098000</v>
      </c>
    </row>
    <row r="172" spans="2:4" x14ac:dyDescent="0.3">
      <c r="B172" s="7" t="s">
        <v>91</v>
      </c>
      <c r="C172" s="26">
        <v>3104684000</v>
      </c>
      <c r="D172" s="26">
        <v>1830223000</v>
      </c>
    </row>
    <row r="173" spans="2:4" x14ac:dyDescent="0.3">
      <c r="B173" s="7" t="s">
        <v>91</v>
      </c>
      <c r="C173" s="26">
        <v>3373980000</v>
      </c>
      <c r="D173" s="26">
        <v>1953051000</v>
      </c>
    </row>
    <row r="174" spans="2:4" x14ac:dyDescent="0.3">
      <c r="B174" s="7" t="s">
        <v>91</v>
      </c>
      <c r="C174" s="26">
        <v>3548341000</v>
      </c>
      <c r="D174" s="26">
        <v>2060395000</v>
      </c>
    </row>
    <row r="175" spans="2:4" x14ac:dyDescent="0.3">
      <c r="B175" s="7" t="s">
        <v>92</v>
      </c>
      <c r="C175" s="26">
        <v>6527000000</v>
      </c>
      <c r="D175" s="26">
        <v>7483000000</v>
      </c>
    </row>
    <row r="176" spans="2:4" x14ac:dyDescent="0.3">
      <c r="B176" s="7" t="s">
        <v>92</v>
      </c>
      <c r="C176" s="26">
        <v>6582000000</v>
      </c>
      <c r="D176" s="26">
        <v>7444000000</v>
      </c>
    </row>
    <row r="177" spans="2:4" x14ac:dyDescent="0.3">
      <c r="B177" s="7" t="s">
        <v>92</v>
      </c>
      <c r="C177" s="26">
        <v>6813000000</v>
      </c>
      <c r="D177" s="26">
        <v>6542000000</v>
      </c>
    </row>
    <row r="178" spans="2:4" x14ac:dyDescent="0.3">
      <c r="B178" s="7" t="s">
        <v>92</v>
      </c>
      <c r="C178" s="26">
        <v>7940000000</v>
      </c>
      <c r="D178" s="26">
        <v>5841000000</v>
      </c>
    </row>
    <row r="179" spans="2:4" x14ac:dyDescent="0.3">
      <c r="B179" s="7" t="s">
        <v>93</v>
      </c>
      <c r="C179" s="26">
        <v>60353000000</v>
      </c>
      <c r="D179" s="26">
        <v>30499000000</v>
      </c>
    </row>
    <row r="180" spans="2:4" x14ac:dyDescent="0.3">
      <c r="B180" s="7" t="s">
        <v>93</v>
      </c>
      <c r="C180" s="26">
        <v>72770000000</v>
      </c>
      <c r="D180" s="26">
        <v>25893000000</v>
      </c>
    </row>
    <row r="181" spans="2:4" x14ac:dyDescent="0.3">
      <c r="B181" s="7" t="s">
        <v>93</v>
      </c>
      <c r="C181" s="26">
        <v>77392000000</v>
      </c>
      <c r="D181" s="26">
        <v>15133000000</v>
      </c>
    </row>
    <row r="182" spans="2:4" x14ac:dyDescent="0.3">
      <c r="B182" s="7" t="s">
        <v>93</v>
      </c>
      <c r="C182" s="26">
        <v>80262000000</v>
      </c>
      <c r="D182" s="26">
        <v>16063000000</v>
      </c>
    </row>
    <row r="183" spans="2:4" x14ac:dyDescent="0.3">
      <c r="B183" s="7" t="s">
        <v>95</v>
      </c>
      <c r="C183" s="26">
        <v>3666000000</v>
      </c>
      <c r="D183" s="26">
        <v>496000000</v>
      </c>
    </row>
    <row r="184" spans="2:4" x14ac:dyDescent="0.3">
      <c r="B184" s="7" t="s">
        <v>95</v>
      </c>
      <c r="C184" s="26">
        <v>3697000000</v>
      </c>
      <c r="D184" s="26">
        <v>449000000</v>
      </c>
    </row>
    <row r="185" spans="2:4" x14ac:dyDescent="0.3">
      <c r="B185" s="7" t="s">
        <v>95</v>
      </c>
      <c r="C185" s="26">
        <v>3925000000</v>
      </c>
      <c r="D185" s="26">
        <v>656000000</v>
      </c>
    </row>
    <row r="186" spans="2:4" x14ac:dyDescent="0.3">
      <c r="B186" s="7" t="s">
        <v>95</v>
      </c>
      <c r="C186" s="26">
        <v>4364000000</v>
      </c>
      <c r="D186" s="26">
        <v>2770000000</v>
      </c>
    </row>
    <row r="187" spans="2:4" x14ac:dyDescent="0.3">
      <c r="B187" s="7" t="s">
        <v>96</v>
      </c>
      <c r="C187" s="26">
        <v>2750537000</v>
      </c>
      <c r="D187" s="26">
        <v>1638218000</v>
      </c>
    </row>
    <row r="188" spans="2:4" x14ac:dyDescent="0.3">
      <c r="B188" s="7" t="s">
        <v>96</v>
      </c>
      <c r="C188" s="26">
        <v>2950995000</v>
      </c>
      <c r="D188" s="26">
        <v>1614587000</v>
      </c>
    </row>
    <row r="189" spans="2:4" x14ac:dyDescent="0.3">
      <c r="B189" s="7" t="s">
        <v>96</v>
      </c>
      <c r="C189" s="26">
        <v>3065486000</v>
      </c>
      <c r="D189" s="26">
        <v>1554293000</v>
      </c>
    </row>
    <row r="190" spans="2:4" x14ac:dyDescent="0.3">
      <c r="B190" s="7" t="s">
        <v>96</v>
      </c>
      <c r="C190" s="26">
        <v>3205407000</v>
      </c>
      <c r="D190" s="26">
        <v>1414903000</v>
      </c>
    </row>
    <row r="191" spans="2:4" x14ac:dyDescent="0.3">
      <c r="B191" s="7" t="s">
        <v>97</v>
      </c>
      <c r="C191" s="26">
        <v>6057000000</v>
      </c>
      <c r="D191" s="26">
        <v>3702000000</v>
      </c>
    </row>
    <row r="192" spans="2:4" x14ac:dyDescent="0.3">
      <c r="B192" s="7" t="s">
        <v>97</v>
      </c>
      <c r="C192" s="26">
        <v>6323000000</v>
      </c>
      <c r="D192" s="26">
        <v>3919000000</v>
      </c>
    </row>
    <row r="193" spans="2:4" x14ac:dyDescent="0.3">
      <c r="B193" s="7" t="s">
        <v>97</v>
      </c>
      <c r="C193" s="26">
        <v>6529000000</v>
      </c>
      <c r="D193" s="26">
        <v>3584000000</v>
      </c>
    </row>
    <row r="194" spans="2:4" x14ac:dyDescent="0.3">
      <c r="B194" s="7" t="s">
        <v>97</v>
      </c>
      <c r="C194" s="26">
        <v>6817000000</v>
      </c>
      <c r="D194" s="26">
        <v>3491000000</v>
      </c>
    </row>
    <row r="195" spans="2:4" x14ac:dyDescent="0.3">
      <c r="B195" s="7" t="s">
        <v>98</v>
      </c>
      <c r="C195" s="26">
        <v>7592000000</v>
      </c>
      <c r="D195" s="26">
        <v>1455000000</v>
      </c>
    </row>
    <row r="196" spans="2:4" x14ac:dyDescent="0.3">
      <c r="B196" s="7" t="s">
        <v>98</v>
      </c>
      <c r="C196" s="26">
        <v>7618000000</v>
      </c>
      <c r="D196" s="26">
        <v>1573000000</v>
      </c>
    </row>
    <row r="197" spans="2:4" x14ac:dyDescent="0.3">
      <c r="B197" s="7" t="s">
        <v>98</v>
      </c>
      <c r="C197" s="26">
        <v>8106000000</v>
      </c>
      <c r="D197" s="26">
        <v>1293000000</v>
      </c>
    </row>
    <row r="198" spans="2:4" x14ac:dyDescent="0.3">
      <c r="B198" s="7" t="s">
        <v>98</v>
      </c>
      <c r="C198" s="26">
        <v>8755000000</v>
      </c>
      <c r="D198" s="26">
        <v>2229000000</v>
      </c>
    </row>
    <row r="199" spans="2:4" x14ac:dyDescent="0.3">
      <c r="B199" s="7" t="s">
        <v>100</v>
      </c>
      <c r="C199" s="26">
        <v>1216000000</v>
      </c>
      <c r="D199" s="26">
        <v>639100000</v>
      </c>
    </row>
    <row r="200" spans="2:4" x14ac:dyDescent="0.3">
      <c r="B200" s="7" t="s">
        <v>100</v>
      </c>
      <c r="C200" s="26">
        <v>1271300000</v>
      </c>
      <c r="D200" s="26">
        <v>843500000</v>
      </c>
    </row>
    <row r="201" spans="2:4" x14ac:dyDescent="0.3">
      <c r="B201" s="7" t="s">
        <v>100</v>
      </c>
      <c r="C201" s="26">
        <v>1283500000</v>
      </c>
      <c r="D201" s="26">
        <v>781500000</v>
      </c>
    </row>
    <row r="202" spans="2:4" x14ac:dyDescent="0.3">
      <c r="B202" s="7" t="s">
        <v>100</v>
      </c>
      <c r="C202" s="26">
        <v>1394700000</v>
      </c>
      <c r="D202" s="26">
        <v>947600000</v>
      </c>
    </row>
    <row r="203" spans="2:4" x14ac:dyDescent="0.3">
      <c r="B203" s="7" t="s">
        <v>101</v>
      </c>
      <c r="C203" s="26">
        <v>2695000000</v>
      </c>
      <c r="D203" s="26">
        <v>1606000000</v>
      </c>
    </row>
    <row r="204" spans="2:4" x14ac:dyDescent="0.3">
      <c r="B204" s="7" t="s">
        <v>101</v>
      </c>
      <c r="C204" s="26">
        <v>2916000000</v>
      </c>
      <c r="D204" s="26">
        <v>1255000000</v>
      </c>
    </row>
    <row r="205" spans="2:4" x14ac:dyDescent="0.3">
      <c r="B205" s="7" t="s">
        <v>101</v>
      </c>
      <c r="C205" s="26">
        <v>3195000000</v>
      </c>
      <c r="D205" s="26">
        <v>1500000000</v>
      </c>
    </row>
    <row r="206" spans="2:4" x14ac:dyDescent="0.3">
      <c r="B206" s="7" t="s">
        <v>101</v>
      </c>
      <c r="C206" s="26">
        <v>3833000000</v>
      </c>
      <c r="D206" s="26">
        <v>2158000000</v>
      </c>
    </row>
    <row r="207" spans="2:4" x14ac:dyDescent="0.3">
      <c r="B207" s="7" t="s">
        <v>102</v>
      </c>
      <c r="C207" s="26">
        <v>1199000000</v>
      </c>
      <c r="D207" s="26">
        <v>-1331000000</v>
      </c>
    </row>
    <row r="208" spans="2:4" x14ac:dyDescent="0.3">
      <c r="B208" s="7" t="s">
        <v>102</v>
      </c>
      <c r="C208" s="26">
        <v>1435000000</v>
      </c>
      <c r="D208" s="26">
        <v>-108000000</v>
      </c>
    </row>
    <row r="209" spans="2:4" x14ac:dyDescent="0.3">
      <c r="B209" s="7" t="s">
        <v>102</v>
      </c>
      <c r="C209" s="26">
        <v>1862000000</v>
      </c>
      <c r="D209" s="26">
        <v>1949000000</v>
      </c>
    </row>
    <row r="210" spans="2:4" x14ac:dyDescent="0.3">
      <c r="B210" s="7" t="s">
        <v>102</v>
      </c>
      <c r="C210" s="26">
        <v>1946000000</v>
      </c>
      <c r="D210" s="26">
        <v>2859000000</v>
      </c>
    </row>
    <row r="211" spans="2:4" x14ac:dyDescent="0.3">
      <c r="B211" s="7" t="s">
        <v>104</v>
      </c>
      <c r="C211" s="26">
        <v>3584000000</v>
      </c>
      <c r="D211" s="26">
        <v>2490500000</v>
      </c>
    </row>
    <row r="212" spans="2:4" x14ac:dyDescent="0.3">
      <c r="B212" s="7" t="s">
        <v>104</v>
      </c>
      <c r="C212" s="26">
        <v>4331800000</v>
      </c>
      <c r="D212" s="26">
        <v>5638300000</v>
      </c>
    </row>
    <row r="213" spans="2:4" x14ac:dyDescent="0.3">
      <c r="B213" s="7" t="s">
        <v>104</v>
      </c>
      <c r="C213" s="26">
        <v>4539000000</v>
      </c>
      <c r="D213" s="26">
        <v>4984400000</v>
      </c>
    </row>
    <row r="214" spans="2:4" x14ac:dyDescent="0.3">
      <c r="B214" s="7" t="s">
        <v>104</v>
      </c>
      <c r="C214" s="26">
        <v>4576600000</v>
      </c>
      <c r="D214" s="26">
        <v>3955700000</v>
      </c>
    </row>
    <row r="215" spans="2:4" x14ac:dyDescent="0.3">
      <c r="B215" s="7" t="s">
        <v>105</v>
      </c>
      <c r="C215" s="26">
        <v>771200000</v>
      </c>
      <c r="D215" s="26">
        <v>790500000</v>
      </c>
    </row>
    <row r="216" spans="2:4" x14ac:dyDescent="0.3">
      <c r="B216" s="7" t="s">
        <v>105</v>
      </c>
      <c r="C216" s="26">
        <v>797300000</v>
      </c>
      <c r="D216" s="26">
        <v>795400000</v>
      </c>
    </row>
    <row r="217" spans="2:4" x14ac:dyDescent="0.3">
      <c r="B217" s="7" t="s">
        <v>105</v>
      </c>
      <c r="C217" s="26">
        <v>827900000</v>
      </c>
      <c r="D217" s="26">
        <v>838600000</v>
      </c>
    </row>
    <row r="218" spans="2:4" x14ac:dyDescent="0.3">
      <c r="B218" s="7" t="s">
        <v>105</v>
      </c>
      <c r="C218" s="26">
        <v>931500000</v>
      </c>
      <c r="D218" s="26">
        <v>605200000</v>
      </c>
    </row>
    <row r="219" spans="2:4" x14ac:dyDescent="0.3">
      <c r="B219" s="7" t="s">
        <v>107</v>
      </c>
      <c r="C219" s="26">
        <v>8670000000</v>
      </c>
      <c r="D219" s="26">
        <v>3096000000</v>
      </c>
    </row>
    <row r="220" spans="2:4" x14ac:dyDescent="0.3">
      <c r="B220" s="7" t="s">
        <v>107</v>
      </c>
      <c r="C220" s="26">
        <v>8921000000</v>
      </c>
      <c r="D220" s="26">
        <v>4090000000</v>
      </c>
    </row>
    <row r="221" spans="2:4" x14ac:dyDescent="0.3">
      <c r="B221" s="7" t="s">
        <v>107</v>
      </c>
      <c r="C221" s="26">
        <v>9356000000</v>
      </c>
      <c r="D221" s="26">
        <v>2591000000</v>
      </c>
    </row>
    <row r="222" spans="2:4" x14ac:dyDescent="0.3">
      <c r="B222" s="7" t="s">
        <v>107</v>
      </c>
      <c r="C222" s="26">
        <v>10761000000</v>
      </c>
      <c r="D222" s="26">
        <v>1890000000</v>
      </c>
    </row>
    <row r="223" spans="2:4" x14ac:dyDescent="0.3">
      <c r="B223" s="7" t="s">
        <v>108</v>
      </c>
      <c r="C223" s="26">
        <v>3810000000</v>
      </c>
      <c r="D223" s="26">
        <v>1090000000</v>
      </c>
    </row>
    <row r="224" spans="2:4" x14ac:dyDescent="0.3">
      <c r="B224" s="7" t="s">
        <v>108</v>
      </c>
      <c r="C224" s="26">
        <v>3949000000</v>
      </c>
      <c r="D224" s="26">
        <v>1020000000</v>
      </c>
    </row>
    <row r="225" spans="2:4" x14ac:dyDescent="0.3">
      <c r="B225" s="7" t="s">
        <v>108</v>
      </c>
      <c r="C225" s="26">
        <v>4072000000</v>
      </c>
      <c r="D225" s="26">
        <v>1098000000</v>
      </c>
    </row>
    <row r="226" spans="2:4" x14ac:dyDescent="0.3">
      <c r="B226" s="7" t="s">
        <v>108</v>
      </c>
      <c r="C226" s="26">
        <v>4367000000</v>
      </c>
      <c r="D226" s="26">
        <v>937000000</v>
      </c>
    </row>
    <row r="227" spans="2:4" x14ac:dyDescent="0.3">
      <c r="B227" s="7" t="s">
        <v>109</v>
      </c>
      <c r="C227" s="26">
        <v>702300000</v>
      </c>
      <c r="D227" s="26">
        <v>855200000</v>
      </c>
    </row>
    <row r="228" spans="2:4" x14ac:dyDescent="0.3">
      <c r="B228" s="7" t="s">
        <v>109</v>
      </c>
      <c r="C228" s="26">
        <v>763400000</v>
      </c>
      <c r="D228" s="26">
        <v>939700000</v>
      </c>
    </row>
    <row r="229" spans="2:4" x14ac:dyDescent="0.3">
      <c r="B229" s="7" t="s">
        <v>109</v>
      </c>
      <c r="C229" s="26">
        <v>792700000</v>
      </c>
      <c r="D229" s="26">
        <v>963700000</v>
      </c>
    </row>
    <row r="230" spans="2:4" x14ac:dyDescent="0.3">
      <c r="B230" s="7" t="s">
        <v>109</v>
      </c>
      <c r="C230" s="26">
        <v>1707200000</v>
      </c>
      <c r="D230" s="26">
        <v>225900000</v>
      </c>
    </row>
    <row r="231" spans="2:4" x14ac:dyDescent="0.3">
      <c r="B231" s="7" t="s">
        <v>111</v>
      </c>
      <c r="C231" s="26">
        <v>539657000</v>
      </c>
      <c r="D231" s="26">
        <v>640321000</v>
      </c>
    </row>
    <row r="232" spans="2:4" x14ac:dyDescent="0.3">
      <c r="B232" s="7" t="s">
        <v>111</v>
      </c>
      <c r="C232" s="26">
        <v>677710000</v>
      </c>
      <c r="D232" s="26">
        <v>686426000</v>
      </c>
    </row>
    <row r="233" spans="2:4" x14ac:dyDescent="0.3">
      <c r="B233" s="7" t="s">
        <v>111</v>
      </c>
      <c r="C233" s="26">
        <v>730650000</v>
      </c>
      <c r="D233" s="26">
        <v>801822000</v>
      </c>
    </row>
    <row r="234" spans="2:4" x14ac:dyDescent="0.3">
      <c r="B234" s="7" t="s">
        <v>111</v>
      </c>
      <c r="C234" s="26">
        <v>737120000</v>
      </c>
      <c r="D234" s="26">
        <v>849365000</v>
      </c>
    </row>
    <row r="235" spans="2:4" x14ac:dyDescent="0.3">
      <c r="B235" s="7" t="s">
        <v>112</v>
      </c>
      <c r="C235" s="26">
        <v>1545300000</v>
      </c>
      <c r="D235" s="26">
        <v>1330300000</v>
      </c>
    </row>
    <row r="236" spans="2:4" x14ac:dyDescent="0.3">
      <c r="B236" s="7" t="s">
        <v>112</v>
      </c>
      <c r="C236" s="26">
        <v>1778900000</v>
      </c>
      <c r="D236" s="26">
        <v>1148500000</v>
      </c>
    </row>
    <row r="237" spans="2:4" x14ac:dyDescent="0.3">
      <c r="B237" s="7" t="s">
        <v>112</v>
      </c>
      <c r="C237" s="26">
        <v>2065900000</v>
      </c>
      <c r="D237" s="26">
        <v>1299000000</v>
      </c>
    </row>
    <row r="238" spans="2:4" x14ac:dyDescent="0.3">
      <c r="B238" s="7" t="s">
        <v>112</v>
      </c>
      <c r="C238" s="26">
        <v>2209400000</v>
      </c>
      <c r="D238" s="26">
        <v>881400000</v>
      </c>
    </row>
    <row r="239" spans="2:4" x14ac:dyDescent="0.3">
      <c r="B239" s="7" t="s">
        <v>114</v>
      </c>
      <c r="C239" s="26">
        <v>3033000000</v>
      </c>
      <c r="D239" s="26">
        <v>1888000000</v>
      </c>
    </row>
    <row r="240" spans="2:4" x14ac:dyDescent="0.3">
      <c r="B240" s="7" t="s">
        <v>114</v>
      </c>
      <c r="C240" s="26">
        <v>3251000000</v>
      </c>
      <c r="D240" s="26">
        <v>1910000000</v>
      </c>
    </row>
    <row r="241" spans="2:4" x14ac:dyDescent="0.3">
      <c r="B241" s="7" t="s">
        <v>114</v>
      </c>
      <c r="C241" s="26">
        <v>3521000000</v>
      </c>
      <c r="D241" s="26">
        <v>2191000000</v>
      </c>
    </row>
    <row r="242" spans="2:4" x14ac:dyDescent="0.3">
      <c r="B242" s="7" t="s">
        <v>114</v>
      </c>
      <c r="C242" s="26">
        <v>4107000000</v>
      </c>
      <c r="D242" s="26">
        <v>2436000000</v>
      </c>
    </row>
    <row r="243" spans="2:4" x14ac:dyDescent="0.3">
      <c r="B243" s="7" t="s">
        <v>115</v>
      </c>
      <c r="C243" s="26">
        <v>8539000000</v>
      </c>
      <c r="D243" s="26">
        <v>1093000000</v>
      </c>
    </row>
    <row r="244" spans="2:4" x14ac:dyDescent="0.3">
      <c r="B244" s="7" t="s">
        <v>115</v>
      </c>
      <c r="C244" s="26">
        <v>8574000000</v>
      </c>
      <c r="D244" s="26">
        <v>5628000000</v>
      </c>
    </row>
    <row r="245" spans="2:4" x14ac:dyDescent="0.3">
      <c r="B245" s="7" t="s">
        <v>115</v>
      </c>
      <c r="C245" s="26">
        <v>9093000000</v>
      </c>
      <c r="D245" s="26">
        <v>3785000000</v>
      </c>
    </row>
    <row r="246" spans="2:4" x14ac:dyDescent="0.3">
      <c r="B246" s="7" t="s">
        <v>115</v>
      </c>
      <c r="C246" s="26">
        <v>10528000000</v>
      </c>
      <c r="D246" s="26">
        <v>3314000000</v>
      </c>
    </row>
    <row r="247" spans="2:4" x14ac:dyDescent="0.3">
      <c r="B247" s="7" t="s">
        <v>117</v>
      </c>
      <c r="C247" s="26">
        <v>2102000000</v>
      </c>
      <c r="D247" s="26">
        <v>3214000000</v>
      </c>
    </row>
    <row r="248" spans="2:4" x14ac:dyDescent="0.3">
      <c r="B248" s="7" t="s">
        <v>117</v>
      </c>
      <c r="C248" s="26">
        <v>2226000000</v>
      </c>
      <c r="D248" s="26">
        <v>4513000000</v>
      </c>
    </row>
    <row r="249" spans="2:4" x14ac:dyDescent="0.3">
      <c r="B249" s="7" t="s">
        <v>117</v>
      </c>
      <c r="C249" s="26">
        <v>2327000000</v>
      </c>
      <c r="D249" s="26">
        <v>3603000000</v>
      </c>
    </row>
    <row r="250" spans="2:4" x14ac:dyDescent="0.3">
      <c r="B250" s="7" t="s">
        <v>117</v>
      </c>
      <c r="C250" s="26">
        <v>2390000000</v>
      </c>
      <c r="D250" s="26">
        <v>3629000000</v>
      </c>
    </row>
    <row r="251" spans="2:4" x14ac:dyDescent="0.3">
      <c r="B251" s="7" t="s">
        <v>118</v>
      </c>
      <c r="C251" s="26">
        <v>169645000</v>
      </c>
      <c r="D251" s="26">
        <v>599026000</v>
      </c>
    </row>
    <row r="252" spans="2:4" x14ac:dyDescent="0.3">
      <c r="B252" s="7" t="s">
        <v>118</v>
      </c>
      <c r="C252" s="26">
        <v>190390000</v>
      </c>
      <c r="D252" s="26">
        <v>700705000</v>
      </c>
    </row>
    <row r="253" spans="2:4" x14ac:dyDescent="0.3">
      <c r="B253" s="7" t="s">
        <v>118</v>
      </c>
      <c r="C253" s="26">
        <v>265101000</v>
      </c>
      <c r="D253" s="26">
        <v>734595000</v>
      </c>
    </row>
    <row r="254" spans="2:4" x14ac:dyDescent="0.3">
      <c r="B254" s="7" t="s">
        <v>118</v>
      </c>
      <c r="C254" s="26">
        <v>314096000</v>
      </c>
      <c r="D254" s="26">
        <v>825173000</v>
      </c>
    </row>
    <row r="255" spans="2:4" x14ac:dyDescent="0.3">
      <c r="B255" s="7" t="s">
        <v>120</v>
      </c>
      <c r="C255" s="26">
        <v>835164000</v>
      </c>
      <c r="D255" s="26">
        <v>868527000</v>
      </c>
    </row>
    <row r="256" spans="2:4" x14ac:dyDescent="0.3">
      <c r="B256" s="7" t="s">
        <v>120</v>
      </c>
      <c r="C256" s="26">
        <v>954861000</v>
      </c>
      <c r="D256" s="26">
        <v>919873000</v>
      </c>
    </row>
    <row r="257" spans="2:4" x14ac:dyDescent="0.3">
      <c r="B257" s="7" t="s">
        <v>120</v>
      </c>
      <c r="C257" s="26">
        <v>1243077000</v>
      </c>
      <c r="D257" s="26">
        <v>989073000</v>
      </c>
    </row>
    <row r="258" spans="2:4" x14ac:dyDescent="0.3">
      <c r="B258" s="7" t="s">
        <v>120</v>
      </c>
      <c r="C258" s="26">
        <v>1347099000</v>
      </c>
      <c r="D258" s="26">
        <v>995326000</v>
      </c>
    </row>
    <row r="259" spans="2:4" x14ac:dyDescent="0.3">
      <c r="B259" s="7" t="s">
        <v>121</v>
      </c>
      <c r="C259" s="26">
        <v>3469000000</v>
      </c>
      <c r="D259" s="26">
        <v>1342000000</v>
      </c>
    </row>
    <row r="260" spans="2:4" x14ac:dyDescent="0.3">
      <c r="B260" s="7" t="s">
        <v>121</v>
      </c>
      <c r="C260" s="26">
        <v>3691000000</v>
      </c>
      <c r="D260" s="26">
        <v>1772000000</v>
      </c>
    </row>
    <row r="261" spans="2:4" x14ac:dyDescent="0.3">
      <c r="B261" s="7" t="s">
        <v>121</v>
      </c>
      <c r="C261" s="26">
        <v>3693000000</v>
      </c>
      <c r="D261" s="26">
        <v>2574000000</v>
      </c>
    </row>
    <row r="262" spans="2:4" x14ac:dyDescent="0.3">
      <c r="B262" s="7" t="s">
        <v>121</v>
      </c>
      <c r="C262" s="26">
        <v>3935000000</v>
      </c>
      <c r="D262" s="26">
        <v>3071000000</v>
      </c>
    </row>
    <row r="263" spans="2:4" x14ac:dyDescent="0.3">
      <c r="B263" s="7" t="s">
        <v>123</v>
      </c>
      <c r="C263" s="26">
        <v>4173500000</v>
      </c>
      <c r="D263" s="26">
        <v>1980000000</v>
      </c>
    </row>
    <row r="264" spans="2:4" x14ac:dyDescent="0.3">
      <c r="B264" s="7" t="s">
        <v>123</v>
      </c>
      <c r="C264" s="26">
        <v>4716800000</v>
      </c>
      <c r="D264" s="26">
        <v>2567700000</v>
      </c>
    </row>
    <row r="265" spans="2:4" x14ac:dyDescent="0.3">
      <c r="B265" s="7" t="s">
        <v>123</v>
      </c>
      <c r="C265" s="26">
        <v>6281700000</v>
      </c>
      <c r="D265" s="26">
        <v>2554200000</v>
      </c>
    </row>
    <row r="266" spans="2:4" x14ac:dyDescent="0.3">
      <c r="B266" s="7" t="s">
        <v>123</v>
      </c>
      <c r="C266" s="26">
        <v>7586800000</v>
      </c>
      <c r="D266" s="26">
        <v>3204400000</v>
      </c>
    </row>
    <row r="267" spans="2:4" x14ac:dyDescent="0.3">
      <c r="B267" s="7" t="s">
        <v>124</v>
      </c>
      <c r="C267" s="26">
        <v>1820014000</v>
      </c>
      <c r="D267" s="26">
        <v>576012000</v>
      </c>
    </row>
    <row r="268" spans="2:4" x14ac:dyDescent="0.3">
      <c r="B268" s="7" t="s">
        <v>124</v>
      </c>
      <c r="C268" s="26">
        <v>2035242000</v>
      </c>
      <c r="D268" s="26">
        <v>763084000</v>
      </c>
    </row>
    <row r="269" spans="2:4" x14ac:dyDescent="0.3">
      <c r="B269" s="7" t="s">
        <v>124</v>
      </c>
      <c r="C269" s="26">
        <v>2893350000</v>
      </c>
      <c r="D269" s="26">
        <v>781136000</v>
      </c>
    </row>
    <row r="270" spans="2:4" x14ac:dyDescent="0.3">
      <c r="B270" s="7" t="s">
        <v>124</v>
      </c>
      <c r="C270" s="26">
        <v>3106344000</v>
      </c>
      <c r="D270" s="26">
        <v>911013000</v>
      </c>
    </row>
    <row r="271" spans="2:4" x14ac:dyDescent="0.3">
      <c r="B271" s="7" t="s">
        <v>126</v>
      </c>
      <c r="C271" s="26">
        <v>150200000</v>
      </c>
      <c r="D271" s="26">
        <v>2370000000</v>
      </c>
    </row>
    <row r="272" spans="2:4" x14ac:dyDescent="0.3">
      <c r="B272" s="7" t="s">
        <v>126</v>
      </c>
      <c r="C272" s="26">
        <v>200900000</v>
      </c>
      <c r="D272" s="26">
        <v>2912400000</v>
      </c>
    </row>
    <row r="273" spans="2:4" x14ac:dyDescent="0.3">
      <c r="B273" s="7" t="s">
        <v>126</v>
      </c>
      <c r="C273" s="26">
        <v>205200000</v>
      </c>
      <c r="D273" s="26">
        <v>1573300000</v>
      </c>
    </row>
    <row r="274" spans="2:4" x14ac:dyDescent="0.3">
      <c r="B274" s="7" t="s">
        <v>126</v>
      </c>
      <c r="C274" s="26">
        <v>319000000</v>
      </c>
      <c r="D274" s="26">
        <v>1228100000</v>
      </c>
    </row>
    <row r="275" spans="2:4" x14ac:dyDescent="0.3">
      <c r="B275" s="7" t="s">
        <v>128</v>
      </c>
      <c r="C275" s="26">
        <v>3561000000</v>
      </c>
      <c r="D275" s="26">
        <v>1478000000</v>
      </c>
    </row>
    <row r="276" spans="2:4" x14ac:dyDescent="0.3">
      <c r="B276" s="7" t="s">
        <v>128</v>
      </c>
      <c r="C276" s="26">
        <v>3711000000</v>
      </c>
      <c r="D276" s="26">
        <v>1471000000</v>
      </c>
    </row>
    <row r="277" spans="2:4" x14ac:dyDescent="0.3">
      <c r="B277" s="7" t="s">
        <v>128</v>
      </c>
      <c r="C277" s="26">
        <v>3723000000</v>
      </c>
      <c r="D277" s="26">
        <v>1194000000</v>
      </c>
    </row>
    <row r="278" spans="2:4" x14ac:dyDescent="0.3">
      <c r="B278" s="7" t="s">
        <v>128</v>
      </c>
      <c r="C278" s="26">
        <v>3870000000</v>
      </c>
      <c r="D278" s="26">
        <v>1268000000</v>
      </c>
    </row>
    <row r="279" spans="2:4" x14ac:dyDescent="0.3">
      <c r="B279" s="7" t="s">
        <v>130</v>
      </c>
      <c r="C279" s="26">
        <v>746300000</v>
      </c>
      <c r="D279" s="26">
        <v>545100000</v>
      </c>
    </row>
    <row r="280" spans="2:4" x14ac:dyDescent="0.3">
      <c r="B280" s="7" t="s">
        <v>130</v>
      </c>
      <c r="C280" s="26">
        <v>811700000</v>
      </c>
      <c r="D280" s="26">
        <v>641200000</v>
      </c>
    </row>
    <row r="281" spans="2:4" x14ac:dyDescent="0.3">
      <c r="B281" s="7" t="s">
        <v>130</v>
      </c>
      <c r="C281" s="26">
        <v>815800000</v>
      </c>
      <c r="D281" s="26">
        <v>622200000</v>
      </c>
    </row>
    <row r="282" spans="2:4" x14ac:dyDescent="0.3">
      <c r="B282" s="7" t="s">
        <v>130</v>
      </c>
      <c r="C282" s="26">
        <v>837600000</v>
      </c>
      <c r="D282" s="26">
        <v>674200000</v>
      </c>
    </row>
    <row r="283" spans="2:4" x14ac:dyDescent="0.3">
      <c r="B283" s="7" t="s">
        <v>132</v>
      </c>
      <c r="C283" s="26">
        <v>2563000000</v>
      </c>
      <c r="D283" s="26">
        <v>-94000000</v>
      </c>
    </row>
    <row r="284" spans="2:4" x14ac:dyDescent="0.3">
      <c r="B284" s="7" t="s">
        <v>132</v>
      </c>
      <c r="C284" s="26">
        <v>3469000000</v>
      </c>
      <c r="D284" s="26">
        <v>3607000000</v>
      </c>
    </row>
    <row r="285" spans="2:4" x14ac:dyDescent="0.3">
      <c r="B285" s="7" t="s">
        <v>132</v>
      </c>
      <c r="C285" s="26">
        <v>3534000000</v>
      </c>
      <c r="D285" s="26">
        <v>1701000000</v>
      </c>
    </row>
    <row r="286" spans="2:4" x14ac:dyDescent="0.3">
      <c r="B286" s="7" t="s">
        <v>132</v>
      </c>
      <c r="C286" s="26">
        <v>3589000000</v>
      </c>
      <c r="D286" s="26">
        <v>2561000000</v>
      </c>
    </row>
    <row r="287" spans="2:4" x14ac:dyDescent="0.3">
      <c r="B287" s="7" t="s">
        <v>134</v>
      </c>
      <c r="C287" s="26">
        <v>1042251000</v>
      </c>
      <c r="D287" s="26">
        <v>675320000</v>
      </c>
    </row>
    <row r="288" spans="2:4" x14ac:dyDescent="0.3">
      <c r="B288" s="7" t="s">
        <v>134</v>
      </c>
      <c r="C288" s="26">
        <v>1153445000</v>
      </c>
      <c r="D288" s="26">
        <v>682650000</v>
      </c>
    </row>
    <row r="289" spans="2:4" x14ac:dyDescent="0.3">
      <c r="B289" s="7" t="s">
        <v>134</v>
      </c>
      <c r="C289" s="26">
        <v>1259234000</v>
      </c>
      <c r="D289" s="26">
        <v>748418000</v>
      </c>
    </row>
    <row r="290" spans="2:4" x14ac:dyDescent="0.3">
      <c r="B290" s="7" t="s">
        <v>134</v>
      </c>
      <c r="C290" s="26">
        <v>1410170000</v>
      </c>
      <c r="D290" s="26">
        <v>858310000</v>
      </c>
    </row>
    <row r="291" spans="2:4" x14ac:dyDescent="0.3">
      <c r="B291" s="7" t="s">
        <v>136</v>
      </c>
      <c r="C291" s="26">
        <v>1901000000</v>
      </c>
      <c r="D291" s="26">
        <v>909000000</v>
      </c>
    </row>
    <row r="292" spans="2:4" x14ac:dyDescent="0.3">
      <c r="B292" s="7" t="s">
        <v>136</v>
      </c>
      <c r="C292" s="26">
        <v>2164000000</v>
      </c>
      <c r="D292" s="26">
        <v>971000000</v>
      </c>
    </row>
    <row r="293" spans="2:4" x14ac:dyDescent="0.3">
      <c r="B293" s="7" t="s">
        <v>136</v>
      </c>
      <c r="C293" s="26">
        <v>2214000000</v>
      </c>
      <c r="D293" s="26">
        <v>1114000000</v>
      </c>
    </row>
    <row r="294" spans="2:4" x14ac:dyDescent="0.3">
      <c r="B294" s="7" t="s">
        <v>136</v>
      </c>
      <c r="C294" s="26">
        <v>6993000000</v>
      </c>
      <c r="D294" s="26">
        <v>3355000000</v>
      </c>
    </row>
    <row r="295" spans="2:4" x14ac:dyDescent="0.3">
      <c r="B295" s="7" t="s">
        <v>138</v>
      </c>
      <c r="C295" s="26">
        <v>8742000000</v>
      </c>
      <c r="D295" s="26">
        <v>2477000000</v>
      </c>
    </row>
    <row r="296" spans="2:4" x14ac:dyDescent="0.3">
      <c r="B296" s="7" t="s">
        <v>138</v>
      </c>
      <c r="C296" s="26">
        <v>9339000000</v>
      </c>
      <c r="D296" s="26">
        <v>2176000000</v>
      </c>
    </row>
    <row r="297" spans="2:4" x14ac:dyDescent="0.3">
      <c r="B297" s="7" t="s">
        <v>138</v>
      </c>
      <c r="C297" s="26">
        <v>10276000000</v>
      </c>
      <c r="D297" s="26">
        <v>3304000000</v>
      </c>
    </row>
    <row r="298" spans="2:4" x14ac:dyDescent="0.3">
      <c r="B298" s="7" t="s">
        <v>138</v>
      </c>
      <c r="C298" s="26">
        <v>11259000000</v>
      </c>
      <c r="D298" s="26">
        <v>3327000000</v>
      </c>
    </row>
    <row r="299" spans="2:4" x14ac:dyDescent="0.3">
      <c r="B299" s="7" t="s">
        <v>139</v>
      </c>
      <c r="C299" s="26">
        <v>13000000</v>
      </c>
      <c r="D299" s="26">
        <v>934000000</v>
      </c>
    </row>
    <row r="300" spans="2:4" x14ac:dyDescent="0.3">
      <c r="B300" s="7" t="s">
        <v>139</v>
      </c>
      <c r="C300" s="26">
        <v>14000000</v>
      </c>
      <c r="D300" s="26">
        <v>620000000</v>
      </c>
    </row>
    <row r="301" spans="2:4" x14ac:dyDescent="0.3">
      <c r="B301" s="7" t="s">
        <v>139</v>
      </c>
      <c r="C301" s="26">
        <v>14000000</v>
      </c>
      <c r="D301" s="26">
        <v>774000000</v>
      </c>
    </row>
    <row r="302" spans="2:4" x14ac:dyDescent="0.3">
      <c r="B302" s="7" t="s">
        <v>139</v>
      </c>
      <c r="C302" s="26">
        <v>15000000</v>
      </c>
      <c r="D302" s="26">
        <v>768000000</v>
      </c>
    </row>
    <row r="303" spans="2:4" x14ac:dyDescent="0.3">
      <c r="B303" s="7" t="s">
        <v>140</v>
      </c>
      <c r="C303" s="26">
        <v>6043000000</v>
      </c>
      <c r="D303" s="26">
        <v>3889000000</v>
      </c>
    </row>
    <row r="304" spans="2:4" x14ac:dyDescent="0.3">
      <c r="B304" s="7" t="s">
        <v>140</v>
      </c>
      <c r="C304" s="26">
        <v>6552000000</v>
      </c>
      <c r="D304" s="26">
        <v>3557000000</v>
      </c>
    </row>
    <row r="305" spans="2:4" x14ac:dyDescent="0.3">
      <c r="B305" s="7" t="s">
        <v>140</v>
      </c>
      <c r="C305" s="26">
        <v>6610000000</v>
      </c>
      <c r="D305" s="26">
        <v>2789000000</v>
      </c>
    </row>
    <row r="306" spans="2:4" x14ac:dyDescent="0.3">
      <c r="B306" s="7" t="s">
        <v>140</v>
      </c>
      <c r="C306" s="26">
        <v>6645000000</v>
      </c>
      <c r="D306" s="26">
        <v>3556000000</v>
      </c>
    </row>
    <row r="307" spans="2:4" x14ac:dyDescent="0.3">
      <c r="B307" s="7" t="s">
        <v>141</v>
      </c>
      <c r="C307" s="26">
        <v>1379000000</v>
      </c>
      <c r="D307" s="26">
        <v>977000000</v>
      </c>
    </row>
    <row r="308" spans="2:4" x14ac:dyDescent="0.3">
      <c r="B308" s="7" t="s">
        <v>141</v>
      </c>
      <c r="C308" s="26">
        <v>1421000000</v>
      </c>
      <c r="D308" s="26">
        <v>970000000</v>
      </c>
    </row>
    <row r="309" spans="2:4" x14ac:dyDescent="0.3">
      <c r="B309" s="7" t="s">
        <v>141</v>
      </c>
      <c r="C309" s="26">
        <v>1457000000</v>
      </c>
      <c r="D309" s="26">
        <v>1008000000</v>
      </c>
    </row>
    <row r="310" spans="2:4" x14ac:dyDescent="0.3">
      <c r="B310" s="7" t="s">
        <v>141</v>
      </c>
      <c r="C310" s="26">
        <v>1534000000</v>
      </c>
      <c r="D310" s="26">
        <v>1064000000</v>
      </c>
    </row>
    <row r="311" spans="2:4" x14ac:dyDescent="0.3">
      <c r="B311" s="7" t="s">
        <v>142</v>
      </c>
      <c r="C311" s="26">
        <v>1638000000</v>
      </c>
      <c r="D311" s="26">
        <v>924000000</v>
      </c>
    </row>
    <row r="312" spans="2:4" x14ac:dyDescent="0.3">
      <c r="B312" s="7" t="s">
        <v>142</v>
      </c>
      <c r="C312" s="26">
        <v>1716000000</v>
      </c>
      <c r="D312" s="26">
        <v>895000000</v>
      </c>
    </row>
    <row r="313" spans="2:4" x14ac:dyDescent="0.3">
      <c r="B313" s="7" t="s">
        <v>142</v>
      </c>
      <c r="C313" s="26">
        <v>2006000000</v>
      </c>
      <c r="D313" s="26">
        <v>770000000</v>
      </c>
    </row>
    <row r="314" spans="2:4" x14ac:dyDescent="0.3">
      <c r="B314" s="7" t="s">
        <v>142</v>
      </c>
      <c r="C314" s="26">
        <v>2084000000</v>
      </c>
      <c r="D314" s="26">
        <v>836000000</v>
      </c>
    </row>
    <row r="315" spans="2:4" x14ac:dyDescent="0.3">
      <c r="B315" s="7" t="s">
        <v>143</v>
      </c>
      <c r="C315" s="26">
        <v>299787000</v>
      </c>
      <c r="D315" s="26">
        <v>554982000</v>
      </c>
    </row>
    <row r="316" spans="2:4" x14ac:dyDescent="0.3">
      <c r="B316" s="7" t="s">
        <v>143</v>
      </c>
      <c r="C316" s="26">
        <v>380582000</v>
      </c>
      <c r="D316" s="26">
        <v>793705000</v>
      </c>
    </row>
    <row r="317" spans="2:4" x14ac:dyDescent="0.3">
      <c r="B317" s="7" t="s">
        <v>143</v>
      </c>
      <c r="C317" s="26">
        <v>384371000</v>
      </c>
      <c r="D317" s="26">
        <v>733385000</v>
      </c>
    </row>
    <row r="318" spans="2:4" x14ac:dyDescent="0.3">
      <c r="B318" s="7" t="s">
        <v>143</v>
      </c>
      <c r="C318" s="26">
        <v>422608000</v>
      </c>
      <c r="D318" s="26">
        <v>75606000</v>
      </c>
    </row>
    <row r="319" spans="2:4" x14ac:dyDescent="0.3">
      <c r="B319" s="7" t="s">
        <v>145</v>
      </c>
      <c r="C319" s="26">
        <v>2540000000</v>
      </c>
      <c r="D319" s="26">
        <v>1740000000</v>
      </c>
    </row>
    <row r="320" spans="2:4" x14ac:dyDescent="0.3">
      <c r="B320" s="7" t="s">
        <v>145</v>
      </c>
      <c r="C320" s="26">
        <v>2825000000</v>
      </c>
      <c r="D320" s="26">
        <v>1627000000</v>
      </c>
    </row>
    <row r="321" spans="2:4" x14ac:dyDescent="0.3">
      <c r="B321" s="7" t="s">
        <v>145</v>
      </c>
      <c r="C321" s="26">
        <v>2866000000</v>
      </c>
      <c r="D321" s="26">
        <v>1995000000</v>
      </c>
    </row>
    <row r="322" spans="2:4" x14ac:dyDescent="0.3">
      <c r="B322" s="7" t="s">
        <v>145</v>
      </c>
      <c r="C322" s="26">
        <v>2904000000</v>
      </c>
      <c r="D322" s="26">
        <v>2043000000</v>
      </c>
    </row>
    <row r="323" spans="2:4" x14ac:dyDescent="0.3">
      <c r="B323" s="7" t="s">
        <v>147</v>
      </c>
      <c r="C323" s="26">
        <v>862000000</v>
      </c>
      <c r="D323" s="26">
        <v>1142000000</v>
      </c>
    </row>
    <row r="324" spans="2:4" x14ac:dyDescent="0.3">
      <c r="B324" s="7" t="s">
        <v>147</v>
      </c>
      <c r="C324" s="26">
        <v>937000000</v>
      </c>
      <c r="D324" s="26">
        <v>1152000000</v>
      </c>
    </row>
    <row r="325" spans="2:4" x14ac:dyDescent="0.3">
      <c r="B325" s="7" t="s">
        <v>147</v>
      </c>
      <c r="C325" s="26">
        <v>1012000000</v>
      </c>
      <c r="D325" s="26">
        <v>1163000000</v>
      </c>
    </row>
    <row r="326" spans="2:4" x14ac:dyDescent="0.3">
      <c r="B326" s="7" t="s">
        <v>147</v>
      </c>
      <c r="C326" s="26">
        <v>1092000000</v>
      </c>
      <c r="D326" s="26">
        <v>1297000000</v>
      </c>
    </row>
    <row r="327" spans="2:4" x14ac:dyDescent="0.3">
      <c r="B327" s="7" t="s">
        <v>148</v>
      </c>
      <c r="C327" s="26">
        <v>1193000000</v>
      </c>
      <c r="D327" s="26">
        <v>136000000</v>
      </c>
    </row>
    <row r="328" spans="2:4" x14ac:dyDescent="0.3">
      <c r="B328" s="7" t="s">
        <v>148</v>
      </c>
      <c r="C328" s="26">
        <v>1591000000</v>
      </c>
      <c r="D328" s="26">
        <v>277000000</v>
      </c>
    </row>
    <row r="329" spans="2:4" x14ac:dyDescent="0.3">
      <c r="B329" s="7" t="s">
        <v>148</v>
      </c>
      <c r="C329" s="26">
        <v>3418000000</v>
      </c>
      <c r="D329" s="26">
        <v>464000000</v>
      </c>
    </row>
    <row r="330" spans="2:4" x14ac:dyDescent="0.3">
      <c r="B330" s="7" t="s">
        <v>148</v>
      </c>
      <c r="C330" s="26">
        <v>4813000000</v>
      </c>
      <c r="D330" s="26">
        <v>705000000</v>
      </c>
    </row>
    <row r="331" spans="2:4" x14ac:dyDescent="0.3">
      <c r="B331" s="7" t="s">
        <v>149</v>
      </c>
      <c r="C331" s="26">
        <v>1341000000</v>
      </c>
      <c r="D331" s="26">
        <v>1010000000</v>
      </c>
    </row>
    <row r="332" spans="2:4" x14ac:dyDescent="0.3">
      <c r="B332" s="7" t="s">
        <v>149</v>
      </c>
      <c r="C332" s="26">
        <v>1344000000</v>
      </c>
      <c r="D332" s="26">
        <v>933000000</v>
      </c>
    </row>
    <row r="333" spans="2:4" x14ac:dyDescent="0.3">
      <c r="B333" s="7" t="s">
        <v>149</v>
      </c>
      <c r="C333" s="26">
        <v>1401000000</v>
      </c>
      <c r="D333" s="26">
        <v>935000000</v>
      </c>
    </row>
    <row r="334" spans="2:4" x14ac:dyDescent="0.3">
      <c r="B334" s="7" t="s">
        <v>149</v>
      </c>
      <c r="C334" s="26">
        <v>1415000000</v>
      </c>
      <c r="D334" s="26">
        <v>1290000000</v>
      </c>
    </row>
    <row r="335" spans="2:4" x14ac:dyDescent="0.3">
      <c r="B335" s="7" t="s">
        <v>150</v>
      </c>
      <c r="C335" s="26">
        <v>15721000000</v>
      </c>
      <c r="D335" s="26">
        <v>7060000000</v>
      </c>
    </row>
    <row r="336" spans="2:4" x14ac:dyDescent="0.3">
      <c r="B336" s="7" t="s">
        <v>150</v>
      </c>
      <c r="C336" s="26">
        <v>15806000000</v>
      </c>
      <c r="D336" s="26">
        <v>7129000000</v>
      </c>
    </row>
    <row r="337" spans="2:4" x14ac:dyDescent="0.3">
      <c r="B337" s="7" t="s">
        <v>150</v>
      </c>
      <c r="C337" s="26">
        <v>16212000000</v>
      </c>
      <c r="D337" s="26">
        <v>6156000000</v>
      </c>
    </row>
    <row r="338" spans="2:4" x14ac:dyDescent="0.3">
      <c r="B338" s="7" t="s">
        <v>150</v>
      </c>
      <c r="C338" s="26">
        <v>17532000000</v>
      </c>
      <c r="D338" s="26">
        <v>6415000000</v>
      </c>
    </row>
    <row r="339" spans="2:4" x14ac:dyDescent="0.3">
      <c r="B339" s="7" t="s">
        <v>151</v>
      </c>
      <c r="C339" s="26">
        <v>621518000</v>
      </c>
      <c r="D339" s="26">
        <v>292974000</v>
      </c>
    </row>
    <row r="340" spans="2:4" x14ac:dyDescent="0.3">
      <c r="B340" s="7" t="s">
        <v>151</v>
      </c>
      <c r="C340" s="26">
        <v>734464000</v>
      </c>
      <c r="D340" s="26">
        <v>41692000</v>
      </c>
    </row>
    <row r="341" spans="2:4" x14ac:dyDescent="0.3">
      <c r="B341" s="7" t="s">
        <v>151</v>
      </c>
      <c r="C341" s="26">
        <v>762362000</v>
      </c>
      <c r="D341" s="26">
        <v>885769000</v>
      </c>
    </row>
    <row r="342" spans="2:4" x14ac:dyDescent="0.3">
      <c r="B342" s="7" t="s">
        <v>151</v>
      </c>
      <c r="C342" s="26">
        <v>798703000</v>
      </c>
      <c r="D342" s="26">
        <v>547294000</v>
      </c>
    </row>
    <row r="343" spans="2:4" x14ac:dyDescent="0.3">
      <c r="B343" s="7" t="s">
        <v>152</v>
      </c>
      <c r="C343" s="26">
        <v>495000000</v>
      </c>
      <c r="D343" s="26">
        <v>876000000</v>
      </c>
    </row>
    <row r="344" spans="2:4" x14ac:dyDescent="0.3">
      <c r="B344" s="7" t="s">
        <v>152</v>
      </c>
      <c r="C344" s="26">
        <v>594000000</v>
      </c>
      <c r="D344" s="26">
        <v>916000000</v>
      </c>
    </row>
    <row r="345" spans="2:4" x14ac:dyDescent="0.3">
      <c r="B345" s="7" t="s">
        <v>152</v>
      </c>
      <c r="C345" s="26">
        <v>606000000</v>
      </c>
      <c r="D345" s="26">
        <v>1008000000</v>
      </c>
    </row>
    <row r="346" spans="2:4" x14ac:dyDescent="0.3">
      <c r="B346" s="7" t="s">
        <v>152</v>
      </c>
      <c r="C346" s="26">
        <v>638000000</v>
      </c>
      <c r="D346" s="26">
        <v>979000000</v>
      </c>
    </row>
    <row r="347" spans="2:4" x14ac:dyDescent="0.3">
      <c r="B347" s="7" t="s">
        <v>154</v>
      </c>
      <c r="C347" s="26">
        <v>699801000</v>
      </c>
      <c r="D347" s="26">
        <v>327007000</v>
      </c>
    </row>
    <row r="348" spans="2:4" x14ac:dyDescent="0.3">
      <c r="B348" s="7" t="s">
        <v>154</v>
      </c>
      <c r="C348" s="26">
        <v>785084000</v>
      </c>
      <c r="D348" s="26">
        <v>306486000</v>
      </c>
    </row>
    <row r="349" spans="2:4" x14ac:dyDescent="0.3">
      <c r="B349" s="7" t="s">
        <v>154</v>
      </c>
      <c r="C349" s="26">
        <v>833591000</v>
      </c>
      <c r="D349" s="26">
        <v>236671000</v>
      </c>
    </row>
    <row r="350" spans="2:4" x14ac:dyDescent="0.3">
      <c r="B350" s="7" t="s">
        <v>154</v>
      </c>
      <c r="C350" s="26">
        <v>848999000</v>
      </c>
      <c r="D350" s="26">
        <v>324080000</v>
      </c>
    </row>
    <row r="351" spans="2:4" x14ac:dyDescent="0.3">
      <c r="B351" s="7" t="s">
        <v>156</v>
      </c>
      <c r="C351" s="26">
        <v>10104000000</v>
      </c>
      <c r="D351" s="26">
        <v>3104000000</v>
      </c>
    </row>
    <row r="352" spans="2:4" x14ac:dyDescent="0.3">
      <c r="B352" s="7" t="s">
        <v>156</v>
      </c>
      <c r="C352" s="26">
        <v>10899000000</v>
      </c>
      <c r="D352" s="26">
        <v>3283000000</v>
      </c>
    </row>
    <row r="353" spans="2:4" x14ac:dyDescent="0.3">
      <c r="B353" s="7" t="s">
        <v>156</v>
      </c>
      <c r="C353" s="26">
        <v>11445000000</v>
      </c>
      <c r="D353" s="26">
        <v>3689000000</v>
      </c>
    </row>
    <row r="354" spans="2:4" x14ac:dyDescent="0.3">
      <c r="B354" s="7" t="s">
        <v>156</v>
      </c>
      <c r="C354" s="26">
        <v>12068000000</v>
      </c>
      <c r="D354" s="26">
        <v>3750000000</v>
      </c>
    </row>
    <row r="355" spans="2:4" x14ac:dyDescent="0.3">
      <c r="B355" s="7" t="s">
        <v>158</v>
      </c>
      <c r="C355" s="26">
        <v>2475000</v>
      </c>
      <c r="D355" s="26">
        <v>-1156000</v>
      </c>
    </row>
    <row r="356" spans="2:4" x14ac:dyDescent="0.3">
      <c r="B356" s="7" t="s">
        <v>158</v>
      </c>
      <c r="C356" s="26">
        <v>4133000</v>
      </c>
      <c r="D356" s="26">
        <v>-2761000</v>
      </c>
    </row>
    <row r="357" spans="2:4" x14ac:dyDescent="0.3">
      <c r="B357" s="7" t="s">
        <v>158</v>
      </c>
      <c r="C357" s="26">
        <v>15359000</v>
      </c>
      <c r="D357" s="26">
        <v>-11305000</v>
      </c>
    </row>
    <row r="358" spans="2:4" x14ac:dyDescent="0.3">
      <c r="B358" s="7" t="s">
        <v>158</v>
      </c>
      <c r="C358" s="26">
        <v>25853000</v>
      </c>
      <c r="D358" s="26">
        <v>-10688000</v>
      </c>
    </row>
    <row r="359" spans="2:4" x14ac:dyDescent="0.3">
      <c r="B359" s="7" t="s">
        <v>160</v>
      </c>
      <c r="C359" s="26">
        <v>1626000000</v>
      </c>
      <c r="D359" s="26">
        <v>1156000000</v>
      </c>
    </row>
    <row r="360" spans="2:4" x14ac:dyDescent="0.3">
      <c r="B360" s="7" t="s">
        <v>160</v>
      </c>
      <c r="C360" s="26">
        <v>1649000000</v>
      </c>
      <c r="D360" s="26">
        <v>1322000000</v>
      </c>
    </row>
    <row r="361" spans="2:4" x14ac:dyDescent="0.3">
      <c r="B361" s="7" t="s">
        <v>160</v>
      </c>
      <c r="C361" s="26">
        <v>1781000000</v>
      </c>
      <c r="D361" s="26">
        <v>1131000000</v>
      </c>
    </row>
    <row r="362" spans="2:4" x14ac:dyDescent="0.3">
      <c r="B362" s="7" t="s">
        <v>160</v>
      </c>
      <c r="C362" s="26">
        <v>1789000000</v>
      </c>
      <c r="D362" s="26">
        <v>991000000</v>
      </c>
    </row>
    <row r="363" spans="2:4" x14ac:dyDescent="0.3">
      <c r="B363" s="7" t="s">
        <v>161</v>
      </c>
      <c r="C363" s="26">
        <v>2477326000</v>
      </c>
      <c r="D363" s="26">
        <v>-110710000</v>
      </c>
    </row>
    <row r="364" spans="2:4" x14ac:dyDescent="0.3">
      <c r="B364" s="7" t="s">
        <v>161</v>
      </c>
      <c r="C364" s="26">
        <v>3388649000</v>
      </c>
      <c r="D364" s="26">
        <v>-286074000</v>
      </c>
    </row>
    <row r="365" spans="2:4" x14ac:dyDescent="0.3">
      <c r="B365" s="7" t="s">
        <v>161</v>
      </c>
      <c r="C365" s="26">
        <v>4229949000</v>
      </c>
      <c r="D365" s="26">
        <v>-145633000</v>
      </c>
    </row>
    <row r="366" spans="2:4" x14ac:dyDescent="0.3">
      <c r="B366" s="7" t="s">
        <v>161</v>
      </c>
      <c r="C366" s="26">
        <v>4897745000</v>
      </c>
      <c r="D366" s="26">
        <v>114923000</v>
      </c>
    </row>
    <row r="367" spans="2:4" x14ac:dyDescent="0.3">
      <c r="B367" s="7" t="s">
        <v>162</v>
      </c>
      <c r="C367" s="26">
        <v>18006000000</v>
      </c>
      <c r="D367" s="26">
        <v>9763000000</v>
      </c>
    </row>
    <row r="368" spans="2:4" x14ac:dyDescent="0.3">
      <c r="B368" s="7" t="s">
        <v>162</v>
      </c>
      <c r="C368" s="26">
        <v>18032000000</v>
      </c>
      <c r="D368" s="26">
        <v>12928000000</v>
      </c>
    </row>
    <row r="369" spans="2:4" x14ac:dyDescent="0.3">
      <c r="B369" s="7" t="s">
        <v>162</v>
      </c>
      <c r="C369" s="26">
        <v>18139000000</v>
      </c>
      <c r="D369" s="26">
        <v>11301000000</v>
      </c>
    </row>
    <row r="370" spans="2:4" x14ac:dyDescent="0.3">
      <c r="B370" s="7" t="s">
        <v>162</v>
      </c>
      <c r="C370" s="26">
        <v>18427000000</v>
      </c>
      <c r="D370" s="26">
        <v>11254000000</v>
      </c>
    </row>
    <row r="371" spans="2:4" x14ac:dyDescent="0.3">
      <c r="B371" s="7" t="s">
        <v>164</v>
      </c>
      <c r="C371" s="26">
        <v>331265000</v>
      </c>
      <c r="D371" s="26">
        <v>456180000</v>
      </c>
    </row>
    <row r="372" spans="2:4" x14ac:dyDescent="0.3">
      <c r="B372" s="7" t="s">
        <v>164</v>
      </c>
      <c r="C372" s="26">
        <v>369486000</v>
      </c>
      <c r="D372" s="26">
        <v>305330000</v>
      </c>
    </row>
    <row r="373" spans="2:4" x14ac:dyDescent="0.3">
      <c r="B373" s="7" t="s">
        <v>166</v>
      </c>
      <c r="C373" s="26">
        <v>4622000000</v>
      </c>
      <c r="D373" s="26">
        <v>3473000000</v>
      </c>
    </row>
    <row r="374" spans="2:4" x14ac:dyDescent="0.3">
      <c r="B374" s="7" t="s">
        <v>166</v>
      </c>
      <c r="C374" s="26">
        <v>4898000000</v>
      </c>
      <c r="D374" s="26">
        <v>3389000000</v>
      </c>
    </row>
    <row r="375" spans="2:4" x14ac:dyDescent="0.3">
      <c r="B375" s="7" t="s">
        <v>166</v>
      </c>
      <c r="C375" s="26">
        <v>4934000000</v>
      </c>
      <c r="D375" s="26">
        <v>3584000000</v>
      </c>
    </row>
    <row r="376" spans="2:4" x14ac:dyDescent="0.3">
      <c r="B376" s="7" t="s">
        <v>166</v>
      </c>
      <c r="C376" s="26">
        <v>4956000000</v>
      </c>
      <c r="D376" s="26">
        <v>3613000000</v>
      </c>
    </row>
    <row r="377" spans="2:4" x14ac:dyDescent="0.3">
      <c r="B377" s="7" t="s">
        <v>168</v>
      </c>
      <c r="C377" s="26">
        <v>1147039000</v>
      </c>
      <c r="D377" s="26">
        <v>602720000</v>
      </c>
    </row>
    <row r="378" spans="2:4" x14ac:dyDescent="0.3">
      <c r="B378" s="7" t="s">
        <v>168</v>
      </c>
      <c r="C378" s="26">
        <v>1187331000</v>
      </c>
      <c r="D378" s="26">
        <v>565978000</v>
      </c>
    </row>
    <row r="379" spans="2:4" x14ac:dyDescent="0.3">
      <c r="B379" s="7" t="s">
        <v>168</v>
      </c>
      <c r="C379" s="26">
        <v>1224930000</v>
      </c>
      <c r="D379" s="26">
        <v>696407000</v>
      </c>
    </row>
    <row r="380" spans="2:4" x14ac:dyDescent="0.3">
      <c r="B380" s="7" t="s">
        <v>168</v>
      </c>
      <c r="C380" s="26">
        <v>1348122000</v>
      </c>
      <c r="D380" s="26">
        <v>781748000</v>
      </c>
    </row>
    <row r="381" spans="2:4" x14ac:dyDescent="0.3">
      <c r="B381" s="7" t="s">
        <v>170</v>
      </c>
      <c r="C381" s="26">
        <v>7517000000</v>
      </c>
      <c r="D381" s="26">
        <v>2605000000</v>
      </c>
    </row>
    <row r="382" spans="2:4" x14ac:dyDescent="0.3">
      <c r="B382" s="7" t="s">
        <v>170</v>
      </c>
      <c r="C382" s="26">
        <v>7775000000</v>
      </c>
      <c r="D382" s="26">
        <v>2410000000</v>
      </c>
    </row>
    <row r="383" spans="2:4" x14ac:dyDescent="0.3">
      <c r="B383" s="7" t="s">
        <v>170</v>
      </c>
      <c r="C383" s="26">
        <v>8024000000</v>
      </c>
      <c r="D383" s="26">
        <v>2713000000</v>
      </c>
    </row>
    <row r="384" spans="2:4" x14ac:dyDescent="0.3">
      <c r="B384" s="7" t="s">
        <v>170</v>
      </c>
      <c r="C384" s="26">
        <v>8043000000</v>
      </c>
      <c r="D384" s="26">
        <v>2545000000</v>
      </c>
    </row>
    <row r="385" spans="2:4" x14ac:dyDescent="0.3">
      <c r="B385" s="7" t="s">
        <v>173</v>
      </c>
      <c r="C385" s="26">
        <v>1706735000</v>
      </c>
      <c r="D385" s="26">
        <v>1361496000</v>
      </c>
    </row>
    <row r="386" spans="2:4" x14ac:dyDescent="0.3">
      <c r="B386" s="7" t="s">
        <v>173</v>
      </c>
      <c r="C386" s="26">
        <v>1899800000</v>
      </c>
      <c r="D386" s="26">
        <v>1677900000</v>
      </c>
    </row>
    <row r="387" spans="2:4" x14ac:dyDescent="0.3">
      <c r="B387" s="7" t="s">
        <v>173</v>
      </c>
      <c r="C387" s="26">
        <v>2236700000</v>
      </c>
      <c r="D387" s="26">
        <v>1884900000</v>
      </c>
    </row>
    <row r="388" spans="2:4" x14ac:dyDescent="0.3">
      <c r="B388" s="7" t="s">
        <v>173</v>
      </c>
      <c r="C388" s="26">
        <v>2833800000</v>
      </c>
      <c r="D388" s="26">
        <v>2142000000</v>
      </c>
    </row>
    <row r="389" spans="2:4" x14ac:dyDescent="0.3">
      <c r="B389" s="7" t="s">
        <v>174</v>
      </c>
      <c r="C389" s="26">
        <v>2034922000</v>
      </c>
      <c r="D389" s="26">
        <v>380717000</v>
      </c>
    </row>
    <row r="390" spans="2:4" x14ac:dyDescent="0.3">
      <c r="B390" s="7" t="s">
        <v>174</v>
      </c>
      <c r="C390" s="26">
        <v>2138444000</v>
      </c>
      <c r="D390" s="26">
        <v>720280000</v>
      </c>
    </row>
    <row r="391" spans="2:4" x14ac:dyDescent="0.3">
      <c r="B391" s="7" t="s">
        <v>174</v>
      </c>
      <c r="C391" s="26">
        <v>2143597000</v>
      </c>
      <c r="D391" s="26">
        <v>517633000</v>
      </c>
    </row>
    <row r="392" spans="2:4" x14ac:dyDescent="0.3">
      <c r="B392" s="7" t="s">
        <v>174</v>
      </c>
      <c r="C392" s="26">
        <v>2193581000</v>
      </c>
      <c r="D392" s="26">
        <v>329056000</v>
      </c>
    </row>
    <row r="393" spans="2:4" x14ac:dyDescent="0.3">
      <c r="B393" s="7" t="s">
        <v>175</v>
      </c>
      <c r="C393" s="26">
        <v>0</v>
      </c>
      <c r="D393" s="26">
        <v>23783000000</v>
      </c>
    </row>
    <row r="394" spans="2:4" x14ac:dyDescent="0.3">
      <c r="B394" s="7" t="s">
        <v>175</v>
      </c>
      <c r="C394" s="26">
        <v>0</v>
      </c>
      <c r="D394" s="26">
        <v>25367000000</v>
      </c>
    </row>
    <row r="395" spans="2:4" x14ac:dyDescent="0.3">
      <c r="B395" s="7" t="s">
        <v>175</v>
      </c>
      <c r="C395" s="26">
        <v>0</v>
      </c>
      <c r="D395" s="26">
        <v>26528000000</v>
      </c>
    </row>
    <row r="396" spans="2:4" x14ac:dyDescent="0.3">
      <c r="B396" s="7" t="s">
        <v>175</v>
      </c>
      <c r="C396" s="26">
        <v>0</v>
      </c>
      <c r="D396" s="26">
        <v>28857000000</v>
      </c>
    </row>
    <row r="397" spans="2:4" x14ac:dyDescent="0.3">
      <c r="B397" s="7" t="s">
        <v>177</v>
      </c>
      <c r="C397" s="26">
        <v>30513000000</v>
      </c>
      <c r="D397" s="26">
        <v>36741000000</v>
      </c>
    </row>
    <row r="398" spans="2:4" x14ac:dyDescent="0.3">
      <c r="B398" s="7" t="s">
        <v>177</v>
      </c>
      <c r="C398" s="26">
        <v>31759000000</v>
      </c>
      <c r="D398" s="26">
        <v>29074000000</v>
      </c>
    </row>
    <row r="399" spans="2:4" x14ac:dyDescent="0.3">
      <c r="B399" s="7" t="s">
        <v>177</v>
      </c>
      <c r="C399" s="26">
        <v>33827000000</v>
      </c>
      <c r="D399" s="26">
        <v>21711000000</v>
      </c>
    </row>
    <row r="400" spans="2:4" x14ac:dyDescent="0.3">
      <c r="B400" s="7" t="s">
        <v>177</v>
      </c>
      <c r="C400" s="26">
        <v>37510000000</v>
      </c>
      <c r="D400" s="26">
        <v>-370000000</v>
      </c>
    </row>
    <row r="401" spans="2:4" x14ac:dyDescent="0.3">
      <c r="B401" s="7" t="s">
        <v>178</v>
      </c>
      <c r="C401" s="26">
        <v>713111000</v>
      </c>
      <c r="D401" s="26">
        <v>762960000</v>
      </c>
    </row>
    <row r="402" spans="2:4" x14ac:dyDescent="0.3">
      <c r="B402" s="7" t="s">
        <v>178</v>
      </c>
      <c r="C402" s="26">
        <v>948470000</v>
      </c>
      <c r="D402" s="26">
        <v>916013000</v>
      </c>
    </row>
    <row r="403" spans="2:4" x14ac:dyDescent="0.3">
      <c r="B403" s="7" t="s">
        <v>178</v>
      </c>
      <c r="C403" s="26">
        <v>1190973000</v>
      </c>
      <c r="D403" s="26">
        <v>930800000</v>
      </c>
    </row>
    <row r="404" spans="2:4" x14ac:dyDescent="0.3">
      <c r="B404" s="7" t="s">
        <v>178</v>
      </c>
      <c r="C404" s="26">
        <v>1461587000</v>
      </c>
      <c r="D404" s="26">
        <v>-199373000</v>
      </c>
    </row>
    <row r="405" spans="2:4" x14ac:dyDescent="0.3">
      <c r="B405" s="7" t="s">
        <v>179</v>
      </c>
      <c r="C405" s="26">
        <v>1677000000</v>
      </c>
      <c r="D405" s="26">
        <v>2858000000</v>
      </c>
    </row>
    <row r="406" spans="2:4" x14ac:dyDescent="0.3">
      <c r="B406" s="7" t="s">
        <v>179</v>
      </c>
      <c r="C406" s="26">
        <v>1771000000</v>
      </c>
      <c r="D406" s="26">
        <v>3316000000</v>
      </c>
    </row>
    <row r="407" spans="2:4" x14ac:dyDescent="0.3">
      <c r="B407" s="7" t="s">
        <v>179</v>
      </c>
      <c r="C407" s="26">
        <v>1834000000</v>
      </c>
      <c r="D407" s="26">
        <v>2721000000</v>
      </c>
    </row>
    <row r="408" spans="2:4" x14ac:dyDescent="0.3">
      <c r="B408" s="7" t="s">
        <v>179</v>
      </c>
      <c r="C408" s="26">
        <v>1946000000</v>
      </c>
      <c r="D408" s="26">
        <v>3536000000</v>
      </c>
    </row>
    <row r="409" spans="2:4" x14ac:dyDescent="0.3">
      <c r="B409" s="7" t="s">
        <v>180</v>
      </c>
      <c r="C409" s="26">
        <v>13007000000</v>
      </c>
      <c r="D409" s="26">
        <v>3802000000</v>
      </c>
    </row>
    <row r="410" spans="2:4" x14ac:dyDescent="0.3">
      <c r="B410" s="7" t="s">
        <v>180</v>
      </c>
      <c r="C410" s="26">
        <v>14473000000</v>
      </c>
      <c r="D410" s="26">
        <v>2922000000</v>
      </c>
    </row>
    <row r="411" spans="2:4" x14ac:dyDescent="0.3">
      <c r="B411" s="7" t="s">
        <v>180</v>
      </c>
      <c r="C411" s="26">
        <v>15771000000</v>
      </c>
      <c r="D411" s="26">
        <v>7837000000</v>
      </c>
    </row>
    <row r="412" spans="2:4" x14ac:dyDescent="0.3">
      <c r="B412" s="7" t="s">
        <v>180</v>
      </c>
      <c r="C412" s="26">
        <v>16747000000</v>
      </c>
      <c r="D412" s="26">
        <v>6952000000</v>
      </c>
    </row>
    <row r="413" spans="2:4" x14ac:dyDescent="0.3">
      <c r="B413" s="7" t="s">
        <v>181</v>
      </c>
      <c r="C413" s="26">
        <v>6646000000</v>
      </c>
      <c r="D413" s="26">
        <v>3479000000</v>
      </c>
    </row>
    <row r="414" spans="2:4" x14ac:dyDescent="0.3">
      <c r="B414" s="7" t="s">
        <v>181</v>
      </c>
      <c r="C414" s="26">
        <v>6972000000</v>
      </c>
      <c r="D414" s="26">
        <v>3046000000</v>
      </c>
    </row>
    <row r="415" spans="2:4" x14ac:dyDescent="0.3">
      <c r="B415" s="7" t="s">
        <v>181</v>
      </c>
      <c r="C415" s="26">
        <v>7494000000</v>
      </c>
      <c r="D415" s="26">
        <v>3889000000</v>
      </c>
    </row>
    <row r="416" spans="2:4" x14ac:dyDescent="0.3">
      <c r="B416" s="7" t="s">
        <v>181</v>
      </c>
      <c r="C416" s="26">
        <v>8601000000</v>
      </c>
      <c r="D416" s="26">
        <v>2755000000</v>
      </c>
    </row>
    <row r="417" spans="2:4" x14ac:dyDescent="0.3">
      <c r="B417" s="7" t="s">
        <v>183</v>
      </c>
      <c r="C417" s="26">
        <v>5259500000</v>
      </c>
      <c r="D417" s="26">
        <v>3460100000</v>
      </c>
    </row>
    <row r="418" spans="2:4" x14ac:dyDescent="0.3">
      <c r="B418" s="7" t="s">
        <v>183</v>
      </c>
      <c r="C418" s="26">
        <v>5407400000</v>
      </c>
      <c r="D418" s="26">
        <v>2987700000</v>
      </c>
    </row>
    <row r="419" spans="2:4" x14ac:dyDescent="0.3">
      <c r="B419" s="7" t="s">
        <v>183</v>
      </c>
      <c r="C419" s="26">
        <v>5829700000</v>
      </c>
      <c r="D419" s="26">
        <v>5461400000</v>
      </c>
    </row>
    <row r="420" spans="2:4" x14ac:dyDescent="0.3">
      <c r="B420" s="7" t="s">
        <v>183</v>
      </c>
      <c r="C420" s="26">
        <v>5903400000</v>
      </c>
      <c r="D420" s="26">
        <v>6224700000</v>
      </c>
    </row>
    <row r="421" spans="2:4" x14ac:dyDescent="0.3">
      <c r="B421" s="7" t="s">
        <v>184</v>
      </c>
      <c r="C421" s="26">
        <v>3900000000</v>
      </c>
      <c r="D421" s="26">
        <v>4239000000</v>
      </c>
    </row>
    <row r="422" spans="2:4" x14ac:dyDescent="0.3">
      <c r="B422" s="7" t="s">
        <v>184</v>
      </c>
      <c r="C422" s="26">
        <v>4280000000</v>
      </c>
      <c r="D422" s="26">
        <v>4392000000</v>
      </c>
    </row>
    <row r="423" spans="2:4" x14ac:dyDescent="0.3">
      <c r="B423" s="7" t="s">
        <v>184</v>
      </c>
      <c r="C423" s="26">
        <v>4783000000</v>
      </c>
      <c r="D423" s="26">
        <v>4214000000</v>
      </c>
    </row>
    <row r="424" spans="2:4" x14ac:dyDescent="0.3">
      <c r="B424" s="7" t="s">
        <v>184</v>
      </c>
      <c r="C424" s="26">
        <v>5127000000</v>
      </c>
      <c r="D424" s="26">
        <v>4252000000</v>
      </c>
    </row>
    <row r="425" spans="2:4" x14ac:dyDescent="0.3">
      <c r="B425" s="7" t="s">
        <v>185</v>
      </c>
      <c r="C425" s="26">
        <v>3430125000</v>
      </c>
      <c r="D425" s="26">
        <v>1655276000</v>
      </c>
    </row>
    <row r="426" spans="2:4" x14ac:dyDescent="0.3">
      <c r="B426" s="7" t="s">
        <v>185</v>
      </c>
      <c r="C426" s="26">
        <v>3699557000</v>
      </c>
      <c r="D426" s="26">
        <v>1736185000</v>
      </c>
    </row>
    <row r="427" spans="2:4" x14ac:dyDescent="0.3">
      <c r="B427" s="7" t="s">
        <v>185</v>
      </c>
      <c r="C427" s="26">
        <v>4033414000</v>
      </c>
      <c r="D427" s="26">
        <v>1769093000</v>
      </c>
    </row>
    <row r="428" spans="2:4" x14ac:dyDescent="0.3">
      <c r="B428" s="7" t="s">
        <v>185</v>
      </c>
      <c r="C428" s="26">
        <v>4365797000</v>
      </c>
      <c r="D428" s="26">
        <v>1940294000</v>
      </c>
    </row>
    <row r="429" spans="2:4" x14ac:dyDescent="0.3">
      <c r="B429" s="7" t="s">
        <v>187</v>
      </c>
      <c r="C429" s="26">
        <v>1437000000</v>
      </c>
      <c r="D429" s="26">
        <v>1399000000</v>
      </c>
    </row>
    <row r="430" spans="2:4" x14ac:dyDescent="0.3">
      <c r="B430" s="7" t="s">
        <v>187</v>
      </c>
      <c r="C430" s="26">
        <v>1815000000</v>
      </c>
      <c r="D430" s="26">
        <v>983000000</v>
      </c>
    </row>
    <row r="431" spans="2:4" x14ac:dyDescent="0.3">
      <c r="B431" s="7" t="s">
        <v>187</v>
      </c>
      <c r="C431" s="26">
        <v>1817000000</v>
      </c>
      <c r="D431" s="26">
        <v>1201000000</v>
      </c>
    </row>
    <row r="432" spans="2:4" x14ac:dyDescent="0.3">
      <c r="B432" s="7" t="s">
        <v>187</v>
      </c>
      <c r="C432" s="26">
        <v>1819000000</v>
      </c>
      <c r="D432" s="26">
        <v>1001000000</v>
      </c>
    </row>
    <row r="433" spans="2:4" x14ac:dyDescent="0.3">
      <c r="B433" s="7" t="s">
        <v>189</v>
      </c>
      <c r="C433" s="26">
        <v>649900000</v>
      </c>
      <c r="D433" s="26">
        <v>755900000</v>
      </c>
    </row>
    <row r="434" spans="2:4" x14ac:dyDescent="0.3">
      <c r="B434" s="7" t="s">
        <v>189</v>
      </c>
      <c r="C434" s="26">
        <v>826900000</v>
      </c>
      <c r="D434" s="26">
        <v>929400000</v>
      </c>
    </row>
    <row r="435" spans="2:4" x14ac:dyDescent="0.3">
      <c r="B435" s="7" t="s">
        <v>189</v>
      </c>
      <c r="C435" s="26">
        <v>1003000000</v>
      </c>
      <c r="D435" s="26">
        <v>1285300000</v>
      </c>
    </row>
    <row r="436" spans="2:4" x14ac:dyDescent="0.3">
      <c r="B436" s="7" t="s">
        <v>189</v>
      </c>
      <c r="C436" s="26">
        <v>1100300000</v>
      </c>
      <c r="D436" s="26">
        <v>1554500000</v>
      </c>
    </row>
    <row r="437" spans="2:4" x14ac:dyDescent="0.3">
      <c r="B437" s="7" t="s">
        <v>191</v>
      </c>
      <c r="C437" s="26">
        <v>6221500000</v>
      </c>
      <c r="D437" s="26">
        <v>3120500000</v>
      </c>
    </row>
    <row r="438" spans="2:4" x14ac:dyDescent="0.3">
      <c r="B438" s="7" t="s">
        <v>191</v>
      </c>
      <c r="C438" s="26">
        <v>6319100000</v>
      </c>
      <c r="D438" s="26">
        <v>3095200000</v>
      </c>
    </row>
    <row r="439" spans="2:4" x14ac:dyDescent="0.3">
      <c r="B439" s="7" t="s">
        <v>191</v>
      </c>
      <c r="C439" s="26">
        <v>6546000000</v>
      </c>
      <c r="D439" s="26">
        <v>3346600000</v>
      </c>
    </row>
    <row r="440" spans="2:4" x14ac:dyDescent="0.3">
      <c r="B440" s="7" t="s">
        <v>191</v>
      </c>
      <c r="C440" s="26">
        <v>7293400000</v>
      </c>
      <c r="D440" s="26">
        <v>3469100000</v>
      </c>
    </row>
    <row r="441" spans="2:4" x14ac:dyDescent="0.3">
      <c r="B441" s="7" t="s">
        <v>192</v>
      </c>
      <c r="C441" s="26">
        <v>10557000000</v>
      </c>
      <c r="D441" s="26">
        <v>9450000000</v>
      </c>
    </row>
    <row r="442" spans="2:4" x14ac:dyDescent="0.3">
      <c r="B442" s="7" t="s">
        <v>192</v>
      </c>
      <c r="C442" s="26">
        <v>10853000000</v>
      </c>
      <c r="D442" s="26">
        <v>11540000000</v>
      </c>
    </row>
    <row r="443" spans="2:4" x14ac:dyDescent="0.3">
      <c r="B443" s="7" t="s">
        <v>192</v>
      </c>
      <c r="C443" s="26">
        <v>10877000000</v>
      </c>
      <c r="D443" s="26">
        <v>13224000000</v>
      </c>
    </row>
    <row r="444" spans="2:4" x14ac:dyDescent="0.3">
      <c r="B444" s="7" t="s">
        <v>192</v>
      </c>
      <c r="C444" s="26">
        <v>11281000000</v>
      </c>
      <c r="D444" s="26">
        <v>14358000000</v>
      </c>
    </row>
    <row r="445" spans="2:4" x14ac:dyDescent="0.3">
      <c r="B445" s="7" t="s">
        <v>194</v>
      </c>
      <c r="C445" s="26">
        <v>1874000000</v>
      </c>
      <c r="D445" s="26">
        <v>1972000000</v>
      </c>
    </row>
    <row r="446" spans="2:4" x14ac:dyDescent="0.3">
      <c r="B446" s="7" t="s">
        <v>194</v>
      </c>
      <c r="C446" s="26">
        <v>1999000000</v>
      </c>
      <c r="D446" s="26">
        <v>2052000000</v>
      </c>
    </row>
    <row r="447" spans="2:4" x14ac:dyDescent="0.3">
      <c r="B447" s="7" t="s">
        <v>194</v>
      </c>
      <c r="C447" s="26">
        <v>2012000000</v>
      </c>
      <c r="D447" s="26">
        <v>2053000000</v>
      </c>
    </row>
    <row r="448" spans="2:4" x14ac:dyDescent="0.3">
      <c r="B448" s="7" t="s">
        <v>194</v>
      </c>
      <c r="C448" s="26">
        <v>2021000000</v>
      </c>
      <c r="D448" s="26">
        <v>2120000000</v>
      </c>
    </row>
    <row r="449" spans="2:4" x14ac:dyDescent="0.3">
      <c r="B449" s="7" t="s">
        <v>195</v>
      </c>
      <c r="C449" s="26">
        <v>1874000000</v>
      </c>
      <c r="D449" s="26">
        <v>1972000000</v>
      </c>
    </row>
    <row r="450" spans="2:4" x14ac:dyDescent="0.3">
      <c r="B450" s="7" t="s">
        <v>195</v>
      </c>
      <c r="C450" s="26">
        <v>1999000000</v>
      </c>
      <c r="D450" s="26">
        <v>2052000000</v>
      </c>
    </row>
    <row r="451" spans="2:4" x14ac:dyDescent="0.3">
      <c r="B451" s="7" t="s">
        <v>195</v>
      </c>
      <c r="C451" s="26">
        <v>2012000000</v>
      </c>
      <c r="D451" s="26">
        <v>2053000000</v>
      </c>
    </row>
    <row r="452" spans="2:4" x14ac:dyDescent="0.3">
      <c r="B452" s="7" t="s">
        <v>195</v>
      </c>
      <c r="C452" s="26">
        <v>2021000000</v>
      </c>
      <c r="D452" s="26">
        <v>2120000000</v>
      </c>
    </row>
    <row r="453" spans="2:4" x14ac:dyDescent="0.3">
      <c r="B453" s="7" t="s">
        <v>196</v>
      </c>
      <c r="C453" s="26">
        <v>1013000000</v>
      </c>
      <c r="D453" s="26">
        <v>1764000000</v>
      </c>
    </row>
    <row r="454" spans="2:4" x14ac:dyDescent="0.3">
      <c r="B454" s="7" t="s">
        <v>196</v>
      </c>
      <c r="C454" s="26">
        <v>1110000000</v>
      </c>
      <c r="D454" s="26">
        <v>1900000000</v>
      </c>
    </row>
    <row r="455" spans="2:4" x14ac:dyDescent="0.3">
      <c r="B455" s="7" t="s">
        <v>196</v>
      </c>
      <c r="C455" s="26">
        <v>1130000000</v>
      </c>
      <c r="D455" s="26">
        <v>1898000000</v>
      </c>
    </row>
    <row r="456" spans="2:4" x14ac:dyDescent="0.3">
      <c r="B456" s="7" t="s">
        <v>196</v>
      </c>
      <c r="C456" s="26">
        <v>1279000000</v>
      </c>
      <c r="D456" s="26">
        <v>2275000000</v>
      </c>
    </row>
    <row r="457" spans="2:4" x14ac:dyDescent="0.3">
      <c r="B457" s="7" t="s">
        <v>197</v>
      </c>
      <c r="C457" s="26">
        <v>451091000</v>
      </c>
      <c r="D457" s="26">
        <v>366078000</v>
      </c>
    </row>
    <row r="458" spans="2:4" x14ac:dyDescent="0.3">
      <c r="B458" s="7" t="s">
        <v>197</v>
      </c>
      <c r="C458" s="26">
        <v>544787000</v>
      </c>
      <c r="D458" s="26">
        <v>381812000</v>
      </c>
    </row>
    <row r="459" spans="2:4" x14ac:dyDescent="0.3">
      <c r="B459" s="7" t="s">
        <v>197</v>
      </c>
      <c r="C459" s="26">
        <v>627981000</v>
      </c>
      <c r="D459" s="26">
        <v>385136000</v>
      </c>
    </row>
    <row r="460" spans="2:4" x14ac:dyDescent="0.3">
      <c r="B460" s="7" t="s">
        <v>197</v>
      </c>
      <c r="C460" s="26">
        <v>710143000</v>
      </c>
      <c r="D460" s="26">
        <v>401911000</v>
      </c>
    </row>
    <row r="461" spans="2:4" x14ac:dyDescent="0.3">
      <c r="B461" s="7" t="s">
        <v>198</v>
      </c>
      <c r="C461" s="26">
        <v>1732600000</v>
      </c>
      <c r="D461" s="26">
        <v>920100000</v>
      </c>
    </row>
    <row r="462" spans="2:4" x14ac:dyDescent="0.3">
      <c r="B462" s="7" t="s">
        <v>198</v>
      </c>
      <c r="C462" s="26">
        <v>1819500000</v>
      </c>
      <c r="D462" s="26">
        <v>970300000</v>
      </c>
    </row>
    <row r="463" spans="2:4" x14ac:dyDescent="0.3">
      <c r="B463" s="7" t="s">
        <v>198</v>
      </c>
      <c r="C463" s="26">
        <v>1993800000</v>
      </c>
      <c r="D463" s="26">
        <v>1040200000</v>
      </c>
    </row>
    <row r="464" spans="2:4" x14ac:dyDescent="0.3">
      <c r="B464" s="7" t="s">
        <v>198</v>
      </c>
      <c r="C464" s="26">
        <v>3607000000</v>
      </c>
      <c r="D464" s="26">
        <v>1049700000</v>
      </c>
    </row>
    <row r="465" spans="2:4" x14ac:dyDescent="0.3">
      <c r="B465" s="7" t="s">
        <v>199</v>
      </c>
      <c r="C465" s="26">
        <v>1118400000</v>
      </c>
      <c r="D465" s="26">
        <v>440000000</v>
      </c>
    </row>
    <row r="466" spans="2:4" x14ac:dyDescent="0.3">
      <c r="B466" s="7" t="s">
        <v>199</v>
      </c>
      <c r="C466" s="26">
        <v>1158200000</v>
      </c>
      <c r="D466" s="26">
        <v>426300000</v>
      </c>
    </row>
    <row r="467" spans="2:4" x14ac:dyDescent="0.3">
      <c r="B467" s="7" t="s">
        <v>199</v>
      </c>
      <c r="C467" s="26">
        <v>1201500000</v>
      </c>
      <c r="D467" s="26">
        <v>461500000</v>
      </c>
    </row>
    <row r="468" spans="2:4" x14ac:dyDescent="0.3">
      <c r="B468" s="7" t="s">
        <v>199</v>
      </c>
      <c r="C468" s="26">
        <v>1267800000</v>
      </c>
      <c r="D468" s="26">
        <v>369300000</v>
      </c>
    </row>
    <row r="469" spans="2:4" x14ac:dyDescent="0.3">
      <c r="B469" s="7" t="s">
        <v>201</v>
      </c>
      <c r="C469" s="26">
        <v>1616921000</v>
      </c>
      <c r="D469" s="26">
        <v>1161670000</v>
      </c>
    </row>
    <row r="470" spans="2:4" x14ac:dyDescent="0.3">
      <c r="B470" s="7" t="s">
        <v>201</v>
      </c>
      <c r="C470" s="26">
        <v>1647382000</v>
      </c>
      <c r="D470" s="26">
        <v>920762000</v>
      </c>
    </row>
    <row r="471" spans="2:4" x14ac:dyDescent="0.3">
      <c r="B471" s="7" t="s">
        <v>201</v>
      </c>
      <c r="C471" s="26">
        <v>1757523000</v>
      </c>
      <c r="D471" s="26">
        <v>714446000</v>
      </c>
    </row>
    <row r="472" spans="2:4" x14ac:dyDescent="0.3">
      <c r="B472" s="7" t="s">
        <v>201</v>
      </c>
      <c r="C472" s="26">
        <v>1758765000</v>
      </c>
      <c r="D472" s="26">
        <v>1215484000</v>
      </c>
    </row>
    <row r="473" spans="2:4" x14ac:dyDescent="0.3">
      <c r="B473" s="7" t="s">
        <v>202</v>
      </c>
      <c r="C473" s="26">
        <v>2425000000</v>
      </c>
      <c r="D473" s="26">
        <v>1298000000</v>
      </c>
    </row>
    <row r="474" spans="2:4" x14ac:dyDescent="0.3">
      <c r="B474" s="7" t="s">
        <v>202</v>
      </c>
      <c r="C474" s="26">
        <v>2425000000</v>
      </c>
      <c r="D474" s="26">
        <v>1433000000</v>
      </c>
    </row>
    <row r="475" spans="2:4" x14ac:dyDescent="0.3">
      <c r="B475" s="7" t="s">
        <v>202</v>
      </c>
      <c r="C475" s="26">
        <v>2450000000</v>
      </c>
      <c r="D475" s="26">
        <v>1180000000</v>
      </c>
    </row>
    <row r="476" spans="2:4" x14ac:dyDescent="0.3">
      <c r="B476" s="7" t="s">
        <v>202</v>
      </c>
      <c r="C476" s="26">
        <v>2452000000</v>
      </c>
      <c r="D476" s="26">
        <v>1046000000</v>
      </c>
    </row>
    <row r="477" spans="2:4" x14ac:dyDescent="0.3">
      <c r="B477" s="7" t="s">
        <v>204</v>
      </c>
      <c r="C477" s="26">
        <v>903500000</v>
      </c>
      <c r="D477" s="26">
        <v>400900000</v>
      </c>
    </row>
    <row r="478" spans="2:4" x14ac:dyDescent="0.3">
      <c r="B478" s="7" t="s">
        <v>204</v>
      </c>
      <c r="C478" s="26">
        <v>913100000</v>
      </c>
      <c r="D478" s="26">
        <v>628000000</v>
      </c>
    </row>
    <row r="479" spans="2:4" x14ac:dyDescent="0.3">
      <c r="B479" s="7" t="s">
        <v>204</v>
      </c>
      <c r="C479" s="26">
        <v>969800000</v>
      </c>
      <c r="D479" s="26">
        <v>325300000</v>
      </c>
    </row>
    <row r="480" spans="2:4" x14ac:dyDescent="0.3">
      <c r="B480" s="7" t="s">
        <v>204</v>
      </c>
      <c r="C480" s="26">
        <v>992800000</v>
      </c>
      <c r="D480" s="26">
        <v>429700000</v>
      </c>
    </row>
    <row r="481" spans="2:4" x14ac:dyDescent="0.3">
      <c r="B481" s="7" t="s">
        <v>205</v>
      </c>
      <c r="C481" s="26">
        <v>3110000000</v>
      </c>
      <c r="D481" s="26">
        <v>3567000000</v>
      </c>
    </row>
    <row r="482" spans="2:4" x14ac:dyDescent="0.3">
      <c r="B482" s="7" t="s">
        <v>205</v>
      </c>
      <c r="C482" s="26">
        <v>3942000000</v>
      </c>
      <c r="D482" s="26">
        <v>5269000000</v>
      </c>
    </row>
    <row r="483" spans="2:4" x14ac:dyDescent="0.3">
      <c r="B483" s="7" t="s">
        <v>205</v>
      </c>
      <c r="C483" s="26">
        <v>4279000000</v>
      </c>
      <c r="D483" s="26">
        <v>5323000000</v>
      </c>
    </row>
    <row r="484" spans="2:4" x14ac:dyDescent="0.3">
      <c r="B484" s="7" t="s">
        <v>205</v>
      </c>
      <c r="C484" s="26">
        <v>4279000000</v>
      </c>
      <c r="D484" s="26">
        <v>5452000000</v>
      </c>
    </row>
    <row r="485" spans="2:4" x14ac:dyDescent="0.3">
      <c r="B485" s="7" t="s">
        <v>206</v>
      </c>
      <c r="C485" s="26">
        <v>1231848000</v>
      </c>
      <c r="D485" s="26">
        <v>1370883000</v>
      </c>
    </row>
    <row r="486" spans="2:4" x14ac:dyDescent="0.3">
      <c r="B486" s="7" t="s">
        <v>206</v>
      </c>
      <c r="C486" s="26">
        <v>1869441000</v>
      </c>
      <c r="D486" s="26">
        <v>1806360000</v>
      </c>
    </row>
    <row r="487" spans="2:4" x14ac:dyDescent="0.3">
      <c r="B487" s="7" t="s">
        <v>206</v>
      </c>
      <c r="C487" s="26">
        <v>2045245000</v>
      </c>
      <c r="D487" s="26">
        <v>1520428000</v>
      </c>
    </row>
    <row r="488" spans="2:4" x14ac:dyDescent="0.3">
      <c r="B488" s="7" t="s">
        <v>206</v>
      </c>
      <c r="C488" s="26">
        <v>2585159000</v>
      </c>
      <c r="D488" s="26">
        <v>1371844000</v>
      </c>
    </row>
    <row r="489" spans="2:4" x14ac:dyDescent="0.3">
      <c r="B489" s="7" t="s">
        <v>207</v>
      </c>
      <c r="C489" s="26">
        <v>5523000000</v>
      </c>
      <c r="D489" s="26">
        <v>2606000000</v>
      </c>
    </row>
    <row r="490" spans="2:4" x14ac:dyDescent="0.3">
      <c r="B490" s="7" t="s">
        <v>207</v>
      </c>
      <c r="C490" s="26">
        <v>8268000000</v>
      </c>
      <c r="D490" s="26">
        <v>2347000000</v>
      </c>
    </row>
    <row r="491" spans="2:4" x14ac:dyDescent="0.3">
      <c r="B491" s="7" t="s">
        <v>207</v>
      </c>
      <c r="C491" s="26">
        <v>10870000000</v>
      </c>
      <c r="D491" s="26">
        <v>171000000</v>
      </c>
    </row>
    <row r="492" spans="2:4" x14ac:dyDescent="0.3">
      <c r="B492" s="7" t="s">
        <v>207</v>
      </c>
      <c r="C492" s="26">
        <v>11609000000</v>
      </c>
      <c r="D492" s="26">
        <v>6697000000</v>
      </c>
    </row>
    <row r="493" spans="2:4" x14ac:dyDescent="0.3">
      <c r="B493" s="7" t="s">
        <v>208</v>
      </c>
      <c r="C493" s="26">
        <v>2138000000</v>
      </c>
      <c r="D493" s="26">
        <v>948000000</v>
      </c>
    </row>
    <row r="494" spans="2:4" x14ac:dyDescent="0.3">
      <c r="B494" s="7" t="s">
        <v>208</v>
      </c>
      <c r="C494" s="26">
        <v>2144000000</v>
      </c>
      <c r="D494" s="26">
        <v>898000000</v>
      </c>
    </row>
    <row r="495" spans="2:4" x14ac:dyDescent="0.3">
      <c r="B495" s="7" t="s">
        <v>208</v>
      </c>
      <c r="C495" s="26">
        <v>2196000000</v>
      </c>
      <c r="D495" s="26">
        <v>32000000</v>
      </c>
    </row>
    <row r="496" spans="2:4" x14ac:dyDescent="0.3">
      <c r="B496" s="7" t="s">
        <v>208</v>
      </c>
      <c r="C496" s="26">
        <v>2261000000</v>
      </c>
      <c r="D496" s="26">
        <v>148000000</v>
      </c>
    </row>
    <row r="497" spans="2:4" x14ac:dyDescent="0.3">
      <c r="B497" s="7" t="s">
        <v>209</v>
      </c>
      <c r="C497" s="26">
        <v>4311000000</v>
      </c>
      <c r="D497" s="26">
        <v>2454000000</v>
      </c>
    </row>
    <row r="498" spans="2:4" x14ac:dyDescent="0.3">
      <c r="B498" s="7" t="s">
        <v>209</v>
      </c>
      <c r="C498" s="26">
        <v>4624000000</v>
      </c>
      <c r="D498" s="26">
        <v>2197000000</v>
      </c>
    </row>
    <row r="499" spans="2:4" x14ac:dyDescent="0.3">
      <c r="B499" s="7" t="s">
        <v>209</v>
      </c>
      <c r="C499" s="26">
        <v>4647000000</v>
      </c>
      <c r="D499" s="26">
        <v>2325000000</v>
      </c>
    </row>
    <row r="500" spans="2:4" x14ac:dyDescent="0.3">
      <c r="B500" s="7" t="s">
        <v>209</v>
      </c>
      <c r="C500" s="26">
        <v>4651000000</v>
      </c>
      <c r="D500" s="26">
        <v>2476000000</v>
      </c>
    </row>
    <row r="501" spans="2:4" x14ac:dyDescent="0.3">
      <c r="B501" s="7" t="s">
        <v>210</v>
      </c>
      <c r="C501" s="26">
        <v>4018300000</v>
      </c>
      <c r="D501" s="26">
        <v>1435000000</v>
      </c>
    </row>
    <row r="502" spans="2:4" x14ac:dyDescent="0.3">
      <c r="B502" s="7" t="s">
        <v>210</v>
      </c>
      <c r="C502" s="26">
        <v>4345500000</v>
      </c>
      <c r="D502" s="26">
        <v>1976100000</v>
      </c>
    </row>
    <row r="503" spans="2:4" x14ac:dyDescent="0.3">
      <c r="B503" s="7" t="s">
        <v>210</v>
      </c>
      <c r="C503" s="26">
        <v>4360300000</v>
      </c>
      <c r="D503" s="26">
        <v>1731900000</v>
      </c>
    </row>
    <row r="504" spans="2:4" x14ac:dyDescent="0.3">
      <c r="B504" s="7" t="s">
        <v>210</v>
      </c>
      <c r="C504" s="26">
        <v>4577600000</v>
      </c>
      <c r="D504" s="26">
        <v>2023800000</v>
      </c>
    </row>
    <row r="505" spans="2:4" x14ac:dyDescent="0.3">
      <c r="B505" s="7" t="s">
        <v>211</v>
      </c>
      <c r="C505" s="26">
        <v>2919000000</v>
      </c>
      <c r="D505" s="26">
        <v>2244000000</v>
      </c>
    </row>
    <row r="506" spans="2:4" x14ac:dyDescent="0.3">
      <c r="B506" s="7" t="s">
        <v>211</v>
      </c>
      <c r="C506" s="26">
        <v>2948000000</v>
      </c>
      <c r="D506" s="26">
        <v>2164000000</v>
      </c>
    </row>
    <row r="507" spans="2:4" x14ac:dyDescent="0.3">
      <c r="B507" s="7" t="s">
        <v>211</v>
      </c>
      <c r="C507" s="26">
        <v>3067000000</v>
      </c>
      <c r="D507" s="26">
        <v>2427000000</v>
      </c>
    </row>
    <row r="508" spans="2:4" x14ac:dyDescent="0.3">
      <c r="B508" s="7" t="s">
        <v>211</v>
      </c>
      <c r="C508" s="26">
        <v>3247000000</v>
      </c>
      <c r="D508" s="26">
        <v>2471000000</v>
      </c>
    </row>
    <row r="509" spans="2:4" x14ac:dyDescent="0.3">
      <c r="B509" s="7" t="s">
        <v>212</v>
      </c>
      <c r="C509" s="26">
        <v>833500000</v>
      </c>
      <c r="D509" s="26">
        <v>480000000</v>
      </c>
    </row>
    <row r="510" spans="2:4" x14ac:dyDescent="0.3">
      <c r="B510" s="7" t="s">
        <v>212</v>
      </c>
      <c r="C510" s="26">
        <v>905400000</v>
      </c>
      <c r="D510" s="26">
        <v>611200000</v>
      </c>
    </row>
    <row r="511" spans="2:4" x14ac:dyDescent="0.3">
      <c r="B511" s="7" t="s">
        <v>212</v>
      </c>
      <c r="C511" s="26">
        <v>953500000</v>
      </c>
      <c r="D511" s="26">
        <v>638200000</v>
      </c>
    </row>
    <row r="512" spans="2:4" x14ac:dyDescent="0.3">
      <c r="B512" s="7" t="s">
        <v>212</v>
      </c>
      <c r="C512" s="26">
        <v>1082300000</v>
      </c>
      <c r="D512" s="26">
        <v>693900000</v>
      </c>
    </row>
    <row r="513" spans="2:4" x14ac:dyDescent="0.3">
      <c r="B513" s="7" t="s">
        <v>213</v>
      </c>
      <c r="C513" s="26">
        <v>1858000000</v>
      </c>
      <c r="D513" s="26">
        <v>2257000000</v>
      </c>
    </row>
    <row r="514" spans="2:4" x14ac:dyDescent="0.3">
      <c r="B514" s="7" t="s">
        <v>213</v>
      </c>
      <c r="C514" s="26">
        <v>1931000000</v>
      </c>
      <c r="D514" s="26">
        <v>2286000000</v>
      </c>
    </row>
    <row r="515" spans="2:4" x14ac:dyDescent="0.3">
      <c r="B515" s="7" t="s">
        <v>213</v>
      </c>
      <c r="C515" s="26">
        <v>2042000000</v>
      </c>
      <c r="D515" s="26">
        <v>2629000000</v>
      </c>
    </row>
    <row r="516" spans="2:4" x14ac:dyDescent="0.3">
      <c r="B516" s="7" t="s">
        <v>213</v>
      </c>
      <c r="C516" s="26">
        <v>2255000000</v>
      </c>
      <c r="D516" s="26">
        <v>2013000000</v>
      </c>
    </row>
    <row r="517" spans="2:4" x14ac:dyDescent="0.3">
      <c r="B517" s="7" t="s">
        <v>214</v>
      </c>
      <c r="C517" s="26">
        <v>6597000000</v>
      </c>
      <c r="D517" s="26">
        <v>1558800000</v>
      </c>
    </row>
    <row r="518" spans="2:4" x14ac:dyDescent="0.3">
      <c r="B518" s="7" t="s">
        <v>214</v>
      </c>
      <c r="C518" s="26">
        <v>6985900000</v>
      </c>
      <c r="D518" s="26">
        <v>1824700000</v>
      </c>
    </row>
    <row r="519" spans="2:4" x14ac:dyDescent="0.3">
      <c r="B519" s="7" t="s">
        <v>214</v>
      </c>
      <c r="C519" s="26">
        <v>7073500000</v>
      </c>
      <c r="D519" s="26">
        <v>1606300000</v>
      </c>
    </row>
    <row r="520" spans="2:4" x14ac:dyDescent="0.3">
      <c r="B520" s="7" t="s">
        <v>214</v>
      </c>
      <c r="C520" s="26">
        <v>7337800000</v>
      </c>
      <c r="D520" s="26">
        <v>1743400000</v>
      </c>
    </row>
    <row r="521" spans="2:4" x14ac:dyDescent="0.3">
      <c r="B521" s="7" t="s">
        <v>215</v>
      </c>
      <c r="C521" s="26">
        <v>838000000</v>
      </c>
      <c r="D521" s="26">
        <v>1938000000</v>
      </c>
    </row>
    <row r="522" spans="2:4" x14ac:dyDescent="0.3">
      <c r="B522" s="7" t="s">
        <v>215</v>
      </c>
      <c r="C522" s="26">
        <v>842000000</v>
      </c>
      <c r="D522" s="26">
        <v>920000000</v>
      </c>
    </row>
    <row r="523" spans="2:4" x14ac:dyDescent="0.3">
      <c r="B523" s="7" t="s">
        <v>215</v>
      </c>
      <c r="C523" s="26">
        <v>982000000</v>
      </c>
      <c r="D523" s="26">
        <v>1239000000</v>
      </c>
    </row>
    <row r="524" spans="2:4" x14ac:dyDescent="0.3">
      <c r="B524" s="7" t="s">
        <v>215</v>
      </c>
      <c r="C524" s="26">
        <v>1013000000</v>
      </c>
      <c r="D524" s="26">
        <v>1567000000</v>
      </c>
    </row>
    <row r="525" spans="2:4" x14ac:dyDescent="0.3">
      <c r="B525" s="7" t="s">
        <v>216</v>
      </c>
      <c r="C525" s="26">
        <v>3758000000</v>
      </c>
      <c r="D525" s="26">
        <v>2504000000</v>
      </c>
    </row>
    <row r="526" spans="2:4" x14ac:dyDescent="0.3">
      <c r="B526" s="7" t="s">
        <v>216</v>
      </c>
      <c r="C526" s="26">
        <v>4065000000</v>
      </c>
      <c r="D526" s="26">
        <v>2943000000</v>
      </c>
    </row>
    <row r="527" spans="2:4" x14ac:dyDescent="0.3">
      <c r="B527" s="7" t="s">
        <v>216</v>
      </c>
      <c r="C527" s="26">
        <v>4375000000</v>
      </c>
      <c r="D527" s="26">
        <v>3387000000</v>
      </c>
    </row>
    <row r="528" spans="2:4" x14ac:dyDescent="0.3">
      <c r="B528" s="7" t="s">
        <v>216</v>
      </c>
      <c r="C528" s="26">
        <v>6010000000</v>
      </c>
      <c r="D528" s="26">
        <v>3942000000</v>
      </c>
    </row>
    <row r="529" spans="2:4" x14ac:dyDescent="0.3">
      <c r="B529" s="7" t="s">
        <v>217</v>
      </c>
      <c r="C529" s="26">
        <v>6487964000</v>
      </c>
      <c r="D529" s="26">
        <v>91707000</v>
      </c>
    </row>
    <row r="530" spans="2:4" x14ac:dyDescent="0.3">
      <c r="B530" s="7" t="s">
        <v>217</v>
      </c>
      <c r="C530" s="26">
        <v>7032137000</v>
      </c>
      <c r="D530" s="26">
        <v>2951071000</v>
      </c>
    </row>
    <row r="531" spans="2:4" x14ac:dyDescent="0.3">
      <c r="B531" s="7" t="s">
        <v>217</v>
      </c>
      <c r="C531" s="26">
        <v>8222072000</v>
      </c>
      <c r="D531" s="26">
        <v>4198153000</v>
      </c>
    </row>
    <row r="532" spans="2:4" x14ac:dyDescent="0.3">
      <c r="B532" s="7" t="s">
        <v>217</v>
      </c>
      <c r="C532" s="26">
        <v>9282675000</v>
      </c>
      <c r="D532" s="26">
        <v>6218276000</v>
      </c>
    </row>
    <row r="533" spans="2:4" x14ac:dyDescent="0.3">
      <c r="B533" s="7" t="s">
        <v>218</v>
      </c>
      <c r="C533" s="26">
        <v>531180000</v>
      </c>
      <c r="D533" s="26">
        <v>411579000</v>
      </c>
    </row>
    <row r="534" spans="2:4" x14ac:dyDescent="0.3">
      <c r="B534" s="7" t="s">
        <v>218</v>
      </c>
      <c r="C534" s="26">
        <v>621413000</v>
      </c>
      <c r="D534" s="26">
        <v>466950000</v>
      </c>
    </row>
    <row r="535" spans="2:4" x14ac:dyDescent="0.3">
      <c r="B535" s="7" t="s">
        <v>218</v>
      </c>
      <c r="C535" s="26">
        <v>734119000</v>
      </c>
      <c r="D535" s="26">
        <v>511772000</v>
      </c>
    </row>
    <row r="536" spans="2:4" x14ac:dyDescent="0.3">
      <c r="B536" s="7" t="s">
        <v>218</v>
      </c>
      <c r="C536" s="26">
        <v>825296000</v>
      </c>
      <c r="D536" s="26">
        <v>609065000</v>
      </c>
    </row>
    <row r="537" spans="2:4" x14ac:dyDescent="0.3">
      <c r="B537" s="7" t="s">
        <v>219</v>
      </c>
      <c r="C537" s="26">
        <v>607902000</v>
      </c>
      <c r="D537" s="26">
        <v>514093000</v>
      </c>
    </row>
    <row r="538" spans="2:4" x14ac:dyDescent="0.3">
      <c r="B538" s="7" t="s">
        <v>219</v>
      </c>
      <c r="C538" s="26">
        <v>809809000</v>
      </c>
      <c r="D538" s="26">
        <v>921375000</v>
      </c>
    </row>
    <row r="539" spans="2:4" x14ac:dyDescent="0.3">
      <c r="B539" s="7" t="s">
        <v>219</v>
      </c>
      <c r="C539" s="26">
        <v>830977000</v>
      </c>
      <c r="D539" s="26">
        <v>1008820000</v>
      </c>
    </row>
    <row r="540" spans="2:4" x14ac:dyDescent="0.3">
      <c r="B540" s="7" t="s">
        <v>219</v>
      </c>
      <c r="C540" s="26">
        <v>1041152000</v>
      </c>
      <c r="D540" s="26">
        <v>512322000</v>
      </c>
    </row>
    <row r="541" spans="2:4" x14ac:dyDescent="0.3">
      <c r="B541" s="7" t="s">
        <v>220</v>
      </c>
      <c r="C541" s="26">
        <v>853981000</v>
      </c>
      <c r="D541" s="26">
        <v>650635000</v>
      </c>
    </row>
    <row r="542" spans="2:4" x14ac:dyDescent="0.3">
      <c r="B542" s="7" t="s">
        <v>220</v>
      </c>
      <c r="C542" s="26">
        <v>917432000</v>
      </c>
      <c r="D542" s="26">
        <v>1027362000</v>
      </c>
    </row>
    <row r="543" spans="2:4" x14ac:dyDescent="0.3">
      <c r="B543" s="7" t="s">
        <v>220</v>
      </c>
      <c r="C543" s="26">
        <v>1069141000</v>
      </c>
      <c r="D543" s="26">
        <v>361816000</v>
      </c>
    </row>
    <row r="544" spans="2:4" x14ac:dyDescent="0.3">
      <c r="B544" s="7" t="s">
        <v>220</v>
      </c>
      <c r="C544" s="26">
        <v>1200667000</v>
      </c>
      <c r="D544" s="26">
        <v>42763000</v>
      </c>
    </row>
    <row r="545" spans="2:4" x14ac:dyDescent="0.3">
      <c r="B545" s="7" t="s">
        <v>221</v>
      </c>
      <c r="C545" s="26">
        <v>1488147000</v>
      </c>
      <c r="D545" s="26">
        <v>1118206000</v>
      </c>
    </row>
    <row r="546" spans="2:4" x14ac:dyDescent="0.3">
      <c r="B546" s="7" t="s">
        <v>221</v>
      </c>
      <c r="C546" s="26">
        <v>1659868000</v>
      </c>
      <c r="D546" s="26">
        <v>1632849000</v>
      </c>
    </row>
    <row r="547" spans="2:4" x14ac:dyDescent="0.3">
      <c r="B547" s="7" t="s">
        <v>221</v>
      </c>
      <c r="C547" s="26">
        <v>1773829000</v>
      </c>
      <c r="D547" s="26">
        <v>1529435000</v>
      </c>
    </row>
    <row r="548" spans="2:4" x14ac:dyDescent="0.3">
      <c r="B548" s="7" t="s">
        <v>221</v>
      </c>
      <c r="C548" s="26">
        <v>1774469000</v>
      </c>
      <c r="D548" s="26">
        <v>1764164000</v>
      </c>
    </row>
    <row r="549" spans="2:4" x14ac:dyDescent="0.3">
      <c r="B549" s="7" t="s">
        <v>222</v>
      </c>
      <c r="C549" s="26">
        <v>193746000</v>
      </c>
      <c r="D549" s="26">
        <v>169240000</v>
      </c>
    </row>
    <row r="550" spans="2:4" x14ac:dyDescent="0.3">
      <c r="B550" s="7" t="s">
        <v>222</v>
      </c>
      <c r="C550" s="26">
        <v>219104000</v>
      </c>
      <c r="D550" s="26">
        <v>194150000</v>
      </c>
    </row>
    <row r="551" spans="2:4" x14ac:dyDescent="0.3">
      <c r="B551" s="7" t="s">
        <v>222</v>
      </c>
      <c r="C551" s="26">
        <v>401470000</v>
      </c>
      <c r="D551" s="26">
        <v>256922000</v>
      </c>
    </row>
    <row r="552" spans="2:4" x14ac:dyDescent="0.3">
      <c r="B552" s="7" t="s">
        <v>222</v>
      </c>
      <c r="C552" s="26">
        <v>493513000</v>
      </c>
      <c r="D552" s="26">
        <v>337386000</v>
      </c>
    </row>
    <row r="553" spans="2:4" x14ac:dyDescent="0.3">
      <c r="B553" s="7" t="s">
        <v>224</v>
      </c>
      <c r="C553" s="26">
        <v>1094000000</v>
      </c>
      <c r="D553" s="26">
        <v>571000000</v>
      </c>
    </row>
    <row r="554" spans="2:4" x14ac:dyDescent="0.3">
      <c r="B554" s="7" t="s">
        <v>224</v>
      </c>
      <c r="C554" s="26">
        <v>1109000000</v>
      </c>
      <c r="D554" s="26">
        <v>294000000</v>
      </c>
    </row>
    <row r="555" spans="2:4" x14ac:dyDescent="0.3">
      <c r="B555" s="7" t="s">
        <v>224</v>
      </c>
      <c r="C555" s="26">
        <v>1144000000</v>
      </c>
      <c r="D555" s="26">
        <v>322000000</v>
      </c>
    </row>
    <row r="556" spans="2:4" x14ac:dyDescent="0.3">
      <c r="B556" s="7" t="s">
        <v>224</v>
      </c>
      <c r="C556" s="26">
        <v>1392000000</v>
      </c>
      <c r="D556" s="26">
        <v>-27000000</v>
      </c>
    </row>
    <row r="557" spans="2:4" x14ac:dyDescent="0.3">
      <c r="B557" s="7" t="s">
        <v>226</v>
      </c>
      <c r="C557" s="26">
        <v>3333000000</v>
      </c>
      <c r="D557" s="26">
        <v>1530000000</v>
      </c>
    </row>
    <row r="558" spans="2:4" x14ac:dyDescent="0.3">
      <c r="B558" s="7" t="s">
        <v>226</v>
      </c>
      <c r="C558" s="26">
        <v>4221000000</v>
      </c>
      <c r="D558" s="26">
        <v>2342000000</v>
      </c>
    </row>
    <row r="559" spans="2:4" x14ac:dyDescent="0.3">
      <c r="B559" s="7" t="s">
        <v>226</v>
      </c>
      <c r="C559" s="26">
        <v>4457000000</v>
      </c>
      <c r="D559" s="26">
        <v>2449000000</v>
      </c>
    </row>
    <row r="560" spans="2:4" x14ac:dyDescent="0.3">
      <c r="B560" s="7" t="s">
        <v>226</v>
      </c>
      <c r="C560" s="26">
        <v>4530000000</v>
      </c>
      <c r="D560" s="26">
        <v>2147000000</v>
      </c>
    </row>
    <row r="561" spans="2:4" x14ac:dyDescent="0.3">
      <c r="B561" s="7" t="s">
        <v>227</v>
      </c>
      <c r="C561" s="26">
        <v>2061747000</v>
      </c>
      <c r="D561" s="26">
        <v>1656705000</v>
      </c>
    </row>
    <row r="562" spans="2:4" x14ac:dyDescent="0.3">
      <c r="B562" s="7" t="s">
        <v>227</v>
      </c>
      <c r="C562" s="26">
        <v>2149095000</v>
      </c>
      <c r="D562" s="26">
        <v>1652967000</v>
      </c>
    </row>
    <row r="563" spans="2:4" x14ac:dyDescent="0.3">
      <c r="B563" s="7" t="s">
        <v>227</v>
      </c>
      <c r="C563" s="26">
        <v>2182093000</v>
      </c>
      <c r="D563" s="26">
        <v>2186641000</v>
      </c>
    </row>
    <row r="564" spans="2:4" x14ac:dyDescent="0.3">
      <c r="B564" s="7" t="s">
        <v>227</v>
      </c>
      <c r="C564" s="26">
        <v>2412274000</v>
      </c>
      <c r="D564" s="26">
        <v>1651704000</v>
      </c>
    </row>
    <row r="565" spans="2:4" x14ac:dyDescent="0.3">
      <c r="B565" s="7" t="s">
        <v>228</v>
      </c>
      <c r="C565" s="26">
        <v>988700000</v>
      </c>
      <c r="D565" s="26">
        <v>419900000</v>
      </c>
    </row>
    <row r="566" spans="2:4" x14ac:dyDescent="0.3">
      <c r="B566" s="7" t="s">
        <v>228</v>
      </c>
      <c r="C566" s="26">
        <v>1072700000</v>
      </c>
      <c r="D566" s="26">
        <v>456200000</v>
      </c>
    </row>
    <row r="567" spans="2:4" x14ac:dyDescent="0.3">
      <c r="B567" s="7" t="s">
        <v>228</v>
      </c>
      <c r="C567" s="26">
        <v>1233800000</v>
      </c>
      <c r="D567" s="26">
        <v>642700000</v>
      </c>
    </row>
    <row r="568" spans="2:4" x14ac:dyDescent="0.3">
      <c r="B568" s="7" t="s">
        <v>228</v>
      </c>
      <c r="C568" s="26">
        <v>1275200000</v>
      </c>
      <c r="D568" s="26">
        <v>422100000</v>
      </c>
    </row>
    <row r="569" spans="2:4" x14ac:dyDescent="0.3">
      <c r="B569" s="7" t="s">
        <v>229</v>
      </c>
      <c r="C569" s="26">
        <v>3248000000</v>
      </c>
      <c r="D569" s="26">
        <v>3646000000</v>
      </c>
    </row>
    <row r="570" spans="2:4" x14ac:dyDescent="0.3">
      <c r="B570" s="7" t="s">
        <v>229</v>
      </c>
      <c r="C570" s="26">
        <v>3468000000</v>
      </c>
      <c r="D570" s="26">
        <v>2390000000</v>
      </c>
    </row>
    <row r="571" spans="2:4" x14ac:dyDescent="0.3">
      <c r="B571" s="7" t="s">
        <v>229</v>
      </c>
      <c r="C571" s="26">
        <v>3650000000</v>
      </c>
      <c r="D571" s="26">
        <v>4391000000</v>
      </c>
    </row>
    <row r="572" spans="2:4" x14ac:dyDescent="0.3">
      <c r="B572" s="7" t="s">
        <v>229</v>
      </c>
      <c r="C572" s="26">
        <v>5512000000</v>
      </c>
      <c r="D572" s="26">
        <v>3160000000</v>
      </c>
    </row>
    <row r="573" spans="2:4" x14ac:dyDescent="0.3">
      <c r="B573" s="7" t="s">
        <v>230</v>
      </c>
      <c r="C573" s="26">
        <v>1304572000</v>
      </c>
      <c r="D573" s="26">
        <v>530798000</v>
      </c>
    </row>
    <row r="574" spans="2:4" x14ac:dyDescent="0.3">
      <c r="B574" s="7" t="s">
        <v>230</v>
      </c>
      <c r="C574" s="26">
        <v>1330780000</v>
      </c>
      <c r="D574" s="26">
        <v>552073000</v>
      </c>
    </row>
    <row r="575" spans="2:4" x14ac:dyDescent="0.3">
      <c r="B575" s="7" t="s">
        <v>230</v>
      </c>
      <c r="C575" s="26">
        <v>1386779000</v>
      </c>
      <c r="D575" s="26">
        <v>594648000</v>
      </c>
    </row>
    <row r="576" spans="2:4" x14ac:dyDescent="0.3">
      <c r="B576" s="7" t="s">
        <v>230</v>
      </c>
      <c r="C576" s="26">
        <v>1466293000</v>
      </c>
      <c r="D576" s="26">
        <v>721484000</v>
      </c>
    </row>
    <row r="577" spans="2:4" x14ac:dyDescent="0.3">
      <c r="B577" s="7" t="s">
        <v>231</v>
      </c>
      <c r="C577" s="26">
        <v>3222774000</v>
      </c>
      <c r="D577" s="26">
        <v>510451000</v>
      </c>
    </row>
    <row r="578" spans="2:4" x14ac:dyDescent="0.3">
      <c r="B578" s="7" t="s">
        <v>231</v>
      </c>
      <c r="C578" s="26">
        <v>3996629000</v>
      </c>
      <c r="D578" s="26">
        <v>587775000</v>
      </c>
    </row>
    <row r="579" spans="2:4" x14ac:dyDescent="0.3">
      <c r="B579" s="7" t="s">
        <v>231</v>
      </c>
      <c r="C579" s="26">
        <v>4941701000</v>
      </c>
      <c r="D579" s="26">
        <v>421057000</v>
      </c>
    </row>
    <row r="580" spans="2:4" x14ac:dyDescent="0.3">
      <c r="B580" s="7" t="s">
        <v>231</v>
      </c>
      <c r="C580" s="26">
        <v>6597869000</v>
      </c>
      <c r="D580" s="26">
        <v>578997000</v>
      </c>
    </row>
    <row r="581" spans="2:4" x14ac:dyDescent="0.3">
      <c r="B581" s="7" t="s">
        <v>232</v>
      </c>
      <c r="C581" s="26">
        <v>132776000</v>
      </c>
      <c r="D581" s="26">
        <v>162592000</v>
      </c>
    </row>
    <row r="582" spans="2:4" x14ac:dyDescent="0.3">
      <c r="B582" s="7" t="s">
        <v>232</v>
      </c>
      <c r="C582" s="26">
        <v>158500000</v>
      </c>
      <c r="D582" s="26">
        <v>222101000</v>
      </c>
    </row>
    <row r="583" spans="2:4" x14ac:dyDescent="0.3">
      <c r="B583" s="7" t="s">
        <v>232</v>
      </c>
      <c r="C583" s="26">
        <v>186445000</v>
      </c>
      <c r="D583" s="26">
        <v>288294000</v>
      </c>
    </row>
    <row r="584" spans="2:4" x14ac:dyDescent="0.3">
      <c r="B584" s="7" t="s">
        <v>232</v>
      </c>
      <c r="C584" s="26">
        <v>214248000</v>
      </c>
      <c r="D584" s="26">
        <v>364057000</v>
      </c>
    </row>
    <row r="585" spans="2:4" x14ac:dyDescent="0.3">
      <c r="B585" s="7" t="s">
        <v>233</v>
      </c>
      <c r="C585" s="26">
        <v>10502000000</v>
      </c>
      <c r="D585" s="26">
        <v>7647000000</v>
      </c>
    </row>
    <row r="586" spans="2:4" x14ac:dyDescent="0.3">
      <c r="B586" s="7" t="s">
        <v>233</v>
      </c>
      <c r="C586" s="26">
        <v>10850000000</v>
      </c>
      <c r="D586" s="26">
        <v>13017000000</v>
      </c>
    </row>
    <row r="587" spans="2:4" x14ac:dyDescent="0.3">
      <c r="B587" s="7" t="s">
        <v>233</v>
      </c>
      <c r="C587" s="26">
        <v>11842000000</v>
      </c>
      <c r="D587" s="26">
        <v>332000000</v>
      </c>
    </row>
    <row r="588" spans="2:4" x14ac:dyDescent="0.3">
      <c r="B588" s="7" t="s">
        <v>233</v>
      </c>
      <c r="C588" s="26">
        <v>12196000000</v>
      </c>
      <c r="D588" s="26">
        <v>4116000000</v>
      </c>
    </row>
    <row r="589" spans="2:4" x14ac:dyDescent="0.3">
      <c r="B589" s="7" t="s">
        <v>235</v>
      </c>
      <c r="C589" s="26">
        <v>1007431000</v>
      </c>
      <c r="D589" s="26">
        <v>712014000</v>
      </c>
    </row>
    <row r="590" spans="2:4" x14ac:dyDescent="0.3">
      <c r="B590" s="7" t="s">
        <v>235</v>
      </c>
      <c r="C590" s="26">
        <v>1110776000</v>
      </c>
      <c r="D590" s="26">
        <v>786626000</v>
      </c>
    </row>
    <row r="591" spans="2:4" x14ac:dyDescent="0.3">
      <c r="B591" s="7" t="s">
        <v>235</v>
      </c>
      <c r="C591" s="26">
        <v>1121590000</v>
      </c>
      <c r="D591" s="26">
        <v>827344000</v>
      </c>
    </row>
    <row r="592" spans="2:4" x14ac:dyDescent="0.3">
      <c r="B592" s="7" t="s">
        <v>235</v>
      </c>
      <c r="C592" s="26">
        <v>1169470000</v>
      </c>
      <c r="D592" s="26">
        <v>795307000</v>
      </c>
    </row>
    <row r="593" spans="2:4" x14ac:dyDescent="0.3">
      <c r="B593" s="7" t="s">
        <v>236</v>
      </c>
      <c r="C593" s="26">
        <v>3193000000</v>
      </c>
      <c r="D593" s="26">
        <v>2804000000</v>
      </c>
    </row>
    <row r="594" spans="2:4" x14ac:dyDescent="0.3">
      <c r="B594" s="7" t="s">
        <v>236</v>
      </c>
      <c r="C594" s="26">
        <v>5319000000</v>
      </c>
      <c r="D594" s="26">
        <v>4994000000</v>
      </c>
    </row>
    <row r="595" spans="2:4" x14ac:dyDescent="0.3">
      <c r="B595" s="7" t="s">
        <v>236</v>
      </c>
      <c r="C595" s="26">
        <v>8836000000</v>
      </c>
      <c r="D595" s="26">
        <v>6225000000</v>
      </c>
    </row>
    <row r="596" spans="2:4" x14ac:dyDescent="0.3">
      <c r="B596" s="7" t="s">
        <v>236</v>
      </c>
      <c r="C596" s="26">
        <v>11422000000</v>
      </c>
      <c r="D596" s="26">
        <v>12427000000</v>
      </c>
    </row>
    <row r="597" spans="2:4" x14ac:dyDescent="0.3">
      <c r="B597" s="7" t="s">
        <v>237</v>
      </c>
      <c r="C597" s="26">
        <v>880500000</v>
      </c>
      <c r="D597" s="26">
        <v>161100000</v>
      </c>
    </row>
    <row r="598" spans="2:4" x14ac:dyDescent="0.3">
      <c r="B598" s="7" t="s">
        <v>237</v>
      </c>
      <c r="C598" s="26">
        <v>948100000</v>
      </c>
      <c r="D598" s="26">
        <v>347000000</v>
      </c>
    </row>
    <row r="599" spans="2:4" x14ac:dyDescent="0.3">
      <c r="B599" s="7" t="s">
        <v>237</v>
      </c>
      <c r="C599" s="26">
        <v>956400000</v>
      </c>
      <c r="D599" s="26">
        <v>410500000</v>
      </c>
    </row>
    <row r="600" spans="2:4" x14ac:dyDescent="0.3">
      <c r="B600" s="7" t="s">
        <v>237</v>
      </c>
      <c r="C600" s="26">
        <v>1069200000</v>
      </c>
      <c r="D600" s="26">
        <v>512700000</v>
      </c>
    </row>
    <row r="601" spans="2:4" x14ac:dyDescent="0.3">
      <c r="B601" s="7" t="s">
        <v>238</v>
      </c>
      <c r="C601" s="26">
        <v>696000000</v>
      </c>
      <c r="D601" s="26">
        <v>-13343000000</v>
      </c>
    </row>
    <row r="602" spans="2:4" x14ac:dyDescent="0.3">
      <c r="B602" s="7" t="s">
        <v>238</v>
      </c>
      <c r="C602" s="26">
        <v>716000000</v>
      </c>
      <c r="D602" s="26">
        <v>5733000000</v>
      </c>
    </row>
    <row r="603" spans="2:4" x14ac:dyDescent="0.3">
      <c r="B603" s="7" t="s">
        <v>238</v>
      </c>
      <c r="C603" s="26">
        <v>718000000</v>
      </c>
      <c r="D603" s="26">
        <v>1216000000</v>
      </c>
    </row>
    <row r="604" spans="2:4" x14ac:dyDescent="0.3">
      <c r="B604" s="7" t="s">
        <v>238</v>
      </c>
      <c r="C604" s="26">
        <v>867000000</v>
      </c>
      <c r="D604" s="26">
        <v>5417000000</v>
      </c>
    </row>
    <row r="605" spans="2:4" x14ac:dyDescent="0.3">
      <c r="B605" s="7" t="s">
        <v>240</v>
      </c>
      <c r="C605" s="26">
        <v>22745000000</v>
      </c>
      <c r="D605" s="26">
        <v>5094000000</v>
      </c>
    </row>
    <row r="606" spans="2:4" x14ac:dyDescent="0.3">
      <c r="B606" s="7" t="s">
        <v>240</v>
      </c>
      <c r="C606" s="26">
        <v>24700000000</v>
      </c>
      <c r="D606" s="26">
        <v>3815000000</v>
      </c>
    </row>
    <row r="607" spans="2:4" x14ac:dyDescent="0.3">
      <c r="B607" s="7" t="s">
        <v>240</v>
      </c>
      <c r="C607" s="26">
        <v>28326000000</v>
      </c>
      <c r="D607" s="26">
        <v>2143000000</v>
      </c>
    </row>
    <row r="608" spans="2:4" x14ac:dyDescent="0.3">
      <c r="B608" s="7" t="s">
        <v>240</v>
      </c>
      <c r="C608" s="26">
        <v>29961000000</v>
      </c>
      <c r="D608" s="26">
        <v>3077000000</v>
      </c>
    </row>
    <row r="609" spans="2:4" x14ac:dyDescent="0.3">
      <c r="B609" s="7" t="s">
        <v>241</v>
      </c>
      <c r="C609" s="26">
        <v>6056000000</v>
      </c>
      <c r="D609" s="26">
        <v>2377000000</v>
      </c>
    </row>
    <row r="610" spans="2:4" x14ac:dyDescent="0.3">
      <c r="B610" s="7" t="s">
        <v>241</v>
      </c>
      <c r="C610" s="26">
        <v>6404000000</v>
      </c>
      <c r="D610" s="26">
        <v>2134000000</v>
      </c>
    </row>
    <row r="611" spans="2:4" x14ac:dyDescent="0.3">
      <c r="B611" s="7" t="s">
        <v>241</v>
      </c>
      <c r="C611" s="26">
        <v>6519000000</v>
      </c>
      <c r="D611" s="26">
        <v>2334000000</v>
      </c>
    </row>
    <row r="612" spans="2:4" x14ac:dyDescent="0.3">
      <c r="B612" s="7" t="s">
        <v>241</v>
      </c>
      <c r="C612" s="26">
        <v>6991000000</v>
      </c>
      <c r="D612" s="26">
        <v>1062000000</v>
      </c>
    </row>
    <row r="613" spans="2:4" x14ac:dyDescent="0.3">
      <c r="B613" s="7" t="s">
        <v>242</v>
      </c>
      <c r="C613" s="26">
        <v>797449000</v>
      </c>
      <c r="D613" s="26">
        <v>430818000</v>
      </c>
    </row>
    <row r="614" spans="2:4" x14ac:dyDescent="0.3">
      <c r="B614" s="7" t="s">
        <v>242</v>
      </c>
      <c r="C614" s="26">
        <v>928530000</v>
      </c>
      <c r="D614" s="26">
        <v>493557000</v>
      </c>
    </row>
    <row r="615" spans="2:4" x14ac:dyDescent="0.3">
      <c r="B615" s="7" t="s">
        <v>242</v>
      </c>
      <c r="C615" s="26">
        <v>1034663000</v>
      </c>
      <c r="D615" s="26">
        <v>552899000</v>
      </c>
    </row>
    <row r="616" spans="2:4" x14ac:dyDescent="0.3">
      <c r="B616" s="7" t="s">
        <v>242</v>
      </c>
      <c r="C616" s="26">
        <v>1101401000</v>
      </c>
      <c r="D616" s="26">
        <v>556428000</v>
      </c>
    </row>
    <row r="617" spans="2:4" x14ac:dyDescent="0.3">
      <c r="B617" s="7" t="s">
        <v>243</v>
      </c>
      <c r="C617" s="26">
        <v>763300000</v>
      </c>
      <c r="D617" s="26">
        <v>1076300000</v>
      </c>
    </row>
    <row r="618" spans="2:4" x14ac:dyDescent="0.3">
      <c r="B618" s="7" t="s">
        <v>243</v>
      </c>
      <c r="C618" s="26">
        <v>814900000</v>
      </c>
      <c r="D618" s="26">
        <v>1270600000</v>
      </c>
    </row>
    <row r="619" spans="2:4" x14ac:dyDescent="0.3">
      <c r="B619" s="7" t="s">
        <v>243</v>
      </c>
      <c r="C619" s="26">
        <v>907800000</v>
      </c>
      <c r="D619" s="26">
        <v>1062900000</v>
      </c>
    </row>
    <row r="620" spans="2:4" x14ac:dyDescent="0.3">
      <c r="B620" s="7" t="s">
        <v>243</v>
      </c>
      <c r="C620" s="26">
        <v>1102800000</v>
      </c>
      <c r="D620" s="26">
        <v>1099200000</v>
      </c>
    </row>
    <row r="621" spans="2:4" x14ac:dyDescent="0.3">
      <c r="B621" s="7" t="s">
        <v>244</v>
      </c>
      <c r="C621" s="26">
        <v>824000000</v>
      </c>
      <c r="D621" s="26">
        <v>1048000000</v>
      </c>
    </row>
    <row r="622" spans="2:4" x14ac:dyDescent="0.3">
      <c r="B622" s="7" t="s">
        <v>244</v>
      </c>
      <c r="C622" s="26">
        <v>975000000</v>
      </c>
      <c r="D622" s="26">
        <v>1210000000</v>
      </c>
    </row>
    <row r="623" spans="2:4" x14ac:dyDescent="0.3">
      <c r="B623" s="7" t="s">
        <v>244</v>
      </c>
      <c r="C623" s="26">
        <v>977000000</v>
      </c>
      <c r="D623" s="26">
        <v>1061000000</v>
      </c>
    </row>
    <row r="624" spans="2:4" x14ac:dyDescent="0.3">
      <c r="B624" s="7" t="s">
        <v>244</v>
      </c>
      <c r="C624" s="26">
        <v>1034000000</v>
      </c>
      <c r="D624" s="26">
        <v>1311000000</v>
      </c>
    </row>
    <row r="625" spans="2:4" x14ac:dyDescent="0.3">
      <c r="B625" s="7" t="s">
        <v>245</v>
      </c>
      <c r="C625" s="26">
        <v>1412000000</v>
      </c>
      <c r="D625" s="26">
        <v>622000000</v>
      </c>
    </row>
    <row r="626" spans="2:4" x14ac:dyDescent="0.3">
      <c r="B626" s="7" t="s">
        <v>245</v>
      </c>
      <c r="C626" s="26">
        <v>1467000000</v>
      </c>
      <c r="D626" s="26">
        <v>666000000</v>
      </c>
    </row>
    <row r="627" spans="2:4" x14ac:dyDescent="0.3">
      <c r="B627" s="7" t="s">
        <v>245</v>
      </c>
      <c r="C627" s="26">
        <v>1563000000</v>
      </c>
      <c r="D627" s="26">
        <v>942000000</v>
      </c>
    </row>
    <row r="628" spans="2:4" x14ac:dyDescent="0.3">
      <c r="B628" s="7" t="s">
        <v>245</v>
      </c>
      <c r="C628" s="26">
        <v>1565000000</v>
      </c>
      <c r="D628" s="26">
        <v>809000000</v>
      </c>
    </row>
    <row r="629" spans="2:4" x14ac:dyDescent="0.3">
      <c r="B629" s="7" t="s">
        <v>247</v>
      </c>
      <c r="C629" s="26">
        <v>429854000</v>
      </c>
      <c r="D629" s="26">
        <v>305330000</v>
      </c>
    </row>
    <row r="630" spans="2:4" x14ac:dyDescent="0.3">
      <c r="B630" s="7" t="s">
        <v>247</v>
      </c>
      <c r="C630" s="26">
        <v>446436000</v>
      </c>
      <c r="D630" s="26">
        <v>307125000</v>
      </c>
    </row>
    <row r="631" spans="2:4" x14ac:dyDescent="0.3">
      <c r="B631" s="7" t="s">
        <v>247</v>
      </c>
      <c r="C631" s="26">
        <v>470435000</v>
      </c>
      <c r="D631" s="26">
        <v>266575000</v>
      </c>
    </row>
    <row r="632" spans="2:4" x14ac:dyDescent="0.3">
      <c r="B632" s="7" t="s">
        <v>247</v>
      </c>
      <c r="C632" s="26">
        <v>474746000</v>
      </c>
      <c r="D632" s="26">
        <v>275627000</v>
      </c>
    </row>
    <row r="633" spans="2:4" x14ac:dyDescent="0.3">
      <c r="B633" s="7" t="s">
        <v>249</v>
      </c>
      <c r="C633" s="26">
        <v>175148000</v>
      </c>
      <c r="D633" s="26">
        <v>1190043000</v>
      </c>
    </row>
    <row r="634" spans="2:4" x14ac:dyDescent="0.3">
      <c r="B634" s="7" t="s">
        <v>249</v>
      </c>
      <c r="C634" s="26">
        <v>182711000</v>
      </c>
      <c r="D634" s="26">
        <v>1216322000</v>
      </c>
    </row>
    <row r="635" spans="2:4" x14ac:dyDescent="0.3">
      <c r="B635" s="7" t="s">
        <v>249</v>
      </c>
      <c r="C635" s="26">
        <v>191073000</v>
      </c>
      <c r="D635" s="26">
        <v>599243000</v>
      </c>
    </row>
    <row r="636" spans="2:4" x14ac:dyDescent="0.3">
      <c r="B636" s="7" t="s">
        <v>249</v>
      </c>
      <c r="C636" s="26">
        <v>408225000</v>
      </c>
      <c r="D636" s="26">
        <v>686471000</v>
      </c>
    </row>
    <row r="637" spans="2:4" x14ac:dyDescent="0.3">
      <c r="B637" s="7" t="s">
        <v>251</v>
      </c>
      <c r="C637" s="26">
        <v>936900000</v>
      </c>
      <c r="D637" s="26">
        <v>777717000</v>
      </c>
    </row>
    <row r="638" spans="2:4" x14ac:dyDescent="0.3">
      <c r="B638" s="7" t="s">
        <v>251</v>
      </c>
      <c r="C638" s="26">
        <v>965322000</v>
      </c>
      <c r="D638" s="26">
        <v>266232000</v>
      </c>
    </row>
    <row r="639" spans="2:4" x14ac:dyDescent="0.3">
      <c r="B639" s="7" t="s">
        <v>251</v>
      </c>
      <c r="C639" s="26">
        <v>966829000</v>
      </c>
      <c r="D639" s="26">
        <v>721266000</v>
      </c>
    </row>
    <row r="640" spans="2:4" x14ac:dyDescent="0.3">
      <c r="B640" s="7" t="s">
        <v>251</v>
      </c>
      <c r="C640" s="26">
        <v>971611000</v>
      </c>
      <c r="D640" s="26">
        <v>515707000</v>
      </c>
    </row>
    <row r="641" spans="2:4" x14ac:dyDescent="0.3">
      <c r="B641" s="7" t="s">
        <v>252</v>
      </c>
      <c r="C641" s="26">
        <v>601700000</v>
      </c>
      <c r="D641" s="26">
        <v>666600000</v>
      </c>
    </row>
    <row r="642" spans="2:4" x14ac:dyDescent="0.3">
      <c r="B642" s="7" t="s">
        <v>252</v>
      </c>
      <c r="C642" s="26">
        <v>611700000</v>
      </c>
      <c r="D642" s="26">
        <v>589200000</v>
      </c>
    </row>
    <row r="643" spans="2:4" x14ac:dyDescent="0.3">
      <c r="B643" s="7" t="s">
        <v>252</v>
      </c>
      <c r="C643" s="26">
        <v>716100000</v>
      </c>
      <c r="D643" s="26">
        <v>494800000</v>
      </c>
    </row>
    <row r="644" spans="2:4" x14ac:dyDescent="0.3">
      <c r="B644" s="7" t="s">
        <v>252</v>
      </c>
      <c r="C644" s="26">
        <v>881600000</v>
      </c>
      <c r="D644" s="26">
        <v>193800000</v>
      </c>
    </row>
    <row r="645" spans="2:4" x14ac:dyDescent="0.3">
      <c r="B645" s="7" t="s">
        <v>253</v>
      </c>
      <c r="C645" s="26">
        <v>192798000</v>
      </c>
      <c r="D645" s="26">
        <v>254161000</v>
      </c>
    </row>
    <row r="646" spans="2:4" x14ac:dyDescent="0.3">
      <c r="B646" s="7" t="s">
        <v>253</v>
      </c>
      <c r="C646" s="26">
        <v>203130000</v>
      </c>
      <c r="D646" s="26">
        <v>271037000</v>
      </c>
    </row>
    <row r="647" spans="2:4" x14ac:dyDescent="0.3">
      <c r="B647" s="7" t="s">
        <v>253</v>
      </c>
      <c r="C647" s="26">
        <v>210441000</v>
      </c>
      <c r="D647" s="26">
        <v>300154000</v>
      </c>
    </row>
    <row r="648" spans="2:4" x14ac:dyDescent="0.3">
      <c r="B648" s="7" t="s">
        <v>253</v>
      </c>
      <c r="C648" s="26">
        <v>226984000</v>
      </c>
      <c r="D648" s="26">
        <v>320995000</v>
      </c>
    </row>
    <row r="649" spans="2:4" x14ac:dyDescent="0.3">
      <c r="B649" s="7" t="s">
        <v>255</v>
      </c>
      <c r="C649" s="26">
        <v>385785000</v>
      </c>
      <c r="D649" s="26">
        <v>533482000</v>
      </c>
    </row>
    <row r="650" spans="2:4" x14ac:dyDescent="0.3">
      <c r="B650" s="7" t="s">
        <v>255</v>
      </c>
      <c r="C650" s="26">
        <v>397796000</v>
      </c>
      <c r="D650" s="26">
        <v>427145000</v>
      </c>
    </row>
    <row r="651" spans="2:4" x14ac:dyDescent="0.3">
      <c r="B651" s="7" t="s">
        <v>255</v>
      </c>
      <c r="C651" s="26">
        <v>404561000</v>
      </c>
      <c r="D651" s="26">
        <v>460071000</v>
      </c>
    </row>
    <row r="652" spans="2:4" x14ac:dyDescent="0.3">
      <c r="B652" s="7" t="s">
        <v>255</v>
      </c>
      <c r="C652" s="26">
        <v>413388000</v>
      </c>
      <c r="D652" s="26">
        <v>439361000</v>
      </c>
    </row>
    <row r="653" spans="2:4" x14ac:dyDescent="0.3">
      <c r="B653" s="7" t="s">
        <v>256</v>
      </c>
      <c r="C653" s="26">
        <v>3786000000</v>
      </c>
      <c r="D653" s="26">
        <v>976000000</v>
      </c>
    </row>
    <row r="654" spans="2:4" x14ac:dyDescent="0.3">
      <c r="B654" s="7" t="s">
        <v>256</v>
      </c>
      <c r="C654" s="26">
        <v>3810000000</v>
      </c>
      <c r="D654" s="26">
        <v>962000000</v>
      </c>
    </row>
    <row r="655" spans="2:4" x14ac:dyDescent="0.3">
      <c r="B655" s="7" t="s">
        <v>256</v>
      </c>
      <c r="C655" s="26">
        <v>3942948000</v>
      </c>
      <c r="D655" s="26">
        <v>1068905000</v>
      </c>
    </row>
    <row r="656" spans="2:4" x14ac:dyDescent="0.3">
      <c r="B656" s="7" t="s">
        <v>256</v>
      </c>
      <c r="C656" s="26">
        <v>4595000000</v>
      </c>
      <c r="D656" s="26">
        <v>981000000</v>
      </c>
    </row>
    <row r="657" spans="2:4" x14ac:dyDescent="0.3">
      <c r="B657" s="7" t="s">
        <v>257</v>
      </c>
      <c r="C657" s="26">
        <v>1940000000</v>
      </c>
      <c r="D657" s="26">
        <v>4309000000</v>
      </c>
    </row>
    <row r="658" spans="2:4" x14ac:dyDescent="0.3">
      <c r="B658" s="7" t="s">
        <v>257</v>
      </c>
      <c r="C658" s="26">
        <v>1952000000</v>
      </c>
      <c r="D658" s="26">
        <v>4178000000</v>
      </c>
    </row>
    <row r="659" spans="2:4" x14ac:dyDescent="0.3">
      <c r="B659" s="7" t="s">
        <v>257</v>
      </c>
      <c r="C659" s="26">
        <v>1984000000</v>
      </c>
      <c r="D659" s="26">
        <v>3889000000</v>
      </c>
    </row>
    <row r="660" spans="2:4" x14ac:dyDescent="0.3">
      <c r="B660" s="7" t="s">
        <v>257</v>
      </c>
      <c r="C660" s="26">
        <v>2039000000</v>
      </c>
      <c r="D660" s="26">
        <v>3689000000</v>
      </c>
    </row>
    <row r="661" spans="2:4" x14ac:dyDescent="0.3">
      <c r="B661" s="7" t="s">
        <v>258</v>
      </c>
      <c r="C661" s="26">
        <v>716052000</v>
      </c>
      <c r="D661" s="26">
        <v>940578000</v>
      </c>
    </row>
    <row r="662" spans="2:4" x14ac:dyDescent="0.3">
      <c r="B662" s="7" t="s">
        <v>258</v>
      </c>
      <c r="C662" s="26">
        <v>797111000</v>
      </c>
      <c r="D662" s="26">
        <v>954846000</v>
      </c>
    </row>
    <row r="663" spans="2:4" x14ac:dyDescent="0.3">
      <c r="B663" s="7" t="s">
        <v>258</v>
      </c>
      <c r="C663" s="26">
        <v>826586000</v>
      </c>
      <c r="D663" s="26">
        <v>844336000</v>
      </c>
    </row>
    <row r="664" spans="2:4" x14ac:dyDescent="0.3">
      <c r="B664" s="7" t="s">
        <v>258</v>
      </c>
      <c r="C664" s="26">
        <v>840983000</v>
      </c>
      <c r="D664" s="26">
        <v>784982000</v>
      </c>
    </row>
    <row r="665" spans="2:4" x14ac:dyDescent="0.3">
      <c r="B665" s="7" t="s">
        <v>259</v>
      </c>
      <c r="C665" s="26">
        <v>3221000000</v>
      </c>
      <c r="D665" s="26">
        <v>4010000000</v>
      </c>
    </row>
    <row r="666" spans="2:4" x14ac:dyDescent="0.3">
      <c r="B666" s="7" t="s">
        <v>259</v>
      </c>
      <c r="C666" s="26">
        <v>3819000000</v>
      </c>
      <c r="D666" s="26">
        <v>4524000000</v>
      </c>
    </row>
    <row r="667" spans="2:4" x14ac:dyDescent="0.3">
      <c r="B667" s="7" t="s">
        <v>259</v>
      </c>
      <c r="C667" s="26">
        <v>5837000000</v>
      </c>
      <c r="D667" s="26">
        <v>15265000000</v>
      </c>
    </row>
    <row r="668" spans="2:4" x14ac:dyDescent="0.3">
      <c r="B668" s="7" t="s">
        <v>259</v>
      </c>
      <c r="C668" s="26">
        <v>6440000000</v>
      </c>
      <c r="D668" s="26">
        <v>22193000000</v>
      </c>
    </row>
    <row r="669" spans="2:4" x14ac:dyDescent="0.3">
      <c r="B669" s="7" t="s">
        <v>260</v>
      </c>
      <c r="C669" s="26">
        <v>3118900000</v>
      </c>
      <c r="D669" s="26">
        <v>2710600000</v>
      </c>
    </row>
    <row r="670" spans="2:4" x14ac:dyDescent="0.3">
      <c r="B670" s="7" t="s">
        <v>260</v>
      </c>
      <c r="C670" s="26">
        <v>3328000000</v>
      </c>
      <c r="D670" s="26">
        <v>2621200000</v>
      </c>
    </row>
    <row r="671" spans="2:4" x14ac:dyDescent="0.3">
      <c r="B671" s="7" t="s">
        <v>260</v>
      </c>
      <c r="C671" s="26">
        <v>3474300000</v>
      </c>
      <c r="D671" s="26">
        <v>2895500000</v>
      </c>
    </row>
    <row r="672" spans="2:4" x14ac:dyDescent="0.3">
      <c r="B672" s="7" t="s">
        <v>260</v>
      </c>
      <c r="C672" s="26">
        <v>3552300000</v>
      </c>
      <c r="D672" s="26">
        <v>2871600000</v>
      </c>
    </row>
    <row r="673" spans="2:4" x14ac:dyDescent="0.3">
      <c r="B673" s="7" t="s">
        <v>261</v>
      </c>
      <c r="C673" s="26">
        <v>1867000000</v>
      </c>
      <c r="D673" s="26">
        <v>1457000000</v>
      </c>
    </row>
    <row r="674" spans="2:4" x14ac:dyDescent="0.3">
      <c r="B674" s="7" t="s">
        <v>261</v>
      </c>
      <c r="C674" s="26">
        <v>2050000000</v>
      </c>
      <c r="D674" s="26">
        <v>2002000000</v>
      </c>
    </row>
    <row r="675" spans="2:4" x14ac:dyDescent="0.3">
      <c r="B675" s="7" t="s">
        <v>261</v>
      </c>
      <c r="C675" s="26">
        <v>2278000000</v>
      </c>
      <c r="D675" s="26">
        <v>1468000000</v>
      </c>
    </row>
    <row r="676" spans="2:4" x14ac:dyDescent="0.3">
      <c r="B676" s="7" t="s">
        <v>261</v>
      </c>
      <c r="C676" s="26">
        <v>2331000000</v>
      </c>
      <c r="D676" s="26">
        <v>1322000000</v>
      </c>
    </row>
    <row r="677" spans="2:4" x14ac:dyDescent="0.3">
      <c r="B677" s="7" t="s">
        <v>262</v>
      </c>
      <c r="C677" s="26">
        <v>11710000000</v>
      </c>
      <c r="D677" s="26">
        <v>9545000000</v>
      </c>
    </row>
    <row r="678" spans="2:4" x14ac:dyDescent="0.3">
      <c r="B678" s="7" t="s">
        <v>262</v>
      </c>
      <c r="C678" s="26">
        <v>12158000000</v>
      </c>
      <c r="D678" s="26">
        <v>1650000000</v>
      </c>
    </row>
    <row r="679" spans="2:4" x14ac:dyDescent="0.3">
      <c r="B679" s="7" t="s">
        <v>262</v>
      </c>
      <c r="C679" s="26">
        <v>12382000000</v>
      </c>
      <c r="D679" s="26">
        <v>5672000000</v>
      </c>
    </row>
    <row r="680" spans="2:4" x14ac:dyDescent="0.3">
      <c r="B680" s="7" t="s">
        <v>262</v>
      </c>
      <c r="C680" s="26">
        <v>13405000000</v>
      </c>
      <c r="D680" s="26">
        <v>4897000000</v>
      </c>
    </row>
    <row r="681" spans="2:4" x14ac:dyDescent="0.3">
      <c r="B681" s="7" t="s">
        <v>263</v>
      </c>
      <c r="C681" s="26">
        <v>2754913000</v>
      </c>
      <c r="D681" s="26">
        <v>1023178000</v>
      </c>
    </row>
    <row r="682" spans="2:4" x14ac:dyDescent="0.3">
      <c r="B682" s="7" t="s">
        <v>263</v>
      </c>
      <c r="C682" s="26">
        <v>3161985000</v>
      </c>
      <c r="D682" s="26">
        <v>1057935000</v>
      </c>
    </row>
    <row r="683" spans="2:4" x14ac:dyDescent="0.3">
      <c r="B683" s="7" t="s">
        <v>263</v>
      </c>
      <c r="C683" s="26">
        <v>3419065000</v>
      </c>
      <c r="D683" s="26">
        <v>1136787000</v>
      </c>
    </row>
    <row r="684" spans="2:4" x14ac:dyDescent="0.3">
      <c r="B684" s="7" t="s">
        <v>263</v>
      </c>
      <c r="C684" s="26">
        <v>3462343000</v>
      </c>
      <c r="D684" s="26">
        <v>1131418000</v>
      </c>
    </row>
    <row r="685" spans="2:4" x14ac:dyDescent="0.3">
      <c r="B685" s="7" t="s">
        <v>264</v>
      </c>
      <c r="C685" s="26">
        <v>1156635000</v>
      </c>
      <c r="D685" s="26">
        <v>357213000</v>
      </c>
    </row>
    <row r="686" spans="2:4" x14ac:dyDescent="0.3">
      <c r="B686" s="7" t="s">
        <v>264</v>
      </c>
      <c r="C686" s="26">
        <v>1196512000</v>
      </c>
      <c r="D686" s="26">
        <v>405499000</v>
      </c>
    </row>
    <row r="687" spans="2:4" x14ac:dyDescent="0.3">
      <c r="B687" s="7" t="s">
        <v>264</v>
      </c>
      <c r="C687" s="26">
        <v>1295014000</v>
      </c>
      <c r="D687" s="26">
        <v>456597000</v>
      </c>
    </row>
    <row r="688" spans="2:4" x14ac:dyDescent="0.3">
      <c r="B688" s="7" t="s">
        <v>264</v>
      </c>
      <c r="C688" s="26">
        <v>1325567000</v>
      </c>
      <c r="D688" s="26">
        <v>424944000</v>
      </c>
    </row>
    <row r="689" spans="2:4" x14ac:dyDescent="0.3">
      <c r="B689" s="7" t="s">
        <v>265</v>
      </c>
      <c r="C689" s="26">
        <v>0</v>
      </c>
      <c r="D689" s="26">
        <v>5720000000</v>
      </c>
    </row>
    <row r="690" spans="2:4" x14ac:dyDescent="0.3">
      <c r="B690" s="7" t="s">
        <v>265</v>
      </c>
      <c r="C690" s="26">
        <v>0</v>
      </c>
      <c r="D690" s="26">
        <v>6171000000</v>
      </c>
    </row>
    <row r="691" spans="2:4" x14ac:dyDescent="0.3">
      <c r="B691" s="7" t="s">
        <v>265</v>
      </c>
      <c r="C691" s="26">
        <v>0</v>
      </c>
      <c r="D691" s="26">
        <v>6289000000</v>
      </c>
    </row>
    <row r="692" spans="2:4" x14ac:dyDescent="0.3">
      <c r="B692" s="7" t="s">
        <v>265</v>
      </c>
      <c r="C692" s="26">
        <v>0</v>
      </c>
      <c r="D692" s="26">
        <v>6293000000</v>
      </c>
    </row>
    <row r="693" spans="2:4" x14ac:dyDescent="0.3">
      <c r="B693" s="7" t="s">
        <v>266</v>
      </c>
      <c r="C693" s="26">
        <v>833268000</v>
      </c>
      <c r="D693" s="26">
        <v>574032000</v>
      </c>
    </row>
    <row r="694" spans="2:4" x14ac:dyDescent="0.3">
      <c r="B694" s="7" t="s">
        <v>266</v>
      </c>
      <c r="C694" s="26">
        <v>834320000</v>
      </c>
      <c r="D694" s="26">
        <v>604160000</v>
      </c>
    </row>
    <row r="695" spans="2:4" x14ac:dyDescent="0.3">
      <c r="B695" s="7" t="s">
        <v>266</v>
      </c>
      <c r="C695" s="26">
        <v>913786000</v>
      </c>
      <c r="D695" s="26">
        <v>690626000</v>
      </c>
    </row>
    <row r="696" spans="2:4" x14ac:dyDescent="0.3">
      <c r="B696" s="7" t="s">
        <v>266</v>
      </c>
      <c r="C696" s="26">
        <v>989123000</v>
      </c>
      <c r="D696" s="26">
        <v>549581000</v>
      </c>
    </row>
    <row r="697" spans="2:4" x14ac:dyDescent="0.3">
      <c r="B697" s="7" t="s">
        <v>268</v>
      </c>
      <c r="C697" s="26">
        <v>2617000000</v>
      </c>
      <c r="D697" s="26">
        <v>1569000000</v>
      </c>
    </row>
    <row r="698" spans="2:4" x14ac:dyDescent="0.3">
      <c r="B698" s="7" t="s">
        <v>268</v>
      </c>
      <c r="C698" s="26">
        <v>2728000000</v>
      </c>
      <c r="D698" s="26">
        <v>1551000000</v>
      </c>
    </row>
    <row r="699" spans="2:4" x14ac:dyDescent="0.3">
      <c r="B699" s="7" t="s">
        <v>268</v>
      </c>
      <c r="C699" s="26">
        <v>2815000000</v>
      </c>
      <c r="D699" s="26">
        <v>1417000000</v>
      </c>
    </row>
    <row r="700" spans="2:4" x14ac:dyDescent="0.3">
      <c r="B700" s="7" t="s">
        <v>268</v>
      </c>
      <c r="C700" s="26">
        <v>2816000000</v>
      </c>
      <c r="D700" s="26">
        <v>1302000000</v>
      </c>
    </row>
    <row r="701" spans="2:4" x14ac:dyDescent="0.3">
      <c r="B701" s="7" t="s">
        <v>270</v>
      </c>
      <c r="C701" s="26">
        <v>2785035000</v>
      </c>
      <c r="D701" s="26">
        <v>1131125000</v>
      </c>
    </row>
    <row r="702" spans="2:4" x14ac:dyDescent="0.3">
      <c r="B702" s="7" t="s">
        <v>270</v>
      </c>
      <c r="C702" s="26">
        <v>2839629000</v>
      </c>
      <c r="D702" s="26">
        <v>1296854000</v>
      </c>
    </row>
    <row r="703" spans="2:4" x14ac:dyDescent="0.3">
      <c r="B703" s="7" t="s">
        <v>270</v>
      </c>
      <c r="C703" s="26">
        <v>2931108000</v>
      </c>
      <c r="D703" s="26">
        <v>1300320000</v>
      </c>
    </row>
    <row r="704" spans="2:4" x14ac:dyDescent="0.3">
      <c r="B704" s="7" t="s">
        <v>270</v>
      </c>
      <c r="C704" s="26">
        <v>2967125000</v>
      </c>
      <c r="D704" s="26">
        <v>1347117000</v>
      </c>
    </row>
    <row r="705" spans="2:4" x14ac:dyDescent="0.3">
      <c r="B705" s="7" t="s">
        <v>272</v>
      </c>
      <c r="C705" s="26">
        <v>200000000</v>
      </c>
      <c r="D705" s="26">
        <v>2320000000</v>
      </c>
    </row>
    <row r="706" spans="2:4" x14ac:dyDescent="0.3">
      <c r="B706" s="7" t="s">
        <v>272</v>
      </c>
      <c r="C706" s="26">
        <v>228000000</v>
      </c>
      <c r="D706" s="26">
        <v>636000000</v>
      </c>
    </row>
    <row r="707" spans="2:4" x14ac:dyDescent="0.3">
      <c r="B707" s="7" t="s">
        <v>272</v>
      </c>
      <c r="C707" s="26">
        <v>293000000</v>
      </c>
      <c r="D707" s="26">
        <v>5243000000</v>
      </c>
    </row>
    <row r="708" spans="2:4" x14ac:dyDescent="0.3">
      <c r="B708" s="7" t="s">
        <v>272</v>
      </c>
      <c r="C708" s="26">
        <v>1333000000</v>
      </c>
      <c r="D708" s="26">
        <v>3138000000</v>
      </c>
    </row>
    <row r="709" spans="2:4" x14ac:dyDescent="0.3">
      <c r="B709" s="7" t="s">
        <v>273</v>
      </c>
      <c r="C709" s="26">
        <v>902869000</v>
      </c>
      <c r="D709" s="26">
        <v>201251000</v>
      </c>
    </row>
    <row r="710" spans="2:4" x14ac:dyDescent="0.3">
      <c r="B710" s="7" t="s">
        <v>273</v>
      </c>
      <c r="C710" s="26">
        <v>1126940000</v>
      </c>
      <c r="D710" s="26">
        <v>329727000</v>
      </c>
    </row>
    <row r="711" spans="2:4" x14ac:dyDescent="0.3">
      <c r="B711" s="7" t="s">
        <v>273</v>
      </c>
      <c r="C711" s="26">
        <v>1347510000</v>
      </c>
      <c r="D711" s="26">
        <v>469594000</v>
      </c>
    </row>
    <row r="712" spans="2:4" x14ac:dyDescent="0.3">
      <c r="B712" s="7" t="s">
        <v>273</v>
      </c>
      <c r="C712" s="26">
        <v>1513064000</v>
      </c>
      <c r="D712" s="26">
        <v>580027000</v>
      </c>
    </row>
    <row r="713" spans="2:4" x14ac:dyDescent="0.3">
      <c r="B713" s="7" t="s">
        <v>274</v>
      </c>
      <c r="C713" s="26">
        <v>1563152000</v>
      </c>
      <c r="D713" s="26">
        <v>853851000</v>
      </c>
    </row>
    <row r="714" spans="2:4" x14ac:dyDescent="0.3">
      <c r="B714" s="7" t="s">
        <v>274</v>
      </c>
      <c r="C714" s="26">
        <v>1603244000</v>
      </c>
      <c r="D714" s="26">
        <v>806012000</v>
      </c>
    </row>
    <row r="715" spans="2:4" x14ac:dyDescent="0.3">
      <c r="B715" s="7" t="s">
        <v>274</v>
      </c>
      <c r="C715" s="26">
        <v>1638143000</v>
      </c>
      <c r="D715" s="26">
        <v>940692000</v>
      </c>
    </row>
    <row r="716" spans="2:4" x14ac:dyDescent="0.3">
      <c r="B716" s="7" t="s">
        <v>274</v>
      </c>
      <c r="C716" s="26">
        <v>1699298000</v>
      </c>
      <c r="D716" s="26">
        <v>1071178000</v>
      </c>
    </row>
    <row r="717" spans="2:4" x14ac:dyDescent="0.3">
      <c r="B717" s="7" t="s">
        <v>276</v>
      </c>
      <c r="C717" s="26">
        <v>1848048000</v>
      </c>
      <c r="D717" s="26">
        <v>908544000</v>
      </c>
    </row>
    <row r="718" spans="2:4" x14ac:dyDescent="0.3">
      <c r="B718" s="7" t="s">
        <v>276</v>
      </c>
      <c r="C718" s="26">
        <v>1963335000</v>
      </c>
      <c r="D718" s="26">
        <v>905853000</v>
      </c>
    </row>
    <row r="719" spans="2:4" x14ac:dyDescent="0.3">
      <c r="B719" s="7" t="s">
        <v>276</v>
      </c>
      <c r="C719" s="26">
        <v>1983264000</v>
      </c>
      <c r="D719" s="26">
        <v>891153000</v>
      </c>
    </row>
    <row r="720" spans="2:4" x14ac:dyDescent="0.3">
      <c r="B720" s="7" t="s">
        <v>276</v>
      </c>
      <c r="C720" s="26">
        <v>2075862000</v>
      </c>
      <c r="D720" s="26">
        <v>995214000</v>
      </c>
    </row>
    <row r="721" spans="2:4" x14ac:dyDescent="0.3">
      <c r="B721" s="7" t="s">
        <v>277</v>
      </c>
      <c r="C721" s="26">
        <v>1096507000</v>
      </c>
      <c r="D721" s="26">
        <v>515186000</v>
      </c>
    </row>
    <row r="722" spans="2:4" x14ac:dyDescent="0.3">
      <c r="B722" s="7" t="s">
        <v>277</v>
      </c>
      <c r="C722" s="26">
        <v>1340453000</v>
      </c>
      <c r="D722" s="26">
        <v>563954000</v>
      </c>
    </row>
    <row r="723" spans="2:4" x14ac:dyDescent="0.3">
      <c r="B723" s="7" t="s">
        <v>277</v>
      </c>
      <c r="C723" s="26">
        <v>1500399000</v>
      </c>
      <c r="D723" s="26">
        <v>775649000</v>
      </c>
    </row>
    <row r="724" spans="2:4" x14ac:dyDescent="0.3">
      <c r="B724" s="7" t="s">
        <v>277</v>
      </c>
      <c r="C724" s="26">
        <v>1541214000</v>
      </c>
      <c r="D724" s="26">
        <v>595118000</v>
      </c>
    </row>
    <row r="725" spans="2:4" x14ac:dyDescent="0.3">
      <c r="B725" s="7" t="s">
        <v>279</v>
      </c>
      <c r="C725" s="26">
        <v>22480000000</v>
      </c>
      <c r="D725" s="26">
        <v>4816000000</v>
      </c>
    </row>
    <row r="726" spans="2:4" x14ac:dyDescent="0.3">
      <c r="B726" s="7" t="s">
        <v>279</v>
      </c>
      <c r="C726" s="26">
        <v>23420000000</v>
      </c>
      <c r="D726" s="26">
        <v>4792000000</v>
      </c>
    </row>
    <row r="727" spans="2:4" x14ac:dyDescent="0.3">
      <c r="B727" s="7" t="s">
        <v>279</v>
      </c>
      <c r="C727" s="26">
        <v>25091000000</v>
      </c>
      <c r="D727" s="26">
        <v>5565000000</v>
      </c>
    </row>
    <row r="728" spans="2:4" x14ac:dyDescent="0.3">
      <c r="B728" s="7" t="s">
        <v>279</v>
      </c>
      <c r="C728" s="26">
        <v>27075000000</v>
      </c>
      <c r="D728" s="26">
        <v>5965000000</v>
      </c>
    </row>
    <row r="729" spans="2:4" x14ac:dyDescent="0.3">
      <c r="B729" s="7" t="s">
        <v>280</v>
      </c>
      <c r="C729" s="26">
        <v>665170000</v>
      </c>
      <c r="D729" s="26">
        <v>532820000</v>
      </c>
    </row>
    <row r="730" spans="2:4" x14ac:dyDescent="0.3">
      <c r="B730" s="7" t="s">
        <v>280</v>
      </c>
      <c r="C730" s="26">
        <v>1056611000</v>
      </c>
      <c r="D730" s="26">
        <v>845910000</v>
      </c>
    </row>
    <row r="731" spans="2:4" x14ac:dyDescent="0.3">
      <c r="B731" s="7" t="s">
        <v>280</v>
      </c>
      <c r="C731" s="26">
        <v>1084582000</v>
      </c>
      <c r="D731" s="26">
        <v>1068846000</v>
      </c>
    </row>
    <row r="732" spans="2:4" x14ac:dyDescent="0.3">
      <c r="B732" s="7" t="s">
        <v>280</v>
      </c>
      <c r="C732" s="26">
        <v>1107519000</v>
      </c>
      <c r="D732" s="26">
        <v>533613000</v>
      </c>
    </row>
    <row r="733" spans="2:4" x14ac:dyDescent="0.3">
      <c r="B733" s="7" t="s">
        <v>281</v>
      </c>
      <c r="C733" s="26">
        <v>824636000</v>
      </c>
      <c r="D733" s="26">
        <v>1189083000</v>
      </c>
    </row>
    <row r="734" spans="2:4" x14ac:dyDescent="0.3">
      <c r="B734" s="7" t="s">
        <v>281</v>
      </c>
      <c r="C734" s="26">
        <v>918075000</v>
      </c>
      <c r="D734" s="26">
        <v>645135000</v>
      </c>
    </row>
    <row r="735" spans="2:4" x14ac:dyDescent="0.3">
      <c r="B735" s="7" t="s">
        <v>281</v>
      </c>
      <c r="C735" s="26">
        <v>1211549000</v>
      </c>
      <c r="D735" s="26">
        <v>616756000</v>
      </c>
    </row>
    <row r="736" spans="2:4" x14ac:dyDescent="0.3">
      <c r="B736" s="7" t="s">
        <v>281</v>
      </c>
      <c r="C736" s="26">
        <v>1410118000</v>
      </c>
      <c r="D736" s="26">
        <v>630368000</v>
      </c>
    </row>
    <row r="737" spans="2:4" x14ac:dyDescent="0.3">
      <c r="B737" s="7" t="s">
        <v>282</v>
      </c>
      <c r="C737" s="26">
        <v>17749000000</v>
      </c>
      <c r="D737" s="26">
        <v>9166000000</v>
      </c>
    </row>
    <row r="738" spans="2:4" x14ac:dyDescent="0.3">
      <c r="B738" s="7" t="s">
        <v>282</v>
      </c>
      <c r="C738" s="26">
        <v>17920000000</v>
      </c>
      <c r="D738" s="26">
        <v>10469000000</v>
      </c>
    </row>
    <row r="739" spans="2:4" x14ac:dyDescent="0.3">
      <c r="B739" s="7" t="s">
        <v>282</v>
      </c>
      <c r="C739" s="26">
        <v>18076000000</v>
      </c>
      <c r="D739" s="26">
        <v>7766000000</v>
      </c>
    </row>
    <row r="740" spans="2:4" x14ac:dyDescent="0.3">
      <c r="B740" s="7" t="s">
        <v>282</v>
      </c>
      <c r="C740" s="26">
        <v>18491000000</v>
      </c>
      <c r="D740" s="26">
        <v>11774000000</v>
      </c>
    </row>
    <row r="741" spans="2:4" x14ac:dyDescent="0.3">
      <c r="B741" s="7" t="s">
        <v>284</v>
      </c>
      <c r="C741" s="26">
        <v>3732000000</v>
      </c>
      <c r="D741" s="26">
        <v>4204000000</v>
      </c>
    </row>
    <row r="742" spans="2:4" x14ac:dyDescent="0.3">
      <c r="B742" s="7" t="s">
        <v>284</v>
      </c>
      <c r="C742" s="26">
        <v>3992000000</v>
      </c>
      <c r="D742" s="26">
        <v>4718000000</v>
      </c>
    </row>
    <row r="743" spans="2:4" x14ac:dyDescent="0.3">
      <c r="B743" s="7" t="s">
        <v>284</v>
      </c>
      <c r="C743" s="26">
        <v>4087000000</v>
      </c>
      <c r="D743" s="26">
        <v>2897000000</v>
      </c>
    </row>
    <row r="744" spans="2:4" x14ac:dyDescent="0.3">
      <c r="B744" s="7" t="s">
        <v>284</v>
      </c>
      <c r="C744" s="26">
        <v>4658000000</v>
      </c>
      <c r="D744" s="26">
        <v>-1345000000</v>
      </c>
    </row>
    <row r="745" spans="2:4" x14ac:dyDescent="0.3">
      <c r="B745" s="7" t="s">
        <v>285</v>
      </c>
      <c r="C745" s="26">
        <v>5274000000</v>
      </c>
      <c r="D745" s="26">
        <v>2328000000</v>
      </c>
    </row>
    <row r="746" spans="2:4" x14ac:dyDescent="0.3">
      <c r="B746" s="7" t="s">
        <v>285</v>
      </c>
      <c r="C746" s="26">
        <v>5757000000</v>
      </c>
      <c r="D746" s="26">
        <v>2052000000</v>
      </c>
    </row>
    <row r="747" spans="2:4" x14ac:dyDescent="0.3">
      <c r="B747" s="7" t="s">
        <v>285</v>
      </c>
      <c r="C747" s="26">
        <v>5970000000</v>
      </c>
      <c r="D747" s="26">
        <v>3655000000</v>
      </c>
    </row>
    <row r="748" spans="2:4" x14ac:dyDescent="0.3">
      <c r="B748" s="7" t="s">
        <v>285</v>
      </c>
      <c r="C748" s="26">
        <v>7080000000</v>
      </c>
      <c r="D748" s="26">
        <v>1811000000</v>
      </c>
    </row>
    <row r="749" spans="2:4" x14ac:dyDescent="0.3">
      <c r="B749" s="7" t="s">
        <v>286</v>
      </c>
      <c r="C749" s="26">
        <v>1111232000</v>
      </c>
      <c r="D749" s="26">
        <v>1028651000</v>
      </c>
    </row>
    <row r="750" spans="2:4" x14ac:dyDescent="0.3">
      <c r="B750" s="7" t="s">
        <v>286</v>
      </c>
      <c r="C750" s="26">
        <v>1124753000</v>
      </c>
      <c r="D750" s="26">
        <v>1153702000</v>
      </c>
    </row>
    <row r="751" spans="2:4" x14ac:dyDescent="0.3">
      <c r="B751" s="7" t="s">
        <v>286</v>
      </c>
      <c r="C751" s="26">
        <v>1159502000</v>
      </c>
      <c r="D751" s="26">
        <v>1280983000</v>
      </c>
    </row>
    <row r="752" spans="2:4" x14ac:dyDescent="0.3">
      <c r="B752" s="7" t="s">
        <v>286</v>
      </c>
      <c r="C752" s="26">
        <v>1220095000</v>
      </c>
      <c r="D752" s="26">
        <v>1155695000</v>
      </c>
    </row>
    <row r="753" spans="2:4" x14ac:dyDescent="0.3">
      <c r="B753" s="7" t="s">
        <v>288</v>
      </c>
      <c r="C753" s="26">
        <v>908500000</v>
      </c>
      <c r="D753" s="26">
        <v>337000000</v>
      </c>
    </row>
    <row r="754" spans="2:4" x14ac:dyDescent="0.3">
      <c r="B754" s="7" t="s">
        <v>288</v>
      </c>
      <c r="C754" s="26">
        <v>949100000</v>
      </c>
      <c r="D754" s="26">
        <v>483600000</v>
      </c>
    </row>
    <row r="755" spans="2:4" x14ac:dyDescent="0.3">
      <c r="B755" s="7" t="s">
        <v>288</v>
      </c>
      <c r="C755" s="26">
        <v>971300000</v>
      </c>
      <c r="D755" s="26">
        <v>190100000</v>
      </c>
    </row>
    <row r="756" spans="2:4" x14ac:dyDescent="0.3">
      <c r="B756" s="7" t="s">
        <v>288</v>
      </c>
      <c r="C756" s="26">
        <v>1004200000</v>
      </c>
      <c r="D756" s="26">
        <v>559100000</v>
      </c>
    </row>
    <row r="757" spans="2:4" x14ac:dyDescent="0.3">
      <c r="B757" s="7" t="s">
        <v>289</v>
      </c>
      <c r="C757" s="26">
        <v>5006000000</v>
      </c>
      <c r="D757" s="26">
        <v>6828000000</v>
      </c>
    </row>
    <row r="758" spans="2:4" x14ac:dyDescent="0.3">
      <c r="B758" s="7" t="s">
        <v>289</v>
      </c>
      <c r="C758" s="26">
        <v>5190000000</v>
      </c>
      <c r="D758" s="26">
        <v>5501000000</v>
      </c>
    </row>
    <row r="759" spans="2:4" x14ac:dyDescent="0.3">
      <c r="B759" s="7" t="s">
        <v>289</v>
      </c>
      <c r="C759" s="26">
        <v>5469000000</v>
      </c>
      <c r="D759" s="26">
        <v>6683000000</v>
      </c>
    </row>
    <row r="760" spans="2:4" x14ac:dyDescent="0.3">
      <c r="B760" s="7" t="s">
        <v>289</v>
      </c>
      <c r="C760" s="26">
        <v>5518000000</v>
      </c>
      <c r="D760" s="26">
        <v>5831000000</v>
      </c>
    </row>
    <row r="761" spans="2:4" x14ac:dyDescent="0.3">
      <c r="B761" s="7" t="s">
        <v>290</v>
      </c>
      <c r="C761" s="26">
        <v>597108000</v>
      </c>
      <c r="D761" s="26">
        <v>937738000</v>
      </c>
    </row>
    <row r="762" spans="2:4" x14ac:dyDescent="0.3">
      <c r="B762" s="7" t="s">
        <v>290</v>
      </c>
      <c r="C762" s="26">
        <v>656079000</v>
      </c>
      <c r="D762" s="26">
        <v>1053174000</v>
      </c>
    </row>
    <row r="763" spans="2:4" x14ac:dyDescent="0.3">
      <c r="B763" s="7" t="s">
        <v>290</v>
      </c>
      <c r="C763" s="26">
        <v>745143000</v>
      </c>
      <c r="D763" s="26">
        <v>-19716000</v>
      </c>
    </row>
    <row r="764" spans="2:4" x14ac:dyDescent="0.3">
      <c r="B764" s="7" t="s">
        <v>290</v>
      </c>
      <c r="C764" s="26">
        <v>747021000</v>
      </c>
      <c r="D764" s="26">
        <v>711205000</v>
      </c>
    </row>
    <row r="765" spans="2:4" x14ac:dyDescent="0.3">
      <c r="B765" s="7" t="s">
        <v>292</v>
      </c>
      <c r="C765" s="26">
        <v>11472000000</v>
      </c>
      <c r="D765" s="26">
        <v>3144000000</v>
      </c>
    </row>
    <row r="766" spans="2:4" x14ac:dyDescent="0.3">
      <c r="B766" s="7" t="s">
        <v>292</v>
      </c>
      <c r="C766" s="26">
        <v>11820000000</v>
      </c>
      <c r="D766" s="26">
        <v>3817000000</v>
      </c>
    </row>
    <row r="767" spans="2:4" x14ac:dyDescent="0.3">
      <c r="B767" s="7" t="s">
        <v>292</v>
      </c>
      <c r="C767" s="26">
        <v>12237000000</v>
      </c>
      <c r="D767" s="26">
        <v>2702000000</v>
      </c>
    </row>
    <row r="768" spans="2:4" x14ac:dyDescent="0.3">
      <c r="B768" s="7" t="s">
        <v>294</v>
      </c>
      <c r="C768" s="26">
        <v>5244000000</v>
      </c>
      <c r="D768" s="26">
        <v>3754000000</v>
      </c>
    </row>
    <row r="769" spans="2:4" x14ac:dyDescent="0.3">
      <c r="B769" s="7" t="s">
        <v>294</v>
      </c>
      <c r="C769" s="26">
        <v>5956000000</v>
      </c>
      <c r="D769" s="26">
        <v>3983000000</v>
      </c>
    </row>
    <row r="770" spans="2:4" x14ac:dyDescent="0.3">
      <c r="B770" s="7" t="s">
        <v>294</v>
      </c>
      <c r="C770" s="26">
        <v>6788000000</v>
      </c>
      <c r="D770" s="26">
        <v>4432000000</v>
      </c>
    </row>
    <row r="771" spans="2:4" x14ac:dyDescent="0.3">
      <c r="B771" s="7" t="s">
        <v>294</v>
      </c>
      <c r="C771" s="26">
        <v>17775000000</v>
      </c>
      <c r="D771" s="26">
        <v>8143000000</v>
      </c>
    </row>
    <row r="772" spans="2:4" x14ac:dyDescent="0.3">
      <c r="B772" s="7" t="s">
        <v>295</v>
      </c>
      <c r="C772" s="26">
        <v>920502000</v>
      </c>
      <c r="D772" s="26">
        <v>762839000</v>
      </c>
    </row>
    <row r="773" spans="2:4" x14ac:dyDescent="0.3">
      <c r="B773" s="7" t="s">
        <v>295</v>
      </c>
      <c r="C773" s="26">
        <v>946393000</v>
      </c>
      <c r="D773" s="26">
        <v>898497000</v>
      </c>
    </row>
    <row r="774" spans="2:4" x14ac:dyDescent="0.3">
      <c r="B774" s="7" t="s">
        <v>295</v>
      </c>
      <c r="C774" s="26">
        <v>977895000</v>
      </c>
      <c r="D774" s="26">
        <v>869659000</v>
      </c>
    </row>
    <row r="775" spans="2:4" x14ac:dyDescent="0.3">
      <c r="B775" s="7" t="s">
        <v>295</v>
      </c>
      <c r="C775" s="26">
        <v>1079246000</v>
      </c>
      <c r="D775" s="26">
        <v>708587000</v>
      </c>
    </row>
    <row r="776" spans="2:4" x14ac:dyDescent="0.3">
      <c r="B776" s="7" t="s">
        <v>296</v>
      </c>
      <c r="C776" s="26">
        <v>627340000</v>
      </c>
      <c r="D776" s="26">
        <v>785476000</v>
      </c>
    </row>
    <row r="777" spans="2:4" x14ac:dyDescent="0.3">
      <c r="B777" s="7" t="s">
        <v>296</v>
      </c>
      <c r="C777" s="26">
        <v>650948000</v>
      </c>
      <c r="D777" s="26">
        <v>914035000</v>
      </c>
    </row>
    <row r="778" spans="2:4" x14ac:dyDescent="0.3">
      <c r="B778" s="7" t="s">
        <v>296</v>
      </c>
      <c r="C778" s="26">
        <v>743611000</v>
      </c>
      <c r="D778" s="26">
        <v>1064970000</v>
      </c>
    </row>
    <row r="779" spans="2:4" x14ac:dyDescent="0.3">
      <c r="B779" s="7" t="s">
        <v>296</v>
      </c>
      <c r="C779" s="26">
        <v>871974000</v>
      </c>
      <c r="D779" s="26">
        <v>1286201000</v>
      </c>
    </row>
    <row r="780" spans="2:4" x14ac:dyDescent="0.3">
      <c r="B780" s="7" t="s">
        <v>297</v>
      </c>
      <c r="C780" s="26">
        <v>820000000</v>
      </c>
      <c r="D780" s="26">
        <v>882000000</v>
      </c>
    </row>
    <row r="781" spans="2:4" x14ac:dyDescent="0.3">
      <c r="B781" s="7" t="s">
        <v>297</v>
      </c>
      <c r="C781" s="26">
        <v>914000000</v>
      </c>
      <c r="D781" s="26">
        <v>813000000</v>
      </c>
    </row>
    <row r="782" spans="2:4" x14ac:dyDescent="0.3">
      <c r="B782" s="7" t="s">
        <v>297</v>
      </c>
      <c r="C782" s="26">
        <v>976000000</v>
      </c>
      <c r="D782" s="26">
        <v>759000000</v>
      </c>
    </row>
    <row r="783" spans="2:4" x14ac:dyDescent="0.3">
      <c r="B783" s="7" t="s">
        <v>297</v>
      </c>
      <c r="C783" s="26">
        <v>1186000000</v>
      </c>
      <c r="D783" s="26">
        <v>1149000000</v>
      </c>
    </row>
    <row r="784" spans="2:4" x14ac:dyDescent="0.3">
      <c r="B784" s="7" t="s">
        <v>299</v>
      </c>
      <c r="C784" s="26">
        <v>1873360000</v>
      </c>
      <c r="D784" s="26">
        <v>634153000</v>
      </c>
    </row>
    <row r="785" spans="2:4" x14ac:dyDescent="0.3">
      <c r="B785" s="7" t="s">
        <v>299</v>
      </c>
      <c r="C785" s="26">
        <v>1978960000</v>
      </c>
      <c r="D785" s="26">
        <v>677054000</v>
      </c>
    </row>
    <row r="786" spans="2:4" x14ac:dyDescent="0.3">
      <c r="B786" s="7" t="s">
        <v>299</v>
      </c>
      <c r="C786" s="26">
        <v>2196173000</v>
      </c>
      <c r="D786" s="26">
        <v>715142000</v>
      </c>
    </row>
    <row r="787" spans="2:4" x14ac:dyDescent="0.3">
      <c r="B787" s="7" t="s">
        <v>299</v>
      </c>
      <c r="C787" s="26">
        <v>2243356000</v>
      </c>
      <c r="D787" s="26">
        <v>768903000</v>
      </c>
    </row>
    <row r="788" spans="2:4" x14ac:dyDescent="0.3">
      <c r="B788" s="7" t="s">
        <v>300</v>
      </c>
      <c r="C788" s="26">
        <v>2621000000</v>
      </c>
      <c r="D788" s="26">
        <v>700000000</v>
      </c>
    </row>
    <row r="789" spans="2:4" x14ac:dyDescent="0.3">
      <c r="B789" s="7" t="s">
        <v>300</v>
      </c>
      <c r="C789" s="26">
        <v>2665000000</v>
      </c>
      <c r="D789" s="26">
        <v>512000000</v>
      </c>
    </row>
    <row r="790" spans="2:4" x14ac:dyDescent="0.3">
      <c r="B790" s="7" t="s">
        <v>300</v>
      </c>
      <c r="C790" s="26">
        <v>2727000000</v>
      </c>
      <c r="D790" s="26">
        <v>648000000</v>
      </c>
    </row>
    <row r="791" spans="2:4" x14ac:dyDescent="0.3">
      <c r="B791" s="7" t="s">
        <v>300</v>
      </c>
      <c r="C791" s="26">
        <v>2823000000</v>
      </c>
      <c r="D791" s="26">
        <v>351000000</v>
      </c>
    </row>
    <row r="792" spans="2:4" x14ac:dyDescent="0.3">
      <c r="B792" s="7" t="s">
        <v>301</v>
      </c>
      <c r="C792" s="26">
        <v>1703796000</v>
      </c>
      <c r="D792" s="26">
        <v>1156086000</v>
      </c>
    </row>
    <row r="793" spans="2:4" x14ac:dyDescent="0.3">
      <c r="B793" s="7" t="s">
        <v>301</v>
      </c>
      <c r="C793" s="26">
        <v>1898284000</v>
      </c>
      <c r="D793" s="26">
        <v>1437882000</v>
      </c>
    </row>
    <row r="794" spans="2:4" x14ac:dyDescent="0.3">
      <c r="B794" s="7" t="s">
        <v>301</v>
      </c>
      <c r="C794" s="26">
        <v>1924132000</v>
      </c>
      <c r="D794" s="26">
        <v>1356716000</v>
      </c>
    </row>
    <row r="795" spans="2:4" x14ac:dyDescent="0.3">
      <c r="B795" s="7" t="s">
        <v>301</v>
      </c>
      <c r="C795" s="26">
        <v>1969308000</v>
      </c>
      <c r="D795" s="26">
        <v>1413367000</v>
      </c>
    </row>
    <row r="796" spans="2:4" x14ac:dyDescent="0.3">
      <c r="B796" s="7" t="s">
        <v>302</v>
      </c>
      <c r="C796" s="26">
        <v>6688000000</v>
      </c>
      <c r="D796" s="26">
        <v>2061000000</v>
      </c>
    </row>
    <row r="797" spans="2:4" x14ac:dyDescent="0.3">
      <c r="B797" s="7" t="s">
        <v>302</v>
      </c>
      <c r="C797" s="26">
        <v>7631000000</v>
      </c>
      <c r="D797" s="26">
        <v>1741000000</v>
      </c>
    </row>
    <row r="798" spans="2:4" x14ac:dyDescent="0.3">
      <c r="B798" s="7" t="s">
        <v>302</v>
      </c>
      <c r="C798" s="26">
        <v>7673000000</v>
      </c>
      <c r="D798" s="26">
        <v>2347000000</v>
      </c>
    </row>
    <row r="799" spans="2:4" x14ac:dyDescent="0.3">
      <c r="B799" s="7" t="s">
        <v>302</v>
      </c>
      <c r="C799" s="26">
        <v>7972000000</v>
      </c>
      <c r="D799" s="26">
        <v>2362000000</v>
      </c>
    </row>
    <row r="800" spans="2:4" x14ac:dyDescent="0.3">
      <c r="B800" s="7" t="s">
        <v>303</v>
      </c>
      <c r="C800" s="26">
        <v>24995000000</v>
      </c>
      <c r="D800" s="26">
        <v>15689000000</v>
      </c>
    </row>
    <row r="801" spans="2:4" x14ac:dyDescent="0.3">
      <c r="B801" s="7" t="s">
        <v>303</v>
      </c>
      <c r="C801" s="26">
        <v>27875000000</v>
      </c>
      <c r="D801" s="26">
        <v>18532000000</v>
      </c>
    </row>
    <row r="802" spans="2:4" x14ac:dyDescent="0.3">
      <c r="B802" s="7" t="s">
        <v>303</v>
      </c>
      <c r="C802" s="26">
        <v>28205000000</v>
      </c>
      <c r="D802" s="26">
        <v>22156000000</v>
      </c>
    </row>
    <row r="803" spans="2:4" x14ac:dyDescent="0.3">
      <c r="B803" s="7" t="s">
        <v>303</v>
      </c>
      <c r="C803" s="26">
        <v>28372000000</v>
      </c>
      <c r="D803" s="26">
        <v>20312000000</v>
      </c>
    </row>
    <row r="804" spans="2:4" x14ac:dyDescent="0.3">
      <c r="B804" s="7" t="s">
        <v>304</v>
      </c>
      <c r="C804" s="26">
        <v>436585000</v>
      </c>
      <c r="D804" s="26">
        <v>262563000</v>
      </c>
    </row>
    <row r="805" spans="2:4" x14ac:dyDescent="0.3">
      <c r="B805" s="7" t="s">
        <v>304</v>
      </c>
      <c r="C805" s="26">
        <v>489356000</v>
      </c>
      <c r="D805" s="26">
        <v>266762000</v>
      </c>
    </row>
    <row r="806" spans="2:4" x14ac:dyDescent="0.3">
      <c r="B806" s="7" t="s">
        <v>304</v>
      </c>
      <c r="C806" s="26">
        <v>555861000</v>
      </c>
      <c r="D806" s="26">
        <v>260255000</v>
      </c>
    </row>
    <row r="807" spans="2:4" x14ac:dyDescent="0.3">
      <c r="B807" s="7" t="s">
        <v>304</v>
      </c>
      <c r="C807" s="26">
        <v>582146000</v>
      </c>
      <c r="D807" s="26">
        <v>308124000</v>
      </c>
    </row>
    <row r="808" spans="2:4" x14ac:dyDescent="0.3">
      <c r="B808" s="7" t="s">
        <v>305</v>
      </c>
      <c r="C808" s="26">
        <v>687248000</v>
      </c>
      <c r="D808" s="26">
        <v>488286000</v>
      </c>
    </row>
    <row r="809" spans="2:4" x14ac:dyDescent="0.3">
      <c r="B809" s="7" t="s">
        <v>305</v>
      </c>
      <c r="C809" s="26">
        <v>755658000</v>
      </c>
      <c r="D809" s="26">
        <v>595941000</v>
      </c>
    </row>
    <row r="810" spans="2:4" x14ac:dyDescent="0.3">
      <c r="B810" s="7" t="s">
        <v>305</v>
      </c>
      <c r="C810" s="26">
        <v>765715000</v>
      </c>
      <c r="D810" s="26">
        <v>518490000</v>
      </c>
    </row>
    <row r="811" spans="2:4" x14ac:dyDescent="0.3">
      <c r="B811" s="7" t="s">
        <v>305</v>
      </c>
      <c r="C811" s="26">
        <v>768531000</v>
      </c>
      <c r="D811" s="26">
        <v>593619000</v>
      </c>
    </row>
    <row r="812" spans="2:4" x14ac:dyDescent="0.3">
      <c r="B812" s="7" t="s">
        <v>306</v>
      </c>
      <c r="C812" s="26">
        <v>674028000</v>
      </c>
      <c r="D812" s="26">
        <v>237859000</v>
      </c>
    </row>
    <row r="813" spans="2:4" x14ac:dyDescent="0.3">
      <c r="B813" s="7" t="s">
        <v>306</v>
      </c>
      <c r="C813" s="26">
        <v>859976000</v>
      </c>
      <c r="D813" s="26">
        <v>437734000</v>
      </c>
    </row>
    <row r="814" spans="2:4" x14ac:dyDescent="0.3">
      <c r="B814" s="7" t="s">
        <v>306</v>
      </c>
      <c r="C814" s="26">
        <v>923573000</v>
      </c>
      <c r="D814" s="26">
        <v>625717000</v>
      </c>
    </row>
    <row r="815" spans="2:4" x14ac:dyDescent="0.3">
      <c r="B815" s="7" t="s">
        <v>306</v>
      </c>
      <c r="C815" s="26">
        <v>1088906000</v>
      </c>
      <c r="D815" s="26">
        <v>577542000</v>
      </c>
    </row>
    <row r="816" spans="2:4" x14ac:dyDescent="0.3">
      <c r="B816" s="7" t="s">
        <v>308</v>
      </c>
      <c r="C816" s="26">
        <v>18990000000</v>
      </c>
      <c r="D816" s="26">
        <v>12531000000</v>
      </c>
    </row>
    <row r="817" spans="2:4" x14ac:dyDescent="0.3">
      <c r="B817" s="7" t="s">
        <v>308</v>
      </c>
      <c r="C817" s="26">
        <v>19967000000</v>
      </c>
      <c r="D817" s="26">
        <v>15642000000</v>
      </c>
    </row>
    <row r="818" spans="2:4" x14ac:dyDescent="0.3">
      <c r="B818" s="7" t="s">
        <v>308</v>
      </c>
      <c r="C818" s="26">
        <v>20323000000</v>
      </c>
      <c r="D818" s="26">
        <v>14356000000</v>
      </c>
    </row>
    <row r="819" spans="2:4" x14ac:dyDescent="0.3">
      <c r="B819" s="7" t="s">
        <v>308</v>
      </c>
      <c r="C819" s="26">
        <v>21431000000</v>
      </c>
      <c r="D819" s="26">
        <v>14760000000</v>
      </c>
    </row>
    <row r="820" spans="2:4" x14ac:dyDescent="0.3">
      <c r="B820" s="7" t="s">
        <v>309</v>
      </c>
      <c r="C820" s="26">
        <v>2211000000</v>
      </c>
      <c r="D820" s="26">
        <v>1208000000</v>
      </c>
    </row>
    <row r="821" spans="2:4" x14ac:dyDescent="0.3">
      <c r="B821" s="7" t="s">
        <v>309</v>
      </c>
      <c r="C821" s="26">
        <v>2340000000</v>
      </c>
      <c r="D821" s="26">
        <v>1300000000</v>
      </c>
    </row>
    <row r="822" spans="2:4" x14ac:dyDescent="0.3">
      <c r="B822" s="7" t="s">
        <v>309</v>
      </c>
      <c r="C822" s="26">
        <v>2611000000</v>
      </c>
      <c r="D822" s="26">
        <v>886000000</v>
      </c>
    </row>
    <row r="823" spans="2:4" x14ac:dyDescent="0.3">
      <c r="B823" s="7" t="s">
        <v>309</v>
      </c>
      <c r="C823" s="26">
        <v>2722000000</v>
      </c>
      <c r="D823" s="26">
        <v>1242000000</v>
      </c>
    </row>
    <row r="824" spans="2:4" x14ac:dyDescent="0.3">
      <c r="B824" s="7" t="s">
        <v>310</v>
      </c>
      <c r="C824" s="26">
        <v>4513000000</v>
      </c>
      <c r="D824" s="26">
        <v>2384000000</v>
      </c>
    </row>
    <row r="825" spans="2:4" x14ac:dyDescent="0.3">
      <c r="B825" s="7" t="s">
        <v>310</v>
      </c>
      <c r="C825" s="26">
        <v>4776000000</v>
      </c>
      <c r="D825" s="26">
        <v>1789000000</v>
      </c>
    </row>
    <row r="826" spans="2:4" x14ac:dyDescent="0.3">
      <c r="B826" s="7" t="s">
        <v>310</v>
      </c>
      <c r="C826" s="26">
        <v>4900000000</v>
      </c>
      <c r="D826" s="26">
        <v>2463000000</v>
      </c>
    </row>
    <row r="827" spans="2:4" x14ac:dyDescent="0.3">
      <c r="B827" s="7" t="s">
        <v>310</v>
      </c>
      <c r="C827" s="26">
        <v>5088000000</v>
      </c>
      <c r="D827" s="26">
        <v>2113000000</v>
      </c>
    </row>
    <row r="828" spans="2:4" x14ac:dyDescent="0.3">
      <c r="B828" s="7" t="s">
        <v>311</v>
      </c>
      <c r="C828" s="26">
        <v>6279100000</v>
      </c>
      <c r="D828" s="26">
        <v>677100000</v>
      </c>
    </row>
    <row r="829" spans="2:4" x14ac:dyDescent="0.3">
      <c r="B829" s="7" t="s">
        <v>311</v>
      </c>
      <c r="C829" s="26">
        <v>6463400000</v>
      </c>
      <c r="D829" s="26">
        <v>658900000</v>
      </c>
    </row>
    <row r="830" spans="2:4" x14ac:dyDescent="0.3">
      <c r="B830" s="7" t="s">
        <v>311</v>
      </c>
      <c r="C830" s="26">
        <v>6742700000</v>
      </c>
      <c r="D830" s="26">
        <v>871100000</v>
      </c>
    </row>
    <row r="831" spans="2:4" x14ac:dyDescent="0.3">
      <c r="B831" s="7" t="s">
        <v>311</v>
      </c>
      <c r="C831" s="26">
        <v>6748500000</v>
      </c>
      <c r="D831" s="26">
        <v>788600000</v>
      </c>
    </row>
    <row r="832" spans="2:4" x14ac:dyDescent="0.3">
      <c r="B832" s="7" t="s">
        <v>313</v>
      </c>
      <c r="C832" s="26">
        <v>1166715000</v>
      </c>
      <c r="D832" s="26">
        <v>560127000</v>
      </c>
    </row>
    <row r="833" spans="2:4" x14ac:dyDescent="0.3">
      <c r="B833" s="7" t="s">
        <v>313</v>
      </c>
      <c r="C833" s="26">
        <v>1190424000</v>
      </c>
      <c r="D833" s="26">
        <v>527527000</v>
      </c>
    </row>
    <row r="834" spans="2:4" x14ac:dyDescent="0.3">
      <c r="B834" s="7" t="s">
        <v>313</v>
      </c>
      <c r="C834" s="26">
        <v>1222715000</v>
      </c>
      <c r="D834" s="26">
        <v>550342000</v>
      </c>
    </row>
    <row r="835" spans="2:4" x14ac:dyDescent="0.3">
      <c r="B835" s="7" t="s">
        <v>313</v>
      </c>
      <c r="C835" s="26">
        <v>1246068000</v>
      </c>
      <c r="D835" s="26">
        <v>489677000</v>
      </c>
    </row>
    <row r="836" spans="2:4" x14ac:dyDescent="0.3">
      <c r="B836" s="7" t="s">
        <v>314</v>
      </c>
      <c r="C836" s="26">
        <v>741700000</v>
      </c>
      <c r="D836" s="26">
        <v>852500000</v>
      </c>
    </row>
    <row r="837" spans="2:4" x14ac:dyDescent="0.3">
      <c r="B837" s="7" t="s">
        <v>314</v>
      </c>
      <c r="C837" s="26">
        <v>837900000</v>
      </c>
      <c r="D837" s="26">
        <v>740000000</v>
      </c>
    </row>
    <row r="838" spans="2:4" x14ac:dyDescent="0.3">
      <c r="B838" s="7" t="s">
        <v>314</v>
      </c>
      <c r="C838" s="26">
        <v>869000000</v>
      </c>
      <c r="D838" s="26">
        <v>544800000</v>
      </c>
    </row>
    <row r="839" spans="2:4" x14ac:dyDescent="0.3">
      <c r="B839" s="7" t="s">
        <v>314</v>
      </c>
      <c r="C839" s="26">
        <v>944900000</v>
      </c>
      <c r="D839" s="26">
        <v>945200000</v>
      </c>
    </row>
    <row r="840" spans="2:4" x14ac:dyDescent="0.3">
      <c r="B840" s="7" t="s">
        <v>315</v>
      </c>
      <c r="C840" s="26">
        <v>2639000000</v>
      </c>
      <c r="D840" s="26">
        <v>3064000000</v>
      </c>
    </row>
    <row r="841" spans="2:4" x14ac:dyDescent="0.3">
      <c r="B841" s="7" t="s">
        <v>315</v>
      </c>
      <c r="C841" s="26">
        <v>2650000000</v>
      </c>
      <c r="D841" s="26">
        <v>2867000000</v>
      </c>
    </row>
    <row r="842" spans="2:4" x14ac:dyDescent="0.3">
      <c r="B842" s="7" t="s">
        <v>315</v>
      </c>
      <c r="C842" s="26">
        <v>2923000000</v>
      </c>
      <c r="D842" s="26">
        <v>2888000000</v>
      </c>
    </row>
    <row r="843" spans="2:4" x14ac:dyDescent="0.3">
      <c r="B843" s="7" t="s">
        <v>315</v>
      </c>
      <c r="C843" s="26">
        <v>3065000000</v>
      </c>
      <c r="D843" s="26">
        <v>2516000000</v>
      </c>
    </row>
    <row r="844" spans="2:4" x14ac:dyDescent="0.3">
      <c r="B844" s="7" t="s">
        <v>316</v>
      </c>
      <c r="C844" s="26">
        <v>3207800000</v>
      </c>
      <c r="D844" s="26">
        <v>842600000</v>
      </c>
    </row>
    <row r="845" spans="2:4" x14ac:dyDescent="0.3">
      <c r="B845" s="7" t="s">
        <v>316</v>
      </c>
      <c r="C845" s="26">
        <v>3524400000</v>
      </c>
      <c r="D845" s="26">
        <v>1120200000</v>
      </c>
    </row>
    <row r="846" spans="2:4" x14ac:dyDescent="0.3">
      <c r="B846" s="7" t="s">
        <v>316</v>
      </c>
      <c r="C846" s="26">
        <v>3764500000</v>
      </c>
      <c r="D846" s="26">
        <v>1358400000</v>
      </c>
    </row>
    <row r="847" spans="2:4" x14ac:dyDescent="0.3">
      <c r="B847" s="7" t="s">
        <v>316</v>
      </c>
      <c r="C847" s="26">
        <v>3870200000</v>
      </c>
      <c r="D847" s="26">
        <v>1276900000</v>
      </c>
    </row>
    <row r="848" spans="2:4" x14ac:dyDescent="0.3">
      <c r="B848" s="7" t="s">
        <v>317</v>
      </c>
      <c r="C848" s="26">
        <v>1293923000</v>
      </c>
      <c r="D848" s="26">
        <v>530200000</v>
      </c>
    </row>
    <row r="849" spans="2:4" x14ac:dyDescent="0.3">
      <c r="B849" s="7" t="s">
        <v>317</v>
      </c>
      <c r="C849" s="26">
        <v>1437062000</v>
      </c>
      <c r="D849" s="26">
        <v>576708000</v>
      </c>
    </row>
    <row r="850" spans="2:4" x14ac:dyDescent="0.3">
      <c r="B850" s="7" t="s">
        <v>317</v>
      </c>
      <c r="C850" s="26">
        <v>1635496000</v>
      </c>
      <c r="D850" s="26">
        <v>631542000</v>
      </c>
    </row>
    <row r="851" spans="2:4" x14ac:dyDescent="0.3">
      <c r="B851" s="7" t="s">
        <v>317</v>
      </c>
      <c r="C851" s="26">
        <v>1806374000</v>
      </c>
      <c r="D851" s="26">
        <v>715694000</v>
      </c>
    </row>
    <row r="852" spans="2:4" x14ac:dyDescent="0.3">
      <c r="B852" s="7" t="s">
        <v>319</v>
      </c>
      <c r="C852" s="26">
        <v>1173340000</v>
      </c>
      <c r="D852" s="26">
        <v>668979000</v>
      </c>
    </row>
    <row r="853" spans="2:4" x14ac:dyDescent="0.3">
      <c r="B853" s="7" t="s">
        <v>319</v>
      </c>
      <c r="C853" s="26">
        <v>1429233000</v>
      </c>
      <c r="D853" s="26">
        <v>338598000</v>
      </c>
    </row>
    <row r="854" spans="2:4" x14ac:dyDescent="0.3">
      <c r="B854" s="7" t="s">
        <v>319</v>
      </c>
      <c r="C854" s="26">
        <v>1522811000</v>
      </c>
      <c r="D854" s="26">
        <v>445527000</v>
      </c>
    </row>
    <row r="855" spans="2:4" x14ac:dyDescent="0.3">
      <c r="B855" s="7" t="s">
        <v>319</v>
      </c>
      <c r="C855" s="26">
        <v>1545716000</v>
      </c>
      <c r="D855" s="26">
        <v>528068000</v>
      </c>
    </row>
    <row r="856" spans="2:4" x14ac:dyDescent="0.3">
      <c r="B856" s="7" t="s">
        <v>320</v>
      </c>
      <c r="C856" s="26">
        <v>2167200000</v>
      </c>
      <c r="D856" s="26">
        <v>911400000</v>
      </c>
    </row>
    <row r="857" spans="2:4" x14ac:dyDescent="0.3">
      <c r="B857" s="7" t="s">
        <v>320</v>
      </c>
      <c r="C857" s="26">
        <v>2260900000</v>
      </c>
      <c r="D857" s="26">
        <v>597300000</v>
      </c>
    </row>
    <row r="858" spans="2:4" x14ac:dyDescent="0.3">
      <c r="B858" s="7" t="s">
        <v>320</v>
      </c>
      <c r="C858" s="26">
        <v>2336400000</v>
      </c>
      <c r="D858" s="26">
        <v>605000000</v>
      </c>
    </row>
    <row r="859" spans="2:4" x14ac:dyDescent="0.3">
      <c r="B859" s="7" t="s">
        <v>320</v>
      </c>
      <c r="C859" s="26">
        <v>2353900000</v>
      </c>
      <c r="D859" s="26">
        <v>354900000</v>
      </c>
    </row>
    <row r="860" spans="2:4" x14ac:dyDescent="0.3">
      <c r="B860" s="7" t="s">
        <v>321</v>
      </c>
      <c r="C860" s="26">
        <v>62841000000</v>
      </c>
      <c r="D860" s="26">
        <v>26875000000</v>
      </c>
    </row>
    <row r="861" spans="2:4" x14ac:dyDescent="0.3">
      <c r="B861" s="7" t="s">
        <v>321</v>
      </c>
      <c r="C861" s="26">
        <v>64413000000</v>
      </c>
      <c r="D861" s="26">
        <v>27560000000</v>
      </c>
    </row>
    <row r="862" spans="2:4" x14ac:dyDescent="0.3">
      <c r="B862" s="7" t="s">
        <v>321</v>
      </c>
      <c r="C862" s="26">
        <v>68114000000</v>
      </c>
      <c r="D862" s="26">
        <v>25532000000</v>
      </c>
    </row>
    <row r="863" spans="2:4" x14ac:dyDescent="0.3">
      <c r="B863" s="7" t="s">
        <v>321</v>
      </c>
      <c r="C863" s="26">
        <v>70692000000</v>
      </c>
      <c r="D863" s="26">
        <v>26450000000</v>
      </c>
    </row>
    <row r="864" spans="2:4" x14ac:dyDescent="0.3">
      <c r="B864" s="7" t="s">
        <v>322</v>
      </c>
      <c r="C864" s="26">
        <v>3357000000</v>
      </c>
      <c r="D864" s="26">
        <v>1345000000</v>
      </c>
    </row>
    <row r="865" spans="2:4" x14ac:dyDescent="0.3">
      <c r="B865" s="7" t="s">
        <v>322</v>
      </c>
      <c r="C865" s="26">
        <v>3453000000</v>
      </c>
      <c r="D865" s="26">
        <v>1350000000</v>
      </c>
    </row>
    <row r="866" spans="2:4" x14ac:dyDescent="0.3">
      <c r="B866" s="7" t="s">
        <v>322</v>
      </c>
      <c r="C866" s="26">
        <v>3777000000</v>
      </c>
      <c r="D866" s="26">
        <v>1323000000</v>
      </c>
    </row>
    <row r="867" spans="2:4" x14ac:dyDescent="0.3">
      <c r="B867" s="7" t="s">
        <v>322</v>
      </c>
      <c r="C867" s="26">
        <v>4168000000</v>
      </c>
      <c r="D867" s="26">
        <v>1101000000</v>
      </c>
    </row>
    <row r="868" spans="2:4" x14ac:dyDescent="0.3">
      <c r="B868" s="7" t="s">
        <v>324</v>
      </c>
      <c r="C868" s="26">
        <v>3266000000</v>
      </c>
      <c r="D868" s="26">
        <v>2837000000</v>
      </c>
    </row>
    <row r="869" spans="2:4" x14ac:dyDescent="0.3">
      <c r="B869" s="7" t="s">
        <v>324</v>
      </c>
      <c r="C869" s="26">
        <v>3590000000</v>
      </c>
      <c r="D869" s="26">
        <v>1091000000</v>
      </c>
    </row>
    <row r="870" spans="2:4" x14ac:dyDescent="0.3">
      <c r="B870" s="7" t="s">
        <v>324</v>
      </c>
      <c r="C870" s="26">
        <v>3872000000</v>
      </c>
      <c r="D870" s="26">
        <v>1562000000</v>
      </c>
    </row>
    <row r="871" spans="2:4" x14ac:dyDescent="0.3">
      <c r="B871" s="7" t="s">
        <v>324</v>
      </c>
      <c r="C871" s="26">
        <v>4039000000</v>
      </c>
      <c r="D871" s="26">
        <v>1024000000</v>
      </c>
    </row>
    <row r="872" spans="2:4" x14ac:dyDescent="0.3">
      <c r="B872" s="7" t="s">
        <v>325</v>
      </c>
      <c r="C872" s="26">
        <v>186869000</v>
      </c>
      <c r="D872" s="26">
        <v>27261000</v>
      </c>
    </row>
    <row r="873" spans="2:4" x14ac:dyDescent="0.3">
      <c r="B873" s="7" t="s">
        <v>325</v>
      </c>
      <c r="C873" s="26">
        <v>207770000</v>
      </c>
      <c r="D873" s="26">
        <v>55689000</v>
      </c>
    </row>
    <row r="874" spans="2:4" x14ac:dyDescent="0.3">
      <c r="B874" s="7" t="s">
        <v>325</v>
      </c>
      <c r="C874" s="26">
        <v>220857000</v>
      </c>
      <c r="D874" s="26">
        <v>51587000</v>
      </c>
    </row>
    <row r="875" spans="2:4" x14ac:dyDescent="0.3">
      <c r="B875" s="7" t="s">
        <v>325</v>
      </c>
      <c r="C875" s="26">
        <v>237882000</v>
      </c>
      <c r="D875" s="26">
        <v>59325000</v>
      </c>
    </row>
    <row r="876" spans="2:4" x14ac:dyDescent="0.3">
      <c r="B876" s="7" t="s">
        <v>326</v>
      </c>
      <c r="C876" s="26">
        <v>338351000</v>
      </c>
      <c r="D876" s="26">
        <v>248048000</v>
      </c>
    </row>
    <row r="877" spans="2:4" x14ac:dyDescent="0.3">
      <c r="B877" s="7" t="s">
        <v>326</v>
      </c>
      <c r="C877" s="26">
        <v>352183000</v>
      </c>
      <c r="D877" s="26">
        <v>287846000</v>
      </c>
    </row>
    <row r="878" spans="2:4" x14ac:dyDescent="0.3">
      <c r="B878" s="7" t="s">
        <v>326</v>
      </c>
      <c r="C878" s="26">
        <v>380275000</v>
      </c>
      <c r="D878" s="26">
        <v>355005000</v>
      </c>
    </row>
    <row r="879" spans="2:4" x14ac:dyDescent="0.3">
      <c r="B879" s="7" t="s">
        <v>326</v>
      </c>
      <c r="C879" s="26">
        <v>467262000</v>
      </c>
      <c r="D879" s="26">
        <v>395030000</v>
      </c>
    </row>
    <row r="880" spans="2:4" x14ac:dyDescent="0.3">
      <c r="B880" s="7" t="s">
        <v>327</v>
      </c>
      <c r="C880" s="26">
        <v>860657000</v>
      </c>
      <c r="D880" s="26">
        <v>960445000</v>
      </c>
    </row>
    <row r="881" spans="2:4" x14ac:dyDescent="0.3">
      <c r="B881" s="7" t="s">
        <v>327</v>
      </c>
      <c r="C881" s="26">
        <v>875644000</v>
      </c>
      <c r="D881" s="26">
        <v>729685000</v>
      </c>
    </row>
    <row r="882" spans="2:4" x14ac:dyDescent="0.3">
      <c r="B882" s="7" t="s">
        <v>327</v>
      </c>
      <c r="C882" s="26">
        <v>924376000</v>
      </c>
      <c r="D882" s="26">
        <v>772070000</v>
      </c>
    </row>
    <row r="883" spans="2:4" x14ac:dyDescent="0.3">
      <c r="B883" s="7" t="s">
        <v>327</v>
      </c>
      <c r="C883" s="26">
        <v>937480000</v>
      </c>
      <c r="D883" s="26">
        <v>661340000</v>
      </c>
    </row>
    <row r="884" spans="2:4" x14ac:dyDescent="0.3">
      <c r="B884" s="7" t="s">
        <v>328</v>
      </c>
      <c r="C884" s="26">
        <v>3334000000</v>
      </c>
      <c r="D884" s="26">
        <v>3317000000</v>
      </c>
    </row>
    <row r="885" spans="2:4" x14ac:dyDescent="0.3">
      <c r="B885" s="7" t="s">
        <v>328</v>
      </c>
      <c r="C885" s="26">
        <v>3706000000</v>
      </c>
      <c r="D885" s="26">
        <v>2903000000</v>
      </c>
    </row>
    <row r="886" spans="2:4" x14ac:dyDescent="0.3">
      <c r="B886" s="7" t="s">
        <v>328</v>
      </c>
      <c r="C886" s="26">
        <v>4162000000</v>
      </c>
      <c r="D886" s="26">
        <v>2521000000</v>
      </c>
    </row>
    <row r="887" spans="2:4" x14ac:dyDescent="0.3">
      <c r="B887" s="7" t="s">
        <v>328</v>
      </c>
      <c r="C887" s="26">
        <v>5011000000</v>
      </c>
      <c r="D887" s="26">
        <v>1613000000</v>
      </c>
    </row>
    <row r="888" spans="2:4" x14ac:dyDescent="0.3">
      <c r="B888" s="7" t="s">
        <v>329</v>
      </c>
      <c r="C888" s="26">
        <v>2813000000</v>
      </c>
      <c r="D888" s="26">
        <v>3892000000</v>
      </c>
    </row>
    <row r="889" spans="2:4" x14ac:dyDescent="0.3">
      <c r="B889" s="7" t="s">
        <v>329</v>
      </c>
      <c r="C889" s="26">
        <v>3069000000</v>
      </c>
      <c r="D889" s="26">
        <v>4722000000</v>
      </c>
    </row>
    <row r="890" spans="2:4" x14ac:dyDescent="0.3">
      <c r="B890" s="7" t="s">
        <v>329</v>
      </c>
      <c r="C890" s="26">
        <v>3298000000</v>
      </c>
      <c r="D890" s="26">
        <v>3959000000</v>
      </c>
    </row>
    <row r="891" spans="2:4" x14ac:dyDescent="0.3">
      <c r="B891" s="7" t="s">
        <v>329</v>
      </c>
      <c r="C891" s="26">
        <v>3435000000</v>
      </c>
      <c r="D891" s="26">
        <v>4516000000</v>
      </c>
    </row>
    <row r="892" spans="2:4" x14ac:dyDescent="0.3">
      <c r="B892" s="7" t="s">
        <v>331</v>
      </c>
      <c r="C892" s="26">
        <v>731767000</v>
      </c>
      <c r="D892" s="26">
        <v>732595000</v>
      </c>
    </row>
    <row r="893" spans="2:4" x14ac:dyDescent="0.3">
      <c r="B893" s="7" t="s">
        <v>331</v>
      </c>
      <c r="C893" s="26">
        <v>819048000</v>
      </c>
      <c r="D893" s="26">
        <v>829653000</v>
      </c>
    </row>
    <row r="894" spans="2:4" x14ac:dyDescent="0.3">
      <c r="B894" s="7" t="s">
        <v>331</v>
      </c>
      <c r="C894" s="26">
        <v>890431000</v>
      </c>
      <c r="D894" s="26">
        <v>997096000</v>
      </c>
    </row>
    <row r="895" spans="2:4" x14ac:dyDescent="0.3">
      <c r="B895" s="7" t="s">
        <v>331</v>
      </c>
      <c r="C895" s="26">
        <v>959899000</v>
      </c>
      <c r="D895" s="26">
        <v>1058861000</v>
      </c>
    </row>
    <row r="896" spans="2:4" x14ac:dyDescent="0.3">
      <c r="B896" s="7" t="s">
        <v>332</v>
      </c>
      <c r="C896" s="26">
        <v>18084000000</v>
      </c>
      <c r="D896" s="26">
        <v>8728000000</v>
      </c>
    </row>
    <row r="897" spans="2:4" x14ac:dyDescent="0.3">
      <c r="B897" s="7" t="s">
        <v>332</v>
      </c>
      <c r="C897" s="26">
        <v>18185000000</v>
      </c>
      <c r="D897" s="26">
        <v>10779000000</v>
      </c>
    </row>
    <row r="898" spans="2:4" x14ac:dyDescent="0.3">
      <c r="B898" s="7" t="s">
        <v>332</v>
      </c>
      <c r="C898" s="26">
        <v>18205000000</v>
      </c>
      <c r="D898" s="26">
        <v>10228000000</v>
      </c>
    </row>
    <row r="899" spans="2:4" x14ac:dyDescent="0.3">
      <c r="B899" s="7" t="s">
        <v>332</v>
      </c>
      <c r="C899" s="26">
        <v>18401000000</v>
      </c>
      <c r="D899" s="26">
        <v>9708000000</v>
      </c>
    </row>
    <row r="900" spans="2:4" x14ac:dyDescent="0.3">
      <c r="B900" s="7" t="s">
        <v>333</v>
      </c>
      <c r="C900" s="26">
        <v>675827000</v>
      </c>
      <c r="D900" s="26">
        <v>630739000</v>
      </c>
    </row>
    <row r="901" spans="2:4" x14ac:dyDescent="0.3">
      <c r="B901" s="7" t="s">
        <v>333</v>
      </c>
      <c r="C901" s="26">
        <v>1006600000</v>
      </c>
      <c r="D901" s="26">
        <v>1009500000</v>
      </c>
    </row>
    <row r="902" spans="2:4" x14ac:dyDescent="0.3">
      <c r="B902" s="7" t="s">
        <v>333</v>
      </c>
      <c r="C902" s="26">
        <v>1389900000</v>
      </c>
      <c r="D902" s="26">
        <v>1257800000</v>
      </c>
    </row>
    <row r="903" spans="2:4" x14ac:dyDescent="0.3">
      <c r="B903" s="7" t="s">
        <v>333</v>
      </c>
      <c r="C903" s="26">
        <v>1611200000</v>
      </c>
      <c r="D903" s="26">
        <v>1186000000</v>
      </c>
    </row>
    <row r="904" spans="2:4" x14ac:dyDescent="0.3">
      <c r="B904" s="7" t="s">
        <v>334</v>
      </c>
      <c r="C904" s="26">
        <v>17129000000</v>
      </c>
      <c r="D904" s="26">
        <v>2764000000</v>
      </c>
    </row>
    <row r="905" spans="2:4" x14ac:dyDescent="0.3">
      <c r="B905" s="7" t="s">
        <v>334</v>
      </c>
      <c r="C905" s="26">
        <v>17512000000</v>
      </c>
      <c r="D905" s="26">
        <v>2725000000</v>
      </c>
    </row>
    <row r="906" spans="2:4" x14ac:dyDescent="0.3">
      <c r="B906" s="7" t="s">
        <v>334</v>
      </c>
      <c r="C906" s="26">
        <v>19816000000</v>
      </c>
      <c r="D906" s="26">
        <v>3137000000</v>
      </c>
    </row>
    <row r="907" spans="2:4" x14ac:dyDescent="0.3">
      <c r="B907" s="7" t="s">
        <v>334</v>
      </c>
      <c r="C907" s="26">
        <v>20758000000</v>
      </c>
      <c r="D907" s="26">
        <v>3576000000</v>
      </c>
    </row>
    <row r="908" spans="2:4" x14ac:dyDescent="0.3">
      <c r="B908" s="7" t="s">
        <v>336</v>
      </c>
      <c r="C908" s="26">
        <v>5100000000</v>
      </c>
      <c r="D908" s="26">
        <v>1890000000</v>
      </c>
    </row>
    <row r="909" spans="2:4" x14ac:dyDescent="0.3">
      <c r="B909" s="7" t="s">
        <v>336</v>
      </c>
      <c r="C909" s="26">
        <v>5202000000</v>
      </c>
      <c r="D909" s="26">
        <v>1742000000</v>
      </c>
    </row>
    <row r="910" spans="2:4" x14ac:dyDescent="0.3">
      <c r="B910" s="7" t="s">
        <v>336</v>
      </c>
      <c r="C910" s="26">
        <v>5236000000</v>
      </c>
      <c r="D910" s="26">
        <v>1689000000</v>
      </c>
    </row>
    <row r="911" spans="2:4" x14ac:dyDescent="0.3">
      <c r="B911" s="7" t="s">
        <v>336</v>
      </c>
      <c r="C911" s="26">
        <v>5386000000</v>
      </c>
      <c r="D911" s="26">
        <v>1553000000</v>
      </c>
    </row>
    <row r="912" spans="2:4" x14ac:dyDescent="0.3">
      <c r="B912" s="7" t="s">
        <v>337</v>
      </c>
      <c r="C912" s="26">
        <v>824600000</v>
      </c>
      <c r="D912" s="26">
        <v>818500000</v>
      </c>
    </row>
    <row r="913" spans="2:4" x14ac:dyDescent="0.3">
      <c r="B913" s="7" t="s">
        <v>337</v>
      </c>
      <c r="C913" s="26">
        <v>825400000</v>
      </c>
      <c r="D913" s="26">
        <v>738600000</v>
      </c>
    </row>
    <row r="914" spans="2:4" x14ac:dyDescent="0.3">
      <c r="B914" s="7" t="s">
        <v>337</v>
      </c>
      <c r="C914" s="26">
        <v>855800000</v>
      </c>
      <c r="D914" s="26">
        <v>803800000</v>
      </c>
    </row>
    <row r="915" spans="2:4" x14ac:dyDescent="0.3">
      <c r="B915" s="7" t="s">
        <v>337</v>
      </c>
      <c r="C915" s="26">
        <v>890100000</v>
      </c>
      <c r="D915" s="26">
        <v>809100000</v>
      </c>
    </row>
    <row r="916" spans="2:4" x14ac:dyDescent="0.3">
      <c r="B916" s="7" t="s">
        <v>338</v>
      </c>
      <c r="C916" s="26">
        <v>2686000000</v>
      </c>
      <c r="D916" s="26">
        <v>1743000000</v>
      </c>
    </row>
    <row r="917" spans="2:4" x14ac:dyDescent="0.3">
      <c r="B917" s="7" t="s">
        <v>338</v>
      </c>
      <c r="C917" s="26">
        <v>2720000000</v>
      </c>
      <c r="D917" s="26">
        <v>1666000000</v>
      </c>
    </row>
    <row r="918" spans="2:4" x14ac:dyDescent="0.3">
      <c r="B918" s="7" t="s">
        <v>338</v>
      </c>
      <c r="C918" s="26">
        <v>2855000000</v>
      </c>
      <c r="D918" s="26">
        <v>1953000000</v>
      </c>
    </row>
    <row r="919" spans="2:4" x14ac:dyDescent="0.3">
      <c r="B919" s="7" t="s">
        <v>338</v>
      </c>
      <c r="C919" s="26">
        <v>3012000000</v>
      </c>
      <c r="D919" s="26">
        <v>2192000000</v>
      </c>
    </row>
    <row r="920" spans="2:4" x14ac:dyDescent="0.3">
      <c r="B920" s="7" t="s">
        <v>339</v>
      </c>
      <c r="C920" s="26">
        <v>371200000</v>
      </c>
      <c r="D920" s="26">
        <v>324400000</v>
      </c>
    </row>
    <row r="921" spans="2:4" x14ac:dyDescent="0.3">
      <c r="B921" s="7" t="s">
        <v>339</v>
      </c>
      <c r="C921" s="26">
        <v>372300000</v>
      </c>
      <c r="D921" s="26">
        <v>337600000</v>
      </c>
    </row>
    <row r="922" spans="2:4" x14ac:dyDescent="0.3">
      <c r="B922" s="7" t="s">
        <v>339</v>
      </c>
      <c r="C922" s="26">
        <v>432600000</v>
      </c>
      <c r="D922" s="26">
        <v>490600000</v>
      </c>
    </row>
    <row r="923" spans="2:4" x14ac:dyDescent="0.3">
      <c r="B923" s="7" t="s">
        <v>339</v>
      </c>
      <c r="C923" s="26">
        <v>458900000</v>
      </c>
      <c r="D923" s="26">
        <v>331500000</v>
      </c>
    </row>
    <row r="924" spans="2:4" x14ac:dyDescent="0.3">
      <c r="B924" s="7" t="s">
        <v>340</v>
      </c>
      <c r="C924" s="26">
        <v>328595000</v>
      </c>
      <c r="D924" s="26">
        <v>685836000</v>
      </c>
    </row>
    <row r="925" spans="2:4" x14ac:dyDescent="0.3">
      <c r="B925" s="7" t="s">
        <v>340</v>
      </c>
      <c r="C925" s="26">
        <v>521502000</v>
      </c>
      <c r="D925" s="26">
        <v>922038000</v>
      </c>
    </row>
    <row r="926" spans="2:4" x14ac:dyDescent="0.3">
      <c r="B926" s="7" t="s">
        <v>340</v>
      </c>
      <c r="C926" s="26">
        <v>630421000</v>
      </c>
      <c r="D926" s="26">
        <v>1086016000</v>
      </c>
    </row>
    <row r="927" spans="2:4" x14ac:dyDescent="0.3">
      <c r="B927" s="7" t="s">
        <v>340</v>
      </c>
      <c r="C927" s="26">
        <v>764117000</v>
      </c>
      <c r="D927" s="26">
        <v>1262363000</v>
      </c>
    </row>
    <row r="928" spans="2:4" x14ac:dyDescent="0.3">
      <c r="B928" s="7" t="s">
        <v>341</v>
      </c>
      <c r="C928" s="26">
        <v>1200900000</v>
      </c>
      <c r="D928" s="26">
        <v>1048800000</v>
      </c>
    </row>
    <row r="929" spans="2:4" x14ac:dyDescent="0.3">
      <c r="B929" s="7" t="s">
        <v>341</v>
      </c>
      <c r="C929" s="26">
        <v>1210500000</v>
      </c>
      <c r="D929" s="26">
        <v>1012700000</v>
      </c>
    </row>
    <row r="930" spans="2:4" x14ac:dyDescent="0.3">
      <c r="B930" s="7" t="s">
        <v>341</v>
      </c>
      <c r="C930" s="26">
        <v>1274900000</v>
      </c>
      <c r="D930" s="26">
        <v>928200000</v>
      </c>
    </row>
    <row r="931" spans="2:4" x14ac:dyDescent="0.3">
      <c r="B931" s="7" t="s">
        <v>341</v>
      </c>
      <c r="C931" s="26">
        <v>1786500000</v>
      </c>
      <c r="D931" s="26">
        <v>1116800000</v>
      </c>
    </row>
    <row r="932" spans="2:4" x14ac:dyDescent="0.3">
      <c r="B932" s="7" t="s">
        <v>342</v>
      </c>
      <c r="C932" s="26">
        <v>1283436000</v>
      </c>
      <c r="D932" s="26">
        <v>440704000</v>
      </c>
    </row>
    <row r="933" spans="2:4" x14ac:dyDescent="0.3">
      <c r="B933" s="7" t="s">
        <v>342</v>
      </c>
      <c r="C933" s="26">
        <v>1535049000</v>
      </c>
      <c r="D933" s="26">
        <v>540353000</v>
      </c>
    </row>
    <row r="934" spans="2:4" x14ac:dyDescent="0.3">
      <c r="B934" s="7" t="s">
        <v>342</v>
      </c>
      <c r="C934" s="26">
        <v>1987239000</v>
      </c>
      <c r="D934" s="26">
        <v>664674000</v>
      </c>
    </row>
    <row r="935" spans="2:4" x14ac:dyDescent="0.3">
      <c r="B935" s="7" t="s">
        <v>342</v>
      </c>
      <c r="C935" s="26">
        <v>2109391000</v>
      </c>
      <c r="D935" s="26">
        <v>724138000</v>
      </c>
    </row>
    <row r="936" spans="2:4" x14ac:dyDescent="0.3">
      <c r="B936" s="7" t="s">
        <v>344</v>
      </c>
      <c r="C936" s="26">
        <v>0</v>
      </c>
      <c r="D936" s="26">
        <v>890000000</v>
      </c>
    </row>
    <row r="937" spans="2:4" x14ac:dyDescent="0.3">
      <c r="B937" s="7" t="s">
        <v>344</v>
      </c>
      <c r="C937" s="26">
        <v>0</v>
      </c>
      <c r="D937" s="26">
        <v>1012000000</v>
      </c>
    </row>
    <row r="938" spans="2:4" x14ac:dyDescent="0.3">
      <c r="B938" s="7" t="s">
        <v>344</v>
      </c>
      <c r="C938" s="26">
        <v>0</v>
      </c>
      <c r="D938" s="26">
        <v>1117000000</v>
      </c>
    </row>
    <row r="939" spans="2:4" x14ac:dyDescent="0.3">
      <c r="B939" s="7" t="s">
        <v>344</v>
      </c>
      <c r="C939" s="26">
        <v>0</v>
      </c>
      <c r="D939" s="26">
        <v>1308000000</v>
      </c>
    </row>
    <row r="940" spans="2:4" x14ac:dyDescent="0.3">
      <c r="B940" s="7" t="s">
        <v>345</v>
      </c>
      <c r="C940" s="26">
        <v>386566000</v>
      </c>
      <c r="D940" s="26">
        <v>573154000</v>
      </c>
    </row>
    <row r="941" spans="2:4" x14ac:dyDescent="0.3">
      <c r="B941" s="7" t="s">
        <v>345</v>
      </c>
      <c r="C941" s="26">
        <v>410076000</v>
      </c>
      <c r="D941" s="26">
        <v>639730000</v>
      </c>
    </row>
    <row r="942" spans="2:4" x14ac:dyDescent="0.3">
      <c r="B942" s="7" t="s">
        <v>345</v>
      </c>
      <c r="C942" s="26">
        <v>436713000</v>
      </c>
      <c r="D942" s="26">
        <v>682699000</v>
      </c>
    </row>
    <row r="943" spans="2:4" x14ac:dyDescent="0.3">
      <c r="B943" s="7" t="s">
        <v>345</v>
      </c>
      <c r="C943" s="26">
        <v>446582000</v>
      </c>
      <c r="D943" s="26">
        <v>633553000</v>
      </c>
    </row>
    <row r="944" spans="2:4" x14ac:dyDescent="0.3">
      <c r="B944" s="7" t="s">
        <v>346</v>
      </c>
      <c r="C944" s="26">
        <v>11013900000</v>
      </c>
      <c r="D944" s="26">
        <v>3669200000</v>
      </c>
    </row>
    <row r="945" spans="2:4" x14ac:dyDescent="0.3">
      <c r="B945" s="7" t="s">
        <v>346</v>
      </c>
      <c r="C945" s="26">
        <v>11228800000</v>
      </c>
      <c r="D945" s="26">
        <v>3692700000</v>
      </c>
    </row>
    <row r="946" spans="2:4" x14ac:dyDescent="0.3">
      <c r="B946" s="7" t="s">
        <v>346</v>
      </c>
      <c r="C946" s="26">
        <v>12117600000</v>
      </c>
      <c r="D946" s="26">
        <v>5689300000</v>
      </c>
    </row>
    <row r="947" spans="2:4" x14ac:dyDescent="0.3">
      <c r="B947" s="7" t="s">
        <v>346</v>
      </c>
      <c r="C947" s="26">
        <v>12138000000</v>
      </c>
      <c r="D947" s="26">
        <v>6067000000</v>
      </c>
    </row>
    <row r="948" spans="2:4" x14ac:dyDescent="0.3">
      <c r="B948" s="7" t="s">
        <v>347</v>
      </c>
      <c r="C948" s="26">
        <v>220000000</v>
      </c>
      <c r="D948" s="26">
        <v>4272000000</v>
      </c>
    </row>
    <row r="949" spans="2:4" x14ac:dyDescent="0.3">
      <c r="B949" s="7" t="s">
        <v>347</v>
      </c>
      <c r="C949" s="26">
        <v>318000000</v>
      </c>
      <c r="D949" s="26">
        <v>3869000000</v>
      </c>
    </row>
    <row r="950" spans="2:4" x14ac:dyDescent="0.3">
      <c r="B950" s="7" t="s">
        <v>347</v>
      </c>
      <c r="C950" s="26">
        <v>329000000</v>
      </c>
      <c r="D950" s="26">
        <v>4354000000</v>
      </c>
    </row>
    <row r="951" spans="2:4" x14ac:dyDescent="0.3">
      <c r="B951" s="7" t="s">
        <v>347</v>
      </c>
      <c r="C951" s="26">
        <v>487000000</v>
      </c>
      <c r="D951" s="26">
        <v>4575000000</v>
      </c>
    </row>
    <row r="952" spans="2:4" x14ac:dyDescent="0.3">
      <c r="B952" s="7" t="s">
        <v>348</v>
      </c>
      <c r="C952" s="26">
        <v>430600000</v>
      </c>
      <c r="D952" s="26">
        <v>519700000</v>
      </c>
    </row>
    <row r="953" spans="2:4" x14ac:dyDescent="0.3">
      <c r="B953" s="7" t="s">
        <v>348</v>
      </c>
      <c r="C953" s="26">
        <v>470500000</v>
      </c>
      <c r="D953" s="26">
        <v>533900000</v>
      </c>
    </row>
    <row r="954" spans="2:4" x14ac:dyDescent="0.3">
      <c r="B954" s="7" t="s">
        <v>348</v>
      </c>
      <c r="C954" s="26">
        <v>489200000</v>
      </c>
      <c r="D954" s="26">
        <v>543600000</v>
      </c>
    </row>
    <row r="955" spans="2:4" x14ac:dyDescent="0.3">
      <c r="B955" s="7" t="s">
        <v>348</v>
      </c>
      <c r="C955" s="26">
        <v>505000000</v>
      </c>
      <c r="D955" s="26">
        <v>577000000</v>
      </c>
    </row>
    <row r="956" spans="2:4" x14ac:dyDescent="0.3">
      <c r="B956" s="7" t="s">
        <v>349</v>
      </c>
      <c r="C956" s="26">
        <v>13767000000</v>
      </c>
      <c r="D956" s="26">
        <v>3560000000</v>
      </c>
    </row>
    <row r="957" spans="2:4" x14ac:dyDescent="0.3">
      <c r="B957" s="7" t="s">
        <v>349</v>
      </c>
      <c r="C957" s="26">
        <v>14327000000</v>
      </c>
      <c r="D957" s="26">
        <v>4149000000</v>
      </c>
    </row>
    <row r="958" spans="2:4" x14ac:dyDescent="0.3">
      <c r="B958" s="7" t="s">
        <v>349</v>
      </c>
      <c r="C958" s="26">
        <v>14766000000</v>
      </c>
      <c r="D958" s="26">
        <v>4792000000</v>
      </c>
    </row>
    <row r="959" spans="2:4" x14ac:dyDescent="0.3">
      <c r="B959" s="7" t="s">
        <v>349</v>
      </c>
      <c r="C959" s="26">
        <v>15599000000</v>
      </c>
      <c r="D959" s="26">
        <v>4971000000</v>
      </c>
    </row>
    <row r="960" spans="2:4" x14ac:dyDescent="0.3">
      <c r="B960" s="7" t="s">
        <v>350</v>
      </c>
      <c r="C960" s="26">
        <v>1284988000</v>
      </c>
      <c r="D960" s="26">
        <v>118071000</v>
      </c>
    </row>
    <row r="961" spans="2:4" x14ac:dyDescent="0.3">
      <c r="B961" s="7" t="s">
        <v>350</v>
      </c>
      <c r="C961" s="26">
        <v>1329812000</v>
      </c>
      <c r="D961" s="26">
        <v>677669000</v>
      </c>
    </row>
    <row r="962" spans="2:4" x14ac:dyDescent="0.3">
      <c r="B962" s="7" t="s">
        <v>350</v>
      </c>
      <c r="C962" s="26">
        <v>1416853000</v>
      </c>
      <c r="D962" s="26">
        <v>867483000</v>
      </c>
    </row>
    <row r="963" spans="2:4" x14ac:dyDescent="0.3">
      <c r="B963" s="7" t="s">
        <v>350</v>
      </c>
      <c r="C963" s="26">
        <v>1544666000</v>
      </c>
      <c r="D963" s="26">
        <v>1074256000</v>
      </c>
    </row>
    <row r="964" spans="2:4" x14ac:dyDescent="0.3">
      <c r="B964" s="7" t="s">
        <v>351</v>
      </c>
      <c r="C964" s="26">
        <v>476974000</v>
      </c>
      <c r="D964" s="26">
        <v>-146110000</v>
      </c>
    </row>
    <row r="965" spans="2:4" x14ac:dyDescent="0.3">
      <c r="B965" s="7" t="s">
        <v>351</v>
      </c>
      <c r="C965" s="26">
        <v>2345041000</v>
      </c>
      <c r="D965" s="26">
        <v>-380970000</v>
      </c>
    </row>
    <row r="966" spans="2:4" x14ac:dyDescent="0.3">
      <c r="B966" s="7" t="s">
        <v>351</v>
      </c>
      <c r="C966" s="26">
        <v>2844205000</v>
      </c>
      <c r="D966" s="26">
        <v>-404936000</v>
      </c>
    </row>
    <row r="967" spans="2:4" x14ac:dyDescent="0.3">
      <c r="B967" s="7" t="s">
        <v>351</v>
      </c>
      <c r="C967" s="26">
        <v>3042635000</v>
      </c>
      <c r="D967" s="26">
        <v>-385024000</v>
      </c>
    </row>
    <row r="968" spans="2:4" x14ac:dyDescent="0.3">
      <c r="B968" s="7" t="s">
        <v>352</v>
      </c>
      <c r="C968" s="26">
        <v>8028000000</v>
      </c>
      <c r="D968" s="26">
        <v>1364000000</v>
      </c>
    </row>
    <row r="969" spans="2:4" x14ac:dyDescent="0.3">
      <c r="B969" s="7" t="s">
        <v>352</v>
      </c>
      <c r="C969" s="26">
        <v>8577000000</v>
      </c>
      <c r="D969" s="26">
        <v>2351000000</v>
      </c>
    </row>
    <row r="970" spans="2:4" x14ac:dyDescent="0.3">
      <c r="B970" s="7" t="s">
        <v>352</v>
      </c>
      <c r="C970" s="26">
        <v>9640000000</v>
      </c>
      <c r="D970" s="26">
        <v>4155000000</v>
      </c>
    </row>
    <row r="971" spans="2:4" x14ac:dyDescent="0.3">
      <c r="B971" s="7" t="s">
        <v>352</v>
      </c>
      <c r="C971" s="26">
        <v>10533000000</v>
      </c>
      <c r="D971" s="26">
        <v>3760000000</v>
      </c>
    </row>
    <row r="972" spans="2:4" x14ac:dyDescent="0.3">
      <c r="B972" s="7" t="s">
        <v>353</v>
      </c>
      <c r="C972" s="26">
        <v>1950000000</v>
      </c>
      <c r="D972" s="26">
        <v>575000000</v>
      </c>
    </row>
    <row r="973" spans="2:4" x14ac:dyDescent="0.3">
      <c r="B973" s="7" t="s">
        <v>353</v>
      </c>
      <c r="C973" s="26">
        <v>1962000000</v>
      </c>
      <c r="D973" s="26">
        <v>666000000</v>
      </c>
    </row>
    <row r="974" spans="2:4" x14ac:dyDescent="0.3">
      <c r="B974" s="7" t="s">
        <v>353</v>
      </c>
      <c r="C974" s="26">
        <v>1989000000</v>
      </c>
      <c r="D974" s="26">
        <v>1013000000</v>
      </c>
    </row>
    <row r="975" spans="2:4" x14ac:dyDescent="0.3">
      <c r="B975" s="7" t="s">
        <v>353</v>
      </c>
      <c r="C975" s="26">
        <v>2633000000</v>
      </c>
      <c r="D975" s="26">
        <v>1331000000</v>
      </c>
    </row>
    <row r="976" spans="2:4" x14ac:dyDescent="0.3">
      <c r="B976" s="7" t="s">
        <v>355</v>
      </c>
      <c r="C976" s="26">
        <v>930000000</v>
      </c>
      <c r="D976" s="26">
        <v>6122000000</v>
      </c>
    </row>
    <row r="977" spans="2:4" x14ac:dyDescent="0.3">
      <c r="B977" s="7" t="s">
        <v>355</v>
      </c>
      <c r="C977" s="26">
        <v>933000000</v>
      </c>
      <c r="D977" s="26">
        <v>5736000000</v>
      </c>
    </row>
    <row r="978" spans="2:4" x14ac:dyDescent="0.3">
      <c r="B978" s="7" t="s">
        <v>355</v>
      </c>
      <c r="C978" s="26">
        <v>1020000000</v>
      </c>
      <c r="D978" s="26">
        <v>5102000000</v>
      </c>
    </row>
    <row r="979" spans="2:4" x14ac:dyDescent="0.3">
      <c r="B979" s="7" t="s">
        <v>355</v>
      </c>
      <c r="C979" s="26">
        <v>1081000000</v>
      </c>
      <c r="D979" s="26">
        <v>4676000000</v>
      </c>
    </row>
    <row r="980" spans="2:4" x14ac:dyDescent="0.3">
      <c r="B980" s="7" t="s">
        <v>356</v>
      </c>
      <c r="C980" s="26">
        <v>8256000000</v>
      </c>
      <c r="D980" s="26">
        <v>2327000000</v>
      </c>
    </row>
    <row r="981" spans="2:4" x14ac:dyDescent="0.3">
      <c r="B981" s="7" t="s">
        <v>356</v>
      </c>
      <c r="C981" s="26">
        <v>8355000000</v>
      </c>
      <c r="D981" s="26">
        <v>2887000000</v>
      </c>
    </row>
    <row r="982" spans="2:4" x14ac:dyDescent="0.3">
      <c r="B982" s="7" t="s">
        <v>356</v>
      </c>
      <c r="C982" s="26">
        <v>8440000000</v>
      </c>
      <c r="D982" s="26">
        <v>2766000000</v>
      </c>
    </row>
    <row r="983" spans="2:4" x14ac:dyDescent="0.3">
      <c r="B983" s="7" t="s">
        <v>356</v>
      </c>
      <c r="C983" s="26">
        <v>8482000000</v>
      </c>
      <c r="D983" s="26">
        <v>2666000000</v>
      </c>
    </row>
    <row r="984" spans="2:4" x14ac:dyDescent="0.3">
      <c r="B984" s="7" t="s">
        <v>357</v>
      </c>
      <c r="C984" s="26">
        <v>3714000000</v>
      </c>
      <c r="D984" s="26">
        <v>4598000000</v>
      </c>
    </row>
    <row r="985" spans="2:4" x14ac:dyDescent="0.3">
      <c r="B985" s="7" t="s">
        <v>357</v>
      </c>
      <c r="C985" s="26">
        <v>4335000000</v>
      </c>
      <c r="D985" s="26">
        <v>5106000000</v>
      </c>
    </row>
    <row r="986" spans="2:4" x14ac:dyDescent="0.3">
      <c r="B986" s="7" t="s">
        <v>357</v>
      </c>
      <c r="C986" s="26">
        <v>4528000000</v>
      </c>
      <c r="D986" s="26">
        <v>5139000000</v>
      </c>
    </row>
    <row r="987" spans="2:4" x14ac:dyDescent="0.3">
      <c r="B987" s="7" t="s">
        <v>357</v>
      </c>
      <c r="C987" s="26">
        <v>4898000000</v>
      </c>
      <c r="D987" s="26">
        <v>5878000000</v>
      </c>
    </row>
    <row r="988" spans="2:4" x14ac:dyDescent="0.3">
      <c r="B988" s="7" t="s">
        <v>358</v>
      </c>
      <c r="C988" s="26">
        <v>168326000</v>
      </c>
      <c r="D988" s="26">
        <v>190287000</v>
      </c>
    </row>
    <row r="989" spans="2:4" x14ac:dyDescent="0.3">
      <c r="B989" s="7" t="s">
        <v>358</v>
      </c>
      <c r="C989" s="26">
        <v>230699000</v>
      </c>
      <c r="D989" s="26">
        <v>232741000</v>
      </c>
    </row>
    <row r="990" spans="2:4" x14ac:dyDescent="0.3">
      <c r="B990" s="7" t="s">
        <v>358</v>
      </c>
      <c r="C990" s="26">
        <v>348512000</v>
      </c>
      <c r="D990" s="26">
        <v>413366000</v>
      </c>
    </row>
    <row r="991" spans="2:4" x14ac:dyDescent="0.3">
      <c r="B991" s="7" t="s">
        <v>358</v>
      </c>
      <c r="C991" s="26">
        <v>359476000</v>
      </c>
      <c r="D991" s="26">
        <v>357477000</v>
      </c>
    </row>
    <row r="992" spans="2:4" x14ac:dyDescent="0.3">
      <c r="B992" s="7" t="s">
        <v>359</v>
      </c>
      <c r="C992" s="26">
        <v>298033000</v>
      </c>
      <c r="D992" s="26">
        <v>161951000</v>
      </c>
    </row>
    <row r="993" spans="2:4" x14ac:dyDescent="0.3">
      <c r="B993" s="7" t="s">
        <v>359</v>
      </c>
      <c r="C993" s="26">
        <v>384937000</v>
      </c>
      <c r="D993" s="26">
        <v>221282000</v>
      </c>
    </row>
    <row r="994" spans="2:4" x14ac:dyDescent="0.3">
      <c r="B994" s="7" t="s">
        <v>359</v>
      </c>
      <c r="C994" s="26">
        <v>408128000</v>
      </c>
      <c r="D994" s="26">
        <v>255190000</v>
      </c>
    </row>
    <row r="995" spans="2:4" x14ac:dyDescent="0.3">
      <c r="B995" s="7" t="s">
        <v>359</v>
      </c>
      <c r="C995" s="26">
        <v>494342000</v>
      </c>
      <c r="D995" s="26">
        <v>296448000</v>
      </c>
    </row>
    <row r="996" spans="2:4" x14ac:dyDescent="0.3">
      <c r="B996" s="7" t="s">
        <v>360</v>
      </c>
      <c r="C996" s="26">
        <v>684000000</v>
      </c>
      <c r="D996" s="26">
        <v>940000000</v>
      </c>
    </row>
    <row r="997" spans="2:4" x14ac:dyDescent="0.3">
      <c r="B997" s="7" t="s">
        <v>360</v>
      </c>
      <c r="C997" s="26">
        <v>773000000</v>
      </c>
      <c r="D997" s="26">
        <v>1350000000</v>
      </c>
    </row>
    <row r="998" spans="2:4" x14ac:dyDescent="0.3">
      <c r="B998" s="7" t="s">
        <v>360</v>
      </c>
      <c r="C998" s="26">
        <v>776000000</v>
      </c>
      <c r="D998" s="26">
        <v>988000000</v>
      </c>
    </row>
    <row r="999" spans="2:4" x14ac:dyDescent="0.3">
      <c r="B999" s="7" t="s">
        <v>360</v>
      </c>
      <c r="C999" s="26">
        <v>807000000</v>
      </c>
      <c r="D999" s="26">
        <v>1159000000</v>
      </c>
    </row>
    <row r="1000" spans="2:4" x14ac:dyDescent="0.3">
      <c r="B1000" s="7" t="s">
        <v>361</v>
      </c>
      <c r="C1000" s="26">
        <v>1338000000</v>
      </c>
      <c r="D1000" s="26">
        <v>722000000</v>
      </c>
    </row>
    <row r="1001" spans="2:4" x14ac:dyDescent="0.3">
      <c r="B1001" s="7" t="s">
        <v>361</v>
      </c>
      <c r="C1001" s="26">
        <v>1339000000</v>
      </c>
      <c r="D1001" s="26">
        <v>914000000</v>
      </c>
    </row>
    <row r="1002" spans="2:4" x14ac:dyDescent="0.3">
      <c r="B1002" s="7" t="s">
        <v>361</v>
      </c>
      <c r="C1002" s="26">
        <v>1347000000</v>
      </c>
      <c r="D1002" s="26">
        <v>612000000</v>
      </c>
    </row>
    <row r="1003" spans="2:4" x14ac:dyDescent="0.3">
      <c r="B1003" s="7" t="s">
        <v>361</v>
      </c>
      <c r="C1003" s="26">
        <v>1403000000</v>
      </c>
      <c r="D1003" s="26">
        <v>1053000000</v>
      </c>
    </row>
    <row r="1004" spans="2:4" x14ac:dyDescent="0.3">
      <c r="B1004" s="7" t="s">
        <v>362</v>
      </c>
      <c r="C1004" s="26">
        <v>2265436000</v>
      </c>
      <c r="D1004" s="26">
        <v>540922000</v>
      </c>
    </row>
    <row r="1005" spans="2:4" x14ac:dyDescent="0.3">
      <c r="B1005" s="7" t="s">
        <v>362</v>
      </c>
      <c r="C1005" s="26">
        <v>2310780000</v>
      </c>
      <c r="D1005" s="26">
        <v>1168103000</v>
      </c>
    </row>
    <row r="1006" spans="2:4" x14ac:dyDescent="0.3">
      <c r="B1006" s="7" t="s">
        <v>362</v>
      </c>
      <c r="C1006" s="26">
        <v>2347308000</v>
      </c>
      <c r="D1006" s="26">
        <v>653714000</v>
      </c>
    </row>
    <row r="1007" spans="2:4" x14ac:dyDescent="0.3">
      <c r="B1007" s="7" t="s">
        <v>362</v>
      </c>
      <c r="C1007" s="26">
        <v>2388182000</v>
      </c>
      <c r="D1007" s="26">
        <v>1021015000</v>
      </c>
    </row>
    <row r="1008" spans="2:4" x14ac:dyDescent="0.3">
      <c r="B1008" s="7" t="s">
        <v>363</v>
      </c>
      <c r="C1008" s="26">
        <v>2138400000</v>
      </c>
      <c r="D1008" s="26">
        <v>8764300000</v>
      </c>
    </row>
    <row r="1009" spans="2:4" x14ac:dyDescent="0.3">
      <c r="B1009" s="7" t="s">
        <v>363</v>
      </c>
      <c r="C1009" s="26">
        <v>2211700000</v>
      </c>
      <c r="D1009" s="26">
        <v>8604600000</v>
      </c>
    </row>
    <row r="1010" spans="2:4" x14ac:dyDescent="0.3">
      <c r="B1010" s="7" t="s">
        <v>363</v>
      </c>
      <c r="C1010" s="26">
        <v>2506500000</v>
      </c>
      <c r="D1010" s="26">
        <v>7949200000</v>
      </c>
    </row>
    <row r="1011" spans="2:4" x14ac:dyDescent="0.3">
      <c r="B1011" s="7" t="s">
        <v>363</v>
      </c>
      <c r="C1011" s="26">
        <v>2643700000</v>
      </c>
      <c r="D1011" s="26">
        <v>7145500000</v>
      </c>
    </row>
    <row r="1012" spans="2:4" x14ac:dyDescent="0.3">
      <c r="B1012" s="7" t="s">
        <v>364</v>
      </c>
      <c r="C1012" s="26">
        <v>627731000</v>
      </c>
      <c r="D1012" s="26">
        <v>210728000</v>
      </c>
    </row>
    <row r="1013" spans="2:4" x14ac:dyDescent="0.3">
      <c r="B1013" s="7" t="s">
        <v>364</v>
      </c>
      <c r="C1013" s="26">
        <v>666855000</v>
      </c>
      <c r="D1013" s="26">
        <v>461888000</v>
      </c>
    </row>
    <row r="1014" spans="2:4" x14ac:dyDescent="0.3">
      <c r="B1014" s="7" t="s">
        <v>364</v>
      </c>
      <c r="C1014" s="26">
        <v>801104000</v>
      </c>
      <c r="D1014" s="26">
        <v>428460000</v>
      </c>
    </row>
    <row r="1015" spans="2:4" x14ac:dyDescent="0.3">
      <c r="B1015" s="7" t="s">
        <v>364</v>
      </c>
      <c r="C1015" s="26">
        <v>849162000</v>
      </c>
      <c r="D1015" s="26">
        <v>356302000</v>
      </c>
    </row>
    <row r="1016" spans="2:4" x14ac:dyDescent="0.3">
      <c r="B1016" s="7" t="s">
        <v>365</v>
      </c>
      <c r="C1016" s="26">
        <v>4543000000</v>
      </c>
      <c r="D1016" s="26">
        <v>2338000000</v>
      </c>
    </row>
    <row r="1017" spans="2:4" x14ac:dyDescent="0.3">
      <c r="B1017" s="7" t="s">
        <v>365</v>
      </c>
      <c r="C1017" s="26">
        <v>5845000000</v>
      </c>
      <c r="D1017" s="26">
        <v>2507000000</v>
      </c>
    </row>
    <row r="1018" spans="2:4" x14ac:dyDescent="0.3">
      <c r="B1018" s="7" t="s">
        <v>365</v>
      </c>
      <c r="C1018" s="26">
        <v>7668000000</v>
      </c>
      <c r="D1018" s="26">
        <v>3748000000</v>
      </c>
    </row>
    <row r="1019" spans="2:4" x14ac:dyDescent="0.3">
      <c r="B1019" s="7" t="s">
        <v>365</v>
      </c>
      <c r="C1019" s="26">
        <v>8293000000</v>
      </c>
      <c r="D1019" s="26">
        <v>3118000000</v>
      </c>
    </row>
    <row r="1020" spans="2:4" x14ac:dyDescent="0.3">
      <c r="B1020" s="7" t="s">
        <v>366</v>
      </c>
      <c r="C1020" s="26">
        <v>845700000</v>
      </c>
      <c r="D1020" s="26">
        <v>1089600000</v>
      </c>
    </row>
    <row r="1021" spans="2:4" x14ac:dyDescent="0.3">
      <c r="B1021" s="7" t="s">
        <v>366</v>
      </c>
      <c r="C1021" s="26">
        <v>915500000</v>
      </c>
      <c r="D1021" s="26">
        <v>1234600000</v>
      </c>
    </row>
    <row r="1022" spans="2:4" x14ac:dyDescent="0.3">
      <c r="B1022" s="7" t="s">
        <v>366</v>
      </c>
      <c r="C1022" s="26">
        <v>964900000</v>
      </c>
      <c r="D1022" s="26">
        <v>1439100000</v>
      </c>
    </row>
    <row r="1023" spans="2:4" x14ac:dyDescent="0.3">
      <c r="B1023" s="7" t="s">
        <v>366</v>
      </c>
      <c r="C1023" s="26">
        <v>1034800000</v>
      </c>
      <c r="D1023" s="26">
        <v>1473400000</v>
      </c>
    </row>
    <row r="1024" spans="2:4" x14ac:dyDescent="0.3">
      <c r="B1024" s="7" t="s">
        <v>368</v>
      </c>
      <c r="C1024" s="26">
        <v>7758000000</v>
      </c>
      <c r="D1024" s="26">
        <v>3754000000</v>
      </c>
    </row>
    <row r="1025" spans="2:4" x14ac:dyDescent="0.3">
      <c r="B1025" s="7" t="s">
        <v>368</v>
      </c>
      <c r="C1025" s="26">
        <v>8663000000</v>
      </c>
      <c r="D1025" s="26">
        <v>3934000000</v>
      </c>
    </row>
    <row r="1026" spans="2:4" x14ac:dyDescent="0.3">
      <c r="B1026" s="7" t="s">
        <v>368</v>
      </c>
      <c r="C1026" s="26">
        <v>8896000000</v>
      </c>
      <c r="D1026" s="26">
        <v>4214000000</v>
      </c>
    </row>
    <row r="1027" spans="2:4" x14ac:dyDescent="0.3">
      <c r="B1027" s="7" t="s">
        <v>368</v>
      </c>
      <c r="C1027" s="26">
        <v>9393000000</v>
      </c>
      <c r="D1027" s="26">
        <v>3683000000</v>
      </c>
    </row>
    <row r="1028" spans="2:4" x14ac:dyDescent="0.3">
      <c r="B1028" s="7" t="s">
        <v>369</v>
      </c>
      <c r="C1028" s="26">
        <v>23767000000</v>
      </c>
      <c r="D1028" s="26">
        <v>7470000000</v>
      </c>
    </row>
    <row r="1029" spans="2:4" x14ac:dyDescent="0.3">
      <c r="B1029" s="7" t="s">
        <v>369</v>
      </c>
      <c r="C1029" s="26">
        <v>25410000000</v>
      </c>
      <c r="D1029" s="26">
        <v>8804000000</v>
      </c>
    </row>
    <row r="1030" spans="2:4" x14ac:dyDescent="0.3">
      <c r="B1030" s="7" t="s">
        <v>369</v>
      </c>
      <c r="C1030" s="26">
        <v>26040000000</v>
      </c>
      <c r="D1030" s="26">
        <v>4052000000</v>
      </c>
    </row>
    <row r="1031" spans="2:4" x14ac:dyDescent="0.3">
      <c r="B1031" s="7" t="s">
        <v>369</v>
      </c>
      <c r="C1031" s="26">
        <v>26853000000</v>
      </c>
      <c r="D1031" s="26">
        <v>3310000000</v>
      </c>
    </row>
    <row r="1032" spans="2:4" x14ac:dyDescent="0.3">
      <c r="B1032" s="7" t="s">
        <v>370</v>
      </c>
      <c r="C1032" s="26">
        <v>1110550000</v>
      </c>
      <c r="D1032" s="26">
        <v>379508000</v>
      </c>
    </row>
    <row r="1033" spans="2:4" x14ac:dyDescent="0.3">
      <c r="B1033" s="7" t="s">
        <v>370</v>
      </c>
      <c r="C1033" s="26">
        <v>1373878000</v>
      </c>
      <c r="D1033" s="26">
        <v>546931000</v>
      </c>
    </row>
    <row r="1034" spans="2:4" x14ac:dyDescent="0.3">
      <c r="B1034" s="7" t="s">
        <v>370</v>
      </c>
      <c r="C1034" s="26">
        <v>1381396000</v>
      </c>
      <c r="D1034" s="26">
        <v>772796000</v>
      </c>
    </row>
    <row r="1035" spans="2:4" x14ac:dyDescent="0.3">
      <c r="B1035" s="7" t="s">
        <v>370</v>
      </c>
      <c r="C1035" s="26">
        <v>1573120000</v>
      </c>
      <c r="D1035" s="26">
        <v>837566000</v>
      </c>
    </row>
    <row r="1036" spans="2:4" x14ac:dyDescent="0.3">
      <c r="B1036" s="7" t="s">
        <v>372</v>
      </c>
      <c r="C1036" s="26">
        <v>1557400000</v>
      </c>
      <c r="D1036" s="26">
        <v>840100000</v>
      </c>
    </row>
    <row r="1037" spans="2:4" x14ac:dyDescent="0.3">
      <c r="B1037" s="7" t="s">
        <v>372</v>
      </c>
      <c r="C1037" s="26">
        <v>1640800000</v>
      </c>
      <c r="D1037" s="26">
        <v>975200000</v>
      </c>
    </row>
    <row r="1038" spans="2:4" x14ac:dyDescent="0.3">
      <c r="B1038" s="7" t="s">
        <v>372</v>
      </c>
      <c r="C1038" s="26">
        <v>1648800000</v>
      </c>
      <c r="D1038" s="26">
        <v>1023400000</v>
      </c>
    </row>
    <row r="1039" spans="2:4" x14ac:dyDescent="0.3">
      <c r="B1039" s="7" t="s">
        <v>372</v>
      </c>
      <c r="C1039" s="26">
        <v>1732700000</v>
      </c>
      <c r="D1039" s="26">
        <v>976000000</v>
      </c>
    </row>
    <row r="1040" spans="2:4" x14ac:dyDescent="0.3">
      <c r="B1040" s="7" t="s">
        <v>373</v>
      </c>
      <c r="C1040" s="26">
        <v>1090300000</v>
      </c>
      <c r="D1040" s="26">
        <v>575500000</v>
      </c>
    </row>
    <row r="1041" spans="2:4" x14ac:dyDescent="0.3">
      <c r="B1041" s="7" t="s">
        <v>373</v>
      </c>
      <c r="C1041" s="26">
        <v>1122000000</v>
      </c>
      <c r="D1041" s="26">
        <v>608200000</v>
      </c>
    </row>
    <row r="1042" spans="2:4" x14ac:dyDescent="0.3">
      <c r="B1042" s="7" t="s">
        <v>373</v>
      </c>
      <c r="C1042" s="26">
        <v>1127400000</v>
      </c>
      <c r="D1042" s="26">
        <v>609900000</v>
      </c>
    </row>
    <row r="1043" spans="2:4" x14ac:dyDescent="0.3">
      <c r="B1043" s="7" t="s">
        <v>373</v>
      </c>
      <c r="C1043" s="26">
        <v>1175000000</v>
      </c>
      <c r="D1043" s="26">
        <v>656700000</v>
      </c>
    </row>
    <row r="1044" spans="2:4" x14ac:dyDescent="0.3">
      <c r="B1044" s="7" t="s">
        <v>374</v>
      </c>
      <c r="C1044" s="26">
        <v>135824000</v>
      </c>
      <c r="D1044" s="26">
        <v>191310000</v>
      </c>
    </row>
    <row r="1045" spans="2:4" x14ac:dyDescent="0.3">
      <c r="B1045" s="7" t="s">
        <v>374</v>
      </c>
      <c r="C1045" s="26">
        <v>145298000</v>
      </c>
      <c r="D1045" s="26">
        <v>218659000</v>
      </c>
    </row>
    <row r="1046" spans="2:4" x14ac:dyDescent="0.3">
      <c r="B1046" s="7" t="s">
        <v>374</v>
      </c>
      <c r="C1046" s="26">
        <v>164596000</v>
      </c>
      <c r="D1046" s="26">
        <v>357764000</v>
      </c>
    </row>
    <row r="1047" spans="2:4" x14ac:dyDescent="0.3">
      <c r="B1047" s="7" t="s">
        <v>374</v>
      </c>
      <c r="C1047" s="26">
        <v>233887000</v>
      </c>
      <c r="D1047" s="26">
        <v>487880000</v>
      </c>
    </row>
    <row r="1048" spans="2:4" x14ac:dyDescent="0.3">
      <c r="B1048" s="7" t="s">
        <v>376</v>
      </c>
      <c r="C1048" s="26">
        <v>10095000000</v>
      </c>
      <c r="D1048" s="26">
        <v>1829000000</v>
      </c>
    </row>
    <row r="1049" spans="2:4" x14ac:dyDescent="0.3">
      <c r="B1049" s="7" t="s">
        <v>376</v>
      </c>
      <c r="C1049" s="26">
        <v>10184000000</v>
      </c>
      <c r="D1049" s="26">
        <v>2077000000</v>
      </c>
    </row>
    <row r="1050" spans="2:4" x14ac:dyDescent="0.3">
      <c r="B1050" s="7" t="s">
        <v>376</v>
      </c>
      <c r="C1050" s="26">
        <v>10474000000</v>
      </c>
      <c r="D1050" s="26">
        <v>2419000000</v>
      </c>
    </row>
    <row r="1051" spans="2:4" x14ac:dyDescent="0.3">
      <c r="B1051" s="7" t="s">
        <v>376</v>
      </c>
      <c r="C1051" s="26">
        <v>10650000000</v>
      </c>
      <c r="D1051" s="26">
        <v>2301000000</v>
      </c>
    </row>
    <row r="1052" spans="2:4" x14ac:dyDescent="0.3">
      <c r="B1052" s="7" t="s">
        <v>378</v>
      </c>
      <c r="C1052" s="26">
        <v>7846000000</v>
      </c>
      <c r="D1052" s="26">
        <v>7223000000</v>
      </c>
    </row>
    <row r="1053" spans="2:4" x14ac:dyDescent="0.3">
      <c r="B1053" s="7" t="s">
        <v>378</v>
      </c>
      <c r="C1053" s="26">
        <v>7945000000</v>
      </c>
      <c r="D1053" s="26">
        <v>6946000000</v>
      </c>
    </row>
    <row r="1054" spans="2:4" x14ac:dyDescent="0.3">
      <c r="B1054" s="7" t="s">
        <v>378</v>
      </c>
      <c r="C1054" s="26">
        <v>8099000000</v>
      </c>
      <c r="D1054" s="26">
        <v>6666000000</v>
      </c>
    </row>
    <row r="1055" spans="2:4" x14ac:dyDescent="0.3">
      <c r="B1055" s="7" t="s">
        <v>378</v>
      </c>
      <c r="C1055" s="26">
        <v>8239000000</v>
      </c>
      <c r="D1055" s="26">
        <v>7135000000</v>
      </c>
    </row>
    <row r="1056" spans="2:4" x14ac:dyDescent="0.3">
      <c r="B1056" s="7" t="s">
        <v>379</v>
      </c>
      <c r="C1056" s="26">
        <v>0</v>
      </c>
      <c r="D1056" s="26">
        <v>1065656000</v>
      </c>
    </row>
    <row r="1057" spans="2:4" x14ac:dyDescent="0.3">
      <c r="B1057" s="7" t="s">
        <v>379</v>
      </c>
      <c r="C1057" s="26">
        <v>0</v>
      </c>
      <c r="D1057" s="26">
        <v>1172931000</v>
      </c>
    </row>
    <row r="1058" spans="2:4" x14ac:dyDescent="0.3">
      <c r="B1058" s="7" t="s">
        <v>379</v>
      </c>
      <c r="C1058" s="26">
        <v>0</v>
      </c>
      <c r="D1058" s="26">
        <v>1339810000</v>
      </c>
    </row>
    <row r="1059" spans="2:4" x14ac:dyDescent="0.3">
      <c r="B1059" s="7" t="s">
        <v>379</v>
      </c>
      <c r="C1059" s="26">
        <v>0</v>
      </c>
      <c r="D1059" s="26">
        <v>1632301000</v>
      </c>
    </row>
    <row r="1060" spans="2:4" x14ac:dyDescent="0.3">
      <c r="B1060" s="7" t="s">
        <v>380</v>
      </c>
      <c r="C1060" s="26">
        <v>2249000000</v>
      </c>
      <c r="D1060" s="26">
        <v>7314000000</v>
      </c>
    </row>
    <row r="1061" spans="2:4" x14ac:dyDescent="0.3">
      <c r="B1061" s="7" t="s">
        <v>380</v>
      </c>
      <c r="C1061" s="26">
        <v>2362000000</v>
      </c>
      <c r="D1061" s="26">
        <v>8095000000</v>
      </c>
    </row>
    <row r="1062" spans="2:4" x14ac:dyDescent="0.3">
      <c r="B1062" s="7" t="s">
        <v>380</v>
      </c>
      <c r="C1062" s="26">
        <v>2541000000</v>
      </c>
      <c r="D1062" s="26">
        <v>7619000000</v>
      </c>
    </row>
    <row r="1063" spans="2:4" x14ac:dyDescent="0.3">
      <c r="B1063" s="7" t="s">
        <v>380</v>
      </c>
      <c r="C1063" s="26">
        <v>2749000000</v>
      </c>
      <c r="D1063" s="26">
        <v>8365000000</v>
      </c>
    </row>
    <row r="1064" spans="2:4" x14ac:dyDescent="0.3">
      <c r="B1064" s="7" t="s">
        <v>382</v>
      </c>
      <c r="C1064" s="26">
        <v>4083000000</v>
      </c>
      <c r="D1064" s="26">
        <v>3570000000</v>
      </c>
    </row>
    <row r="1065" spans="2:4" x14ac:dyDescent="0.3">
      <c r="B1065" s="7" t="s">
        <v>382</v>
      </c>
      <c r="C1065" s="26">
        <v>4266000000</v>
      </c>
      <c r="D1065" s="26">
        <v>3916000000</v>
      </c>
    </row>
    <row r="1066" spans="2:4" x14ac:dyDescent="0.3">
      <c r="B1066" s="7" t="s">
        <v>382</v>
      </c>
      <c r="C1066" s="26">
        <v>4345000000</v>
      </c>
      <c r="D1066" s="26">
        <v>2672000000</v>
      </c>
    </row>
    <row r="1067" spans="2:4" x14ac:dyDescent="0.3">
      <c r="B1067" s="7" t="s">
        <v>382</v>
      </c>
      <c r="C1067" s="26">
        <v>4499000000</v>
      </c>
      <c r="D1067" s="26">
        <v>4075000000</v>
      </c>
    </row>
    <row r="1068" spans="2:4" x14ac:dyDescent="0.3">
      <c r="B1068" s="7" t="s">
        <v>383</v>
      </c>
      <c r="C1068" s="26">
        <v>439100000</v>
      </c>
      <c r="D1068" s="26">
        <v>1278800000</v>
      </c>
    </row>
    <row r="1069" spans="2:4" x14ac:dyDescent="0.3">
      <c r="B1069" s="7" t="s">
        <v>383</v>
      </c>
      <c r="C1069" s="26">
        <v>491000000</v>
      </c>
      <c r="D1069" s="26">
        <v>319000000</v>
      </c>
    </row>
    <row r="1070" spans="2:4" x14ac:dyDescent="0.3">
      <c r="B1070" s="7" t="s">
        <v>383</v>
      </c>
      <c r="C1070" s="26">
        <v>505800000</v>
      </c>
      <c r="D1070" s="26">
        <v>1420800000</v>
      </c>
    </row>
    <row r="1071" spans="2:4" x14ac:dyDescent="0.3">
      <c r="B1071" s="7" t="s">
        <v>383</v>
      </c>
      <c r="C1071" s="26">
        <v>550600000</v>
      </c>
      <c r="D1071" s="26">
        <v>2209600000</v>
      </c>
    </row>
    <row r="1072" spans="2:4" x14ac:dyDescent="0.3">
      <c r="B1072" s="7" t="s">
        <v>384</v>
      </c>
      <c r="C1072" s="26">
        <v>8197000000</v>
      </c>
      <c r="D1072" s="26">
        <v>5098000000</v>
      </c>
    </row>
    <row r="1073" spans="2:4" x14ac:dyDescent="0.3">
      <c r="B1073" s="7" t="s">
        <v>384</v>
      </c>
      <c r="C1073" s="26">
        <v>9071000000</v>
      </c>
      <c r="D1073" s="26">
        <v>3331000000</v>
      </c>
    </row>
    <row r="1074" spans="2:4" x14ac:dyDescent="0.3">
      <c r="B1074" s="7" t="s">
        <v>384</v>
      </c>
      <c r="C1074" s="26">
        <v>9776000000</v>
      </c>
      <c r="D1074" s="26">
        <v>3766000000</v>
      </c>
    </row>
    <row r="1075" spans="2:4" x14ac:dyDescent="0.3">
      <c r="B1075" s="7" t="s">
        <v>384</v>
      </c>
      <c r="C1075" s="26">
        <v>11675000000</v>
      </c>
      <c r="D1075" s="26">
        <v>4485000000</v>
      </c>
    </row>
    <row r="1076" spans="2:4" x14ac:dyDescent="0.3">
      <c r="B1076" s="7" t="s">
        <v>385</v>
      </c>
      <c r="C1076" s="26">
        <v>17017000000</v>
      </c>
      <c r="D1076" s="26">
        <v>7547000000</v>
      </c>
    </row>
    <row r="1077" spans="2:4" x14ac:dyDescent="0.3">
      <c r="B1077" s="7" t="s">
        <v>385</v>
      </c>
      <c r="C1077" s="26">
        <v>18786000000</v>
      </c>
      <c r="D1077" s="26">
        <v>6683000000</v>
      </c>
    </row>
    <row r="1078" spans="2:4" x14ac:dyDescent="0.3">
      <c r="B1078" s="7" t="s">
        <v>385</v>
      </c>
      <c r="C1078" s="26">
        <v>19414000000</v>
      </c>
      <c r="D1078" s="26">
        <v>7665000000</v>
      </c>
    </row>
    <row r="1079" spans="2:4" x14ac:dyDescent="0.3">
      <c r="B1079" s="7" t="s">
        <v>385</v>
      </c>
      <c r="C1079" s="26">
        <v>20944000000</v>
      </c>
      <c r="D1079" s="26">
        <v>9877000000</v>
      </c>
    </row>
    <row r="1080" spans="2:4" x14ac:dyDescent="0.3">
      <c r="B1080" s="7" t="s">
        <v>386</v>
      </c>
      <c r="C1080" s="26">
        <v>4788000000</v>
      </c>
      <c r="D1080" s="26">
        <v>-960000000</v>
      </c>
    </row>
    <row r="1081" spans="2:4" x14ac:dyDescent="0.3">
      <c r="B1081" s="7" t="s">
        <v>386</v>
      </c>
      <c r="C1081" s="26">
        <v>5969000000</v>
      </c>
      <c r="D1081" s="26">
        <v>3200000000</v>
      </c>
    </row>
    <row r="1082" spans="2:4" x14ac:dyDescent="0.3">
      <c r="B1082" s="7" t="s">
        <v>386</v>
      </c>
      <c r="C1082" s="26">
        <v>6025000000</v>
      </c>
      <c r="D1082" s="26">
        <v>3862000000</v>
      </c>
    </row>
    <row r="1083" spans="2:4" x14ac:dyDescent="0.3">
      <c r="B1083" s="7" t="s">
        <v>386</v>
      </c>
      <c r="C1083" s="26">
        <v>6488000000</v>
      </c>
      <c r="D1083" s="26">
        <v>2112000000</v>
      </c>
    </row>
    <row r="1084" spans="2:4" x14ac:dyDescent="0.3">
      <c r="B1084" s="7" t="s">
        <v>387</v>
      </c>
      <c r="C1084" s="26">
        <v>30700000000</v>
      </c>
      <c r="D1084" s="26">
        <v>26764000000</v>
      </c>
    </row>
    <row r="1085" spans="2:4" x14ac:dyDescent="0.3">
      <c r="B1085" s="7" t="s">
        <v>387</v>
      </c>
      <c r="C1085" s="26">
        <v>31248000000</v>
      </c>
      <c r="D1085" s="26">
        <v>21292000000</v>
      </c>
    </row>
    <row r="1086" spans="2:4" x14ac:dyDescent="0.3">
      <c r="B1086" s="7" t="s">
        <v>387</v>
      </c>
      <c r="C1086" s="26">
        <v>31869000000</v>
      </c>
      <c r="D1086" s="26">
        <v>27886000000</v>
      </c>
    </row>
    <row r="1087" spans="2:4" x14ac:dyDescent="0.3">
      <c r="B1087" s="7" t="s">
        <v>387</v>
      </c>
      <c r="C1087" s="26">
        <v>32370000000</v>
      </c>
      <c r="D1087" s="26">
        <v>28172000000</v>
      </c>
    </row>
    <row r="1088" spans="2:4" x14ac:dyDescent="0.3">
      <c r="B1088" s="7" t="s">
        <v>389</v>
      </c>
      <c r="C1088" s="26">
        <v>2713260000</v>
      </c>
      <c r="D1088" s="26">
        <v>1779109000</v>
      </c>
    </row>
    <row r="1089" spans="2:4" x14ac:dyDescent="0.3">
      <c r="B1089" s="7" t="s">
        <v>389</v>
      </c>
      <c r="C1089" s="26">
        <v>2772866000</v>
      </c>
      <c r="D1089" s="26">
        <v>1965981000</v>
      </c>
    </row>
    <row r="1090" spans="2:4" x14ac:dyDescent="0.3">
      <c r="B1090" s="7" t="s">
        <v>389</v>
      </c>
      <c r="C1090" s="26">
        <v>2813474000</v>
      </c>
      <c r="D1090" s="26">
        <v>1859593000</v>
      </c>
    </row>
    <row r="1091" spans="2:4" x14ac:dyDescent="0.3">
      <c r="B1091" s="7" t="s">
        <v>389</v>
      </c>
      <c r="C1091" s="26">
        <v>2992932000</v>
      </c>
      <c r="D1091" s="26">
        <v>1929135000</v>
      </c>
    </row>
    <row r="1092" spans="2:4" x14ac:dyDescent="0.3">
      <c r="B1092" s="7" t="s">
        <v>390</v>
      </c>
      <c r="C1092" s="26">
        <v>833578000</v>
      </c>
      <c r="D1092" s="26">
        <v>448353000</v>
      </c>
    </row>
    <row r="1093" spans="2:4" x14ac:dyDescent="0.3">
      <c r="B1093" s="7" t="s">
        <v>390</v>
      </c>
      <c r="C1093" s="26">
        <v>850837000</v>
      </c>
      <c r="D1093" s="26">
        <v>501156000</v>
      </c>
    </row>
    <row r="1094" spans="2:4" x14ac:dyDescent="0.3">
      <c r="B1094" s="7" t="s">
        <v>390</v>
      </c>
      <c r="C1094" s="26">
        <v>881064000</v>
      </c>
      <c r="D1094" s="26">
        <v>477686000</v>
      </c>
    </row>
    <row r="1095" spans="2:4" x14ac:dyDescent="0.3">
      <c r="B1095" s="7" t="s">
        <v>390</v>
      </c>
      <c r="C1095" s="26">
        <v>888642000</v>
      </c>
      <c r="D1095" s="26">
        <v>546945000</v>
      </c>
    </row>
    <row r="1096" spans="2:4" x14ac:dyDescent="0.3">
      <c r="B1096" s="7" t="s">
        <v>391</v>
      </c>
      <c r="C1096" s="26">
        <v>1485000000</v>
      </c>
      <c r="D1096" s="26">
        <v>362000000</v>
      </c>
    </row>
    <row r="1097" spans="2:4" x14ac:dyDescent="0.3">
      <c r="B1097" s="7" t="s">
        <v>391</v>
      </c>
      <c r="C1097" s="26">
        <v>2214000000</v>
      </c>
      <c r="D1097" s="26">
        <v>3001000000</v>
      </c>
    </row>
    <row r="1098" spans="2:4" x14ac:dyDescent="0.3">
      <c r="B1098" s="7" t="s">
        <v>391</v>
      </c>
      <c r="C1098" s="26">
        <v>2270000000</v>
      </c>
      <c r="D1098" s="26">
        <v>235000000</v>
      </c>
    </row>
    <row r="1099" spans="2:4" x14ac:dyDescent="0.3">
      <c r="B1099" s="7" t="s">
        <v>391</v>
      </c>
      <c r="C1099" s="26">
        <v>2310000000</v>
      </c>
      <c r="D1099" s="26">
        <v>3127000000</v>
      </c>
    </row>
    <row r="1100" spans="2:4" x14ac:dyDescent="0.3">
      <c r="B1100" s="7" t="s">
        <v>392</v>
      </c>
      <c r="C1100" s="26">
        <v>1576600000</v>
      </c>
      <c r="D1100" s="26">
        <v>1952827000</v>
      </c>
    </row>
    <row r="1101" spans="2:4" x14ac:dyDescent="0.3">
      <c r="B1101" s="7" t="s">
        <v>392</v>
      </c>
      <c r="C1101" s="26">
        <v>2040946000</v>
      </c>
      <c r="D1101" s="26">
        <v>-86136000</v>
      </c>
    </row>
    <row r="1102" spans="2:4" x14ac:dyDescent="0.3">
      <c r="B1102" s="7" t="s">
        <v>392</v>
      </c>
      <c r="C1102" s="26">
        <v>2068888000</v>
      </c>
      <c r="D1102" s="26">
        <v>1990986000</v>
      </c>
    </row>
    <row r="1103" spans="2:4" x14ac:dyDescent="0.3">
      <c r="B1103" s="7" t="s">
        <v>392</v>
      </c>
      <c r="C1103" s="26">
        <v>2428244000</v>
      </c>
      <c r="D1103" s="26">
        <v>1770801000</v>
      </c>
    </row>
    <row r="1104" spans="2:4" x14ac:dyDescent="0.3">
      <c r="B1104" s="7" t="s">
        <v>393</v>
      </c>
      <c r="C1104" s="26">
        <v>2127500000</v>
      </c>
      <c r="D1104" s="26">
        <v>1400500000</v>
      </c>
    </row>
    <row r="1105" spans="2:4" x14ac:dyDescent="0.3">
      <c r="B1105" s="7" t="s">
        <v>393</v>
      </c>
      <c r="C1105" s="26">
        <v>2852600000</v>
      </c>
      <c r="D1105" s="26">
        <v>1363500000</v>
      </c>
    </row>
    <row r="1106" spans="2:4" x14ac:dyDescent="0.3">
      <c r="B1106" s="7" t="s">
        <v>394</v>
      </c>
      <c r="C1106" s="26">
        <v>2014000000</v>
      </c>
      <c r="D1106" s="26">
        <v>2157000000</v>
      </c>
    </row>
    <row r="1107" spans="2:4" x14ac:dyDescent="0.3">
      <c r="B1107" s="7" t="s">
        <v>394</v>
      </c>
      <c r="C1107" s="26">
        <v>2254000000</v>
      </c>
      <c r="D1107" s="26">
        <v>1916000000</v>
      </c>
    </row>
    <row r="1108" spans="2:4" x14ac:dyDescent="0.3">
      <c r="B1108" s="7" t="s">
        <v>394</v>
      </c>
      <c r="C1108" s="26">
        <v>2687000000</v>
      </c>
      <c r="D1108" s="26">
        <v>-279000000</v>
      </c>
    </row>
    <row r="1109" spans="2:4" x14ac:dyDescent="0.3">
      <c r="B1109" s="7" t="s">
        <v>394</v>
      </c>
      <c r="C1109" s="26">
        <v>2876000000</v>
      </c>
      <c r="D1109" s="26">
        <v>-672000000</v>
      </c>
    </row>
    <row r="1110" spans="2:4" x14ac:dyDescent="0.3">
      <c r="B1110" s="7" t="s">
        <v>395</v>
      </c>
      <c r="C1110" s="26">
        <v>936000000</v>
      </c>
      <c r="D1110" s="26">
        <v>641000000</v>
      </c>
    </row>
    <row r="1111" spans="2:4" x14ac:dyDescent="0.3">
      <c r="B1111" s="7" t="s">
        <v>395</v>
      </c>
      <c r="C1111" s="26">
        <v>1176000000</v>
      </c>
      <c r="D1111" s="26">
        <v>608000000</v>
      </c>
    </row>
    <row r="1112" spans="2:4" x14ac:dyDescent="0.3">
      <c r="B1112" s="7" t="s">
        <v>395</v>
      </c>
      <c r="C1112" s="26">
        <v>1188000000</v>
      </c>
      <c r="D1112" s="26">
        <v>791000000</v>
      </c>
    </row>
    <row r="1113" spans="2:4" x14ac:dyDescent="0.3">
      <c r="B1113" s="7" t="s">
        <v>395</v>
      </c>
      <c r="C1113" s="26">
        <v>1232000000</v>
      </c>
      <c r="D1113" s="26">
        <v>718000000</v>
      </c>
    </row>
    <row r="1114" spans="2:4" x14ac:dyDescent="0.3">
      <c r="B1114" s="7" t="s">
        <v>396</v>
      </c>
      <c r="C1114" s="26">
        <v>2704000000</v>
      </c>
      <c r="D1114" s="26">
        <v>3276000000</v>
      </c>
    </row>
    <row r="1115" spans="2:4" x14ac:dyDescent="0.3">
      <c r="B1115" s="7" t="s">
        <v>396</v>
      </c>
      <c r="C1115" s="26">
        <v>3443000000</v>
      </c>
      <c r="D1115" s="26">
        <v>3541000000</v>
      </c>
    </row>
    <row r="1116" spans="2:4" x14ac:dyDescent="0.3">
      <c r="B1116" s="7" t="s">
        <v>396</v>
      </c>
      <c r="C1116" s="26">
        <v>3875000000</v>
      </c>
      <c r="D1116" s="26">
        <v>4395000000</v>
      </c>
    </row>
    <row r="1117" spans="2:4" x14ac:dyDescent="0.3">
      <c r="B1117" s="7" t="s">
        <v>396</v>
      </c>
      <c r="C1117" s="26">
        <v>4230000000</v>
      </c>
      <c r="D1117" s="26">
        <v>4660000000</v>
      </c>
    </row>
    <row r="1118" spans="2:4" x14ac:dyDescent="0.3">
      <c r="B1118" s="7" t="s">
        <v>397</v>
      </c>
      <c r="C1118" s="26">
        <v>2099000000</v>
      </c>
      <c r="D1118" s="26">
        <v>736000000</v>
      </c>
    </row>
    <row r="1119" spans="2:4" x14ac:dyDescent="0.3">
      <c r="B1119" s="7" t="s">
        <v>397</v>
      </c>
      <c r="C1119" s="26">
        <v>2198000000</v>
      </c>
      <c r="D1119" s="26">
        <v>1219000000</v>
      </c>
    </row>
    <row r="1120" spans="2:4" x14ac:dyDescent="0.3">
      <c r="B1120" s="7" t="s">
        <v>397</v>
      </c>
      <c r="C1120" s="26">
        <v>2415000000</v>
      </c>
      <c r="D1120" s="26">
        <v>700000000</v>
      </c>
    </row>
    <row r="1121" spans="2:4" x14ac:dyDescent="0.3">
      <c r="B1121" s="7" t="s">
        <v>397</v>
      </c>
      <c r="C1121" s="26">
        <v>2493000000</v>
      </c>
      <c r="D1121" s="26">
        <v>3137000000</v>
      </c>
    </row>
    <row r="1122" spans="2:4" x14ac:dyDescent="0.3">
      <c r="B1122" s="7" t="s">
        <v>399</v>
      </c>
      <c r="C1122" s="26">
        <v>1029012000</v>
      </c>
      <c r="D1122" s="26">
        <v>228347000</v>
      </c>
    </row>
    <row r="1123" spans="2:4" x14ac:dyDescent="0.3">
      <c r="B1123" s="7" t="s">
        <v>399</v>
      </c>
      <c r="C1123" s="26">
        <v>1349248000</v>
      </c>
      <c r="D1123" s="26">
        <v>402648000</v>
      </c>
    </row>
    <row r="1124" spans="2:4" x14ac:dyDescent="0.3">
      <c r="B1124" s="7" t="s">
        <v>399</v>
      </c>
      <c r="C1124" s="26">
        <v>1882209000</v>
      </c>
      <c r="D1124" s="26">
        <v>305826000</v>
      </c>
    </row>
    <row r="1125" spans="2:4" x14ac:dyDescent="0.3">
      <c r="B1125" s="7" t="s">
        <v>399</v>
      </c>
      <c r="C1125" s="26">
        <v>2420975000</v>
      </c>
      <c r="D1125" s="26">
        <v>379793000</v>
      </c>
    </row>
    <row r="1126" spans="2:4" x14ac:dyDescent="0.3">
      <c r="B1126" s="7" t="s">
        <v>400</v>
      </c>
      <c r="C1126" s="26">
        <v>996000000</v>
      </c>
      <c r="D1126" s="26">
        <v>450000000</v>
      </c>
    </row>
    <row r="1127" spans="2:4" x14ac:dyDescent="0.3">
      <c r="B1127" s="7" t="s">
        <v>400</v>
      </c>
      <c r="C1127" s="26">
        <v>1015000000</v>
      </c>
      <c r="D1127" s="26">
        <v>134000000</v>
      </c>
    </row>
    <row r="1128" spans="2:4" x14ac:dyDescent="0.3">
      <c r="B1128" s="7" t="s">
        <v>400</v>
      </c>
      <c r="C1128" s="26">
        <v>1228000000</v>
      </c>
      <c r="D1128" s="26">
        <v>575000000</v>
      </c>
    </row>
    <row r="1129" spans="2:4" x14ac:dyDescent="0.3">
      <c r="B1129" s="7" t="s">
        <v>400</v>
      </c>
      <c r="C1129" s="26">
        <v>6121000000</v>
      </c>
      <c r="D1129" s="26">
        <v>-5061000000</v>
      </c>
    </row>
    <row r="1130" spans="2:4" x14ac:dyDescent="0.3">
      <c r="B1130" s="7" t="s">
        <v>401</v>
      </c>
      <c r="C1130" s="26">
        <v>7796000000</v>
      </c>
      <c r="D1130" s="26">
        <v>3238000000</v>
      </c>
    </row>
    <row r="1131" spans="2:4" x14ac:dyDescent="0.3">
      <c r="B1131" s="7" t="s">
        <v>401</v>
      </c>
      <c r="C1131" s="26">
        <v>8766000000</v>
      </c>
      <c r="D1131" s="26">
        <v>3680000000</v>
      </c>
    </row>
    <row r="1132" spans="2:4" x14ac:dyDescent="0.3">
      <c r="B1132" s="7" t="s">
        <v>401</v>
      </c>
      <c r="C1132" s="26">
        <v>9892000000</v>
      </c>
      <c r="D1132" s="26">
        <v>4175000000</v>
      </c>
    </row>
    <row r="1133" spans="2:4" x14ac:dyDescent="0.3">
      <c r="B1133" s="7" t="s">
        <v>401</v>
      </c>
      <c r="C1133" s="26">
        <v>10469000000</v>
      </c>
      <c r="D1133" s="26">
        <v>4502000000</v>
      </c>
    </row>
    <row r="1134" spans="2:4" x14ac:dyDescent="0.3">
      <c r="B1134" s="7" t="s">
        <v>402</v>
      </c>
      <c r="C1134" s="26">
        <v>2325000000</v>
      </c>
      <c r="D1134" s="26">
        <v>980000000</v>
      </c>
    </row>
    <row r="1135" spans="2:4" x14ac:dyDescent="0.3">
      <c r="B1135" s="7" t="s">
        <v>402</v>
      </c>
      <c r="C1135" s="26">
        <v>2454000000</v>
      </c>
      <c r="D1135" s="26">
        <v>1248000000</v>
      </c>
    </row>
    <row r="1136" spans="2:4" x14ac:dyDescent="0.3">
      <c r="B1136" s="7" t="s">
        <v>402</v>
      </c>
      <c r="C1136" s="26">
        <v>2489000000</v>
      </c>
      <c r="D1136" s="26">
        <v>1144000000</v>
      </c>
    </row>
    <row r="1137" spans="2:4" x14ac:dyDescent="0.3">
      <c r="B1137" s="7" t="s">
        <v>402</v>
      </c>
      <c r="C1137" s="26">
        <v>2490000000</v>
      </c>
      <c r="D1137" s="26">
        <v>1178000000</v>
      </c>
    </row>
    <row r="1138" spans="2:4" x14ac:dyDescent="0.3">
      <c r="B1138" s="7" t="s">
        <v>403</v>
      </c>
      <c r="C1138" s="26">
        <v>1654000000</v>
      </c>
      <c r="D1138" s="26">
        <v>3389000000</v>
      </c>
    </row>
    <row r="1139" spans="2:4" x14ac:dyDescent="0.3">
      <c r="B1139" s="7" t="s">
        <v>403</v>
      </c>
      <c r="C1139" s="26">
        <v>1764000000</v>
      </c>
      <c r="D1139" s="26">
        <v>1299000000</v>
      </c>
    </row>
    <row r="1140" spans="2:4" x14ac:dyDescent="0.3">
      <c r="B1140" s="7" t="s">
        <v>403</v>
      </c>
      <c r="C1140" s="26">
        <v>1905000000</v>
      </c>
      <c r="D1140" s="26">
        <v>3199000000</v>
      </c>
    </row>
    <row r="1141" spans="2:4" x14ac:dyDescent="0.3">
      <c r="B1141" s="7" t="s">
        <v>403</v>
      </c>
      <c r="C1141" s="26">
        <v>2092000000</v>
      </c>
      <c r="D1141" s="26">
        <v>3717000000</v>
      </c>
    </row>
    <row r="1142" spans="2:4" x14ac:dyDescent="0.3">
      <c r="B1142" s="7" t="s">
        <v>404</v>
      </c>
      <c r="C1142" s="26">
        <v>3769000000</v>
      </c>
      <c r="D1142" s="26">
        <v>3074000000</v>
      </c>
    </row>
    <row r="1143" spans="2:4" x14ac:dyDescent="0.3">
      <c r="B1143" s="7" t="s">
        <v>404</v>
      </c>
      <c r="C1143" s="26">
        <v>3848000000</v>
      </c>
      <c r="D1143" s="26">
        <v>3575000000</v>
      </c>
    </row>
    <row r="1144" spans="2:4" x14ac:dyDescent="0.3">
      <c r="B1144" s="7" t="s">
        <v>404</v>
      </c>
      <c r="C1144" s="26">
        <v>3918000000</v>
      </c>
      <c r="D1144" s="26">
        <v>3257000000</v>
      </c>
    </row>
    <row r="1145" spans="2:4" x14ac:dyDescent="0.3">
      <c r="B1145" s="7" t="s">
        <v>404</v>
      </c>
      <c r="C1145" s="26">
        <v>3965000000</v>
      </c>
      <c r="D1145" s="26">
        <v>2884000000</v>
      </c>
    </row>
    <row r="1146" spans="2:4" x14ac:dyDescent="0.3">
      <c r="B1146" s="7" t="s">
        <v>405</v>
      </c>
      <c r="C1146" s="26">
        <v>2960000000</v>
      </c>
      <c r="D1146" s="26">
        <v>413000000</v>
      </c>
    </row>
    <row r="1147" spans="2:4" x14ac:dyDescent="0.3">
      <c r="B1147" s="7" t="s">
        <v>405</v>
      </c>
      <c r="C1147" s="26">
        <v>3097000000</v>
      </c>
      <c r="D1147" s="26">
        <v>822000000</v>
      </c>
    </row>
    <row r="1148" spans="2:4" x14ac:dyDescent="0.3">
      <c r="B1148" s="7" t="s">
        <v>405</v>
      </c>
      <c r="C1148" s="26">
        <v>3117000000</v>
      </c>
      <c r="D1148" s="26">
        <v>716000000</v>
      </c>
    </row>
    <row r="1149" spans="2:4" x14ac:dyDescent="0.3">
      <c r="B1149" s="7" t="s">
        <v>405</v>
      </c>
      <c r="C1149" s="26">
        <v>3151600000</v>
      </c>
      <c r="D1149" s="26">
        <v>609500000</v>
      </c>
    </row>
    <row r="1150" spans="2:4" x14ac:dyDescent="0.3">
      <c r="B1150" s="7" t="s">
        <v>406</v>
      </c>
      <c r="C1150" s="26">
        <v>454900000</v>
      </c>
      <c r="D1150" s="26">
        <v>1058638000</v>
      </c>
    </row>
    <row r="1151" spans="2:4" x14ac:dyDescent="0.3">
      <c r="B1151" s="7" t="s">
        <v>406</v>
      </c>
      <c r="C1151" s="26">
        <v>458989000</v>
      </c>
      <c r="D1151" s="26">
        <v>1122273000</v>
      </c>
    </row>
    <row r="1152" spans="2:4" x14ac:dyDescent="0.3">
      <c r="B1152" s="7" t="s">
        <v>406</v>
      </c>
      <c r="C1152" s="26">
        <v>467904000</v>
      </c>
      <c r="D1152" s="26">
        <v>942721000</v>
      </c>
    </row>
    <row r="1153" spans="2:4" x14ac:dyDescent="0.3">
      <c r="B1153" s="7" t="s">
        <v>406</v>
      </c>
      <c r="C1153" s="26">
        <v>520805000</v>
      </c>
      <c r="D1153" s="26">
        <v>1385721000</v>
      </c>
    </row>
    <row r="1154" spans="2:4" x14ac:dyDescent="0.3">
      <c r="B1154" s="7" t="s">
        <v>408</v>
      </c>
      <c r="C1154" s="26">
        <v>1578104000</v>
      </c>
      <c r="D1154" s="26">
        <v>648239000</v>
      </c>
    </row>
    <row r="1155" spans="2:4" x14ac:dyDescent="0.3">
      <c r="B1155" s="7" t="s">
        <v>408</v>
      </c>
      <c r="C1155" s="26">
        <v>1772000000</v>
      </c>
      <c r="D1155" s="26">
        <v>496000000</v>
      </c>
    </row>
    <row r="1156" spans="2:4" x14ac:dyDescent="0.3">
      <c r="B1156" s="7" t="s">
        <v>408</v>
      </c>
      <c r="C1156" s="26">
        <v>1840000000</v>
      </c>
      <c r="D1156" s="26">
        <v>759000000</v>
      </c>
    </row>
    <row r="1157" spans="2:4" x14ac:dyDescent="0.3">
      <c r="B1157" s="7" t="s">
        <v>408</v>
      </c>
      <c r="C1157" s="26">
        <v>1933000000</v>
      </c>
      <c r="D1157" s="26">
        <v>878000000</v>
      </c>
    </row>
    <row r="1158" spans="2:4" x14ac:dyDescent="0.3">
      <c r="B1158" s="7" t="s">
        <v>409</v>
      </c>
      <c r="C1158" s="26">
        <v>1399500000</v>
      </c>
      <c r="D1158" s="26">
        <v>725400000</v>
      </c>
    </row>
    <row r="1159" spans="2:4" x14ac:dyDescent="0.3">
      <c r="B1159" s="7" t="s">
        <v>409</v>
      </c>
      <c r="C1159" s="26">
        <v>1403500000</v>
      </c>
      <c r="D1159" s="26">
        <v>690600000</v>
      </c>
    </row>
    <row r="1160" spans="2:4" x14ac:dyDescent="0.3">
      <c r="B1160" s="7" t="s">
        <v>409</v>
      </c>
      <c r="C1160" s="26">
        <v>1545900000</v>
      </c>
      <c r="D1160" s="26">
        <v>657500000</v>
      </c>
    </row>
    <row r="1161" spans="2:4" x14ac:dyDescent="0.3">
      <c r="B1161" s="7" t="s">
        <v>409</v>
      </c>
      <c r="C1161" s="26">
        <v>1626000000</v>
      </c>
      <c r="D1161" s="26">
        <v>678600000</v>
      </c>
    </row>
    <row r="1162" spans="2:4" x14ac:dyDescent="0.3">
      <c r="B1162" s="7" t="s">
        <v>411</v>
      </c>
      <c r="C1162" s="26">
        <v>185638000</v>
      </c>
      <c r="D1162" s="26">
        <v>277637000</v>
      </c>
    </row>
    <row r="1163" spans="2:4" x14ac:dyDescent="0.3">
      <c r="B1163" s="7" t="s">
        <v>411</v>
      </c>
      <c r="C1163" s="26">
        <v>363650000</v>
      </c>
      <c r="D1163" s="26">
        <v>377708000</v>
      </c>
    </row>
    <row r="1164" spans="2:4" x14ac:dyDescent="0.3">
      <c r="B1164" s="7" t="s">
        <v>411</v>
      </c>
      <c r="C1164" s="26">
        <v>425746000</v>
      </c>
      <c r="D1164" s="26">
        <v>453888000</v>
      </c>
    </row>
    <row r="1165" spans="2:4" x14ac:dyDescent="0.3">
      <c r="B1165" s="7" t="s">
        <v>411</v>
      </c>
      <c r="C1165" s="26">
        <v>458513000</v>
      </c>
      <c r="D1165" s="26">
        <v>509420000</v>
      </c>
    </row>
    <row r="1166" spans="2:4" x14ac:dyDescent="0.3">
      <c r="B1166" s="7" t="s">
        <v>412</v>
      </c>
      <c r="C1166" s="26">
        <v>697059000</v>
      </c>
      <c r="D1166" s="26">
        <v>946743000</v>
      </c>
    </row>
    <row r="1167" spans="2:4" x14ac:dyDescent="0.3">
      <c r="B1167" s="7" t="s">
        <v>412</v>
      </c>
      <c r="C1167" s="26">
        <v>780929000</v>
      </c>
      <c r="D1167" s="26">
        <v>868737000</v>
      </c>
    </row>
    <row r="1168" spans="2:4" x14ac:dyDescent="0.3">
      <c r="B1168" s="7" t="s">
        <v>412</v>
      </c>
      <c r="C1168" s="26">
        <v>969571000</v>
      </c>
      <c r="D1168" s="26">
        <v>1136972000</v>
      </c>
    </row>
    <row r="1169" spans="2:4" x14ac:dyDescent="0.3">
      <c r="B1169" s="7" t="s">
        <v>412</v>
      </c>
      <c r="C1169" s="26">
        <v>1047951000</v>
      </c>
      <c r="D1169" s="26">
        <v>1074203000</v>
      </c>
    </row>
    <row r="1170" spans="2:4" x14ac:dyDescent="0.3">
      <c r="B1170" s="7" t="s">
        <v>413</v>
      </c>
      <c r="C1170" s="26">
        <v>722900000</v>
      </c>
      <c r="D1170" s="26">
        <v>1920100000</v>
      </c>
    </row>
    <row r="1171" spans="2:4" x14ac:dyDescent="0.3">
      <c r="B1171" s="7" t="s">
        <v>413</v>
      </c>
      <c r="C1171" s="26">
        <v>736800000</v>
      </c>
      <c r="D1171" s="26">
        <v>2008900000</v>
      </c>
    </row>
    <row r="1172" spans="2:4" x14ac:dyDescent="0.3">
      <c r="B1172" s="7" t="s">
        <v>413</v>
      </c>
      <c r="C1172" s="26">
        <v>771600000</v>
      </c>
      <c r="D1172" s="26">
        <v>1944100000</v>
      </c>
    </row>
    <row r="1173" spans="2:4" x14ac:dyDescent="0.3">
      <c r="B1173" s="7" t="s">
        <v>414</v>
      </c>
      <c r="C1173" s="26">
        <v>2120025000</v>
      </c>
      <c r="D1173" s="26">
        <v>977393000</v>
      </c>
    </row>
    <row r="1174" spans="2:4" x14ac:dyDescent="0.3">
      <c r="B1174" s="7" t="s">
        <v>414</v>
      </c>
      <c r="C1174" s="26">
        <v>2265516000</v>
      </c>
      <c r="D1174" s="26">
        <v>1103485000</v>
      </c>
    </row>
    <row r="1175" spans="2:4" x14ac:dyDescent="0.3">
      <c r="B1175" s="7" t="s">
        <v>414</v>
      </c>
      <c r="C1175" s="26">
        <v>2438527000</v>
      </c>
      <c r="D1175" s="26">
        <v>1270374000</v>
      </c>
    </row>
    <row r="1176" spans="2:4" x14ac:dyDescent="0.3">
      <c r="B1176" s="7" t="s">
        <v>414</v>
      </c>
      <c r="C1176" s="26">
        <v>2648622000</v>
      </c>
      <c r="D1176" s="26">
        <v>1514021000</v>
      </c>
    </row>
    <row r="1177" spans="2:4" x14ac:dyDescent="0.3">
      <c r="B1177" s="7" t="s">
        <v>415</v>
      </c>
      <c r="C1177" s="26">
        <v>5464000000</v>
      </c>
      <c r="D1177" s="26">
        <v>8106000000</v>
      </c>
    </row>
    <row r="1178" spans="2:4" x14ac:dyDescent="0.3">
      <c r="B1178" s="7" t="s">
        <v>415</v>
      </c>
      <c r="C1178" s="26">
        <v>6157000000</v>
      </c>
      <c r="D1178" s="26">
        <v>519000000</v>
      </c>
    </row>
    <row r="1179" spans="2:4" x14ac:dyDescent="0.3">
      <c r="B1179" s="7" t="s">
        <v>415</v>
      </c>
      <c r="C1179" s="26">
        <v>6311000000</v>
      </c>
      <c r="D1179" s="26">
        <v>7362000000</v>
      </c>
    </row>
    <row r="1180" spans="2:4" x14ac:dyDescent="0.3">
      <c r="B1180" s="7" t="s">
        <v>415</v>
      </c>
      <c r="C1180" s="26">
        <v>6314000000</v>
      </c>
      <c r="D1180" s="26">
        <v>6195000000</v>
      </c>
    </row>
    <row r="1181" spans="2:4" x14ac:dyDescent="0.3">
      <c r="B1181" s="7" t="s">
        <v>416</v>
      </c>
      <c r="C1181" s="26">
        <v>879800000</v>
      </c>
      <c r="D1181" s="26">
        <v>384700000</v>
      </c>
    </row>
    <row r="1182" spans="2:4" x14ac:dyDescent="0.3">
      <c r="B1182" s="7" t="s">
        <v>416</v>
      </c>
      <c r="C1182" s="26">
        <v>882100000</v>
      </c>
      <c r="D1182" s="26">
        <v>418400000</v>
      </c>
    </row>
    <row r="1183" spans="2:4" x14ac:dyDescent="0.3">
      <c r="B1183" s="7" t="s">
        <v>416</v>
      </c>
      <c r="C1183" s="26">
        <v>882700000</v>
      </c>
      <c r="D1183" s="26">
        <v>382300000</v>
      </c>
    </row>
    <row r="1184" spans="2:4" x14ac:dyDescent="0.3">
      <c r="B1184" s="7" t="s">
        <v>416</v>
      </c>
      <c r="C1184" s="26">
        <v>894000000</v>
      </c>
      <c r="D1184" s="26">
        <v>431800000</v>
      </c>
    </row>
    <row r="1185" spans="2:4" x14ac:dyDescent="0.3">
      <c r="B1185" s="7" t="s">
        <v>418</v>
      </c>
      <c r="C1185" s="26">
        <v>1390117000</v>
      </c>
      <c r="D1185" s="26">
        <v>629352000</v>
      </c>
    </row>
    <row r="1186" spans="2:4" x14ac:dyDescent="0.3">
      <c r="B1186" s="7" t="s">
        <v>418</v>
      </c>
      <c r="C1186" s="26">
        <v>1488331000</v>
      </c>
      <c r="D1186" s="26">
        <v>652382000</v>
      </c>
    </row>
    <row r="1187" spans="2:4" x14ac:dyDescent="0.3">
      <c r="B1187" s="7" t="s">
        <v>418</v>
      </c>
      <c r="C1187" s="26">
        <v>1530508000</v>
      </c>
      <c r="D1187" s="26">
        <v>610205000</v>
      </c>
    </row>
    <row r="1188" spans="2:4" x14ac:dyDescent="0.3">
      <c r="B1188" s="7" t="s">
        <v>418</v>
      </c>
      <c r="C1188" s="26">
        <v>1603985000</v>
      </c>
      <c r="D1188" s="26">
        <v>637330000</v>
      </c>
    </row>
    <row r="1189" spans="2:4" x14ac:dyDescent="0.3">
      <c r="B1189" s="7" t="s">
        <v>420</v>
      </c>
      <c r="C1189" s="26">
        <v>1365000000</v>
      </c>
      <c r="D1189" s="26">
        <v>2014200000</v>
      </c>
    </row>
    <row r="1190" spans="2:4" x14ac:dyDescent="0.3">
      <c r="B1190" s="7" t="s">
        <v>420</v>
      </c>
      <c r="C1190" s="26">
        <v>1365500000</v>
      </c>
      <c r="D1190" s="26">
        <v>1687300000</v>
      </c>
    </row>
    <row r="1191" spans="2:4" x14ac:dyDescent="0.3">
      <c r="B1191" s="7" t="s">
        <v>420</v>
      </c>
      <c r="C1191" s="26">
        <v>1368300000</v>
      </c>
      <c r="D1191" s="26">
        <v>1320200000</v>
      </c>
    </row>
    <row r="1192" spans="2:4" x14ac:dyDescent="0.3">
      <c r="B1192" s="7" t="s">
        <v>420</v>
      </c>
      <c r="C1192" s="26">
        <v>1382600000</v>
      </c>
      <c r="D1192" s="26">
        <v>1377700000</v>
      </c>
    </row>
    <row r="1193" spans="2:4" x14ac:dyDescent="0.3">
      <c r="B1193" s="7" t="s">
        <v>421</v>
      </c>
      <c r="C1193" s="26">
        <v>2077000000</v>
      </c>
      <c r="D1193" s="26">
        <v>1762000000</v>
      </c>
    </row>
    <row r="1194" spans="2:4" x14ac:dyDescent="0.3">
      <c r="B1194" s="7" t="s">
        <v>421</v>
      </c>
      <c r="C1194" s="26">
        <v>2433000000</v>
      </c>
      <c r="D1194" s="26">
        <v>2450000000</v>
      </c>
    </row>
    <row r="1195" spans="2:4" x14ac:dyDescent="0.3">
      <c r="B1195" s="7" t="s">
        <v>421</v>
      </c>
      <c r="C1195" s="26">
        <v>2612000000</v>
      </c>
      <c r="D1195" s="26">
        <v>1508000000</v>
      </c>
    </row>
    <row r="1196" spans="2:4" x14ac:dyDescent="0.3">
      <c r="B1196" s="7" t="s">
        <v>421</v>
      </c>
      <c r="C1196" s="26">
        <v>2755000000</v>
      </c>
      <c r="D1196" s="26">
        <v>2177000000</v>
      </c>
    </row>
    <row r="1197" spans="2:4" x14ac:dyDescent="0.3">
      <c r="B1197" s="7" t="s">
        <v>422</v>
      </c>
      <c r="C1197" s="26">
        <v>2253888000</v>
      </c>
      <c r="D1197" s="26">
        <v>1829793000</v>
      </c>
    </row>
    <row r="1198" spans="2:4" x14ac:dyDescent="0.3">
      <c r="B1198" s="7" t="s">
        <v>422</v>
      </c>
      <c r="C1198" s="26">
        <v>3303472000</v>
      </c>
      <c r="D1198" s="26">
        <v>2412414000</v>
      </c>
    </row>
    <row r="1199" spans="2:4" x14ac:dyDescent="0.3">
      <c r="B1199" s="7" t="s">
        <v>422</v>
      </c>
      <c r="C1199" s="26">
        <v>4510818000</v>
      </c>
      <c r="D1199" s="26">
        <v>3073312000</v>
      </c>
    </row>
    <row r="1200" spans="2:4" x14ac:dyDescent="0.3">
      <c r="B1200" s="7" t="s">
        <v>422</v>
      </c>
      <c r="C1200" s="26">
        <v>5332900000</v>
      </c>
      <c r="D1200" s="26">
        <v>3258907000</v>
      </c>
    </row>
    <row r="1201" spans="2:4" x14ac:dyDescent="0.3">
      <c r="B1201" s="7" t="s">
        <v>423</v>
      </c>
      <c r="C1201" s="26">
        <v>0</v>
      </c>
      <c r="D1201" s="26">
        <v>1018697000</v>
      </c>
    </row>
    <row r="1202" spans="2:4" x14ac:dyDescent="0.3">
      <c r="B1202" s="7" t="s">
        <v>423</v>
      </c>
      <c r="C1202" s="26">
        <v>0</v>
      </c>
      <c r="D1202" s="26">
        <v>1060549000</v>
      </c>
    </row>
    <row r="1203" spans="2:4" x14ac:dyDescent="0.3">
      <c r="B1203" s="7" t="s">
        <v>423</v>
      </c>
      <c r="C1203" s="26">
        <v>0</v>
      </c>
      <c r="D1203" s="26">
        <v>1190769000</v>
      </c>
    </row>
    <row r="1204" spans="2:4" x14ac:dyDescent="0.3">
      <c r="B1204" s="7" t="s">
        <v>423</v>
      </c>
      <c r="C1204" s="26">
        <v>0</v>
      </c>
      <c r="D1204" s="26">
        <v>1322748000</v>
      </c>
    </row>
    <row r="1205" spans="2:4" x14ac:dyDescent="0.3">
      <c r="B1205" s="7" t="s">
        <v>424</v>
      </c>
      <c r="C1205" s="26">
        <v>1152000000</v>
      </c>
      <c r="D1205" s="26">
        <v>2278000000</v>
      </c>
    </row>
    <row r="1206" spans="2:4" x14ac:dyDescent="0.3">
      <c r="B1206" s="7" t="s">
        <v>424</v>
      </c>
      <c r="C1206" s="26">
        <v>1214000000</v>
      </c>
      <c r="D1206" s="26">
        <v>2962000000</v>
      </c>
    </row>
    <row r="1207" spans="2:4" x14ac:dyDescent="0.3">
      <c r="B1207" s="7" t="s">
        <v>424</v>
      </c>
      <c r="C1207" s="26">
        <v>1227000000</v>
      </c>
      <c r="D1207" s="26">
        <v>2623000000</v>
      </c>
    </row>
    <row r="1208" spans="2:4" x14ac:dyDescent="0.3">
      <c r="B1208" s="7" t="s">
        <v>424</v>
      </c>
      <c r="C1208" s="26">
        <v>1246000000</v>
      </c>
      <c r="D1208" s="26">
        <v>2299000000</v>
      </c>
    </row>
    <row r="1209" spans="2:4" x14ac:dyDescent="0.3">
      <c r="B1209" s="7" t="s">
        <v>425</v>
      </c>
      <c r="C1209" s="26">
        <v>24613000000</v>
      </c>
      <c r="D1209" s="26">
        <v>9712000000</v>
      </c>
    </row>
    <row r="1210" spans="2:4" x14ac:dyDescent="0.3">
      <c r="B1210" s="7" t="s">
        <v>425</v>
      </c>
      <c r="C1210" s="26">
        <v>24805000000</v>
      </c>
      <c r="D1210" s="26">
        <v>9785000000</v>
      </c>
    </row>
    <row r="1211" spans="2:4" x14ac:dyDescent="0.3">
      <c r="B1211" s="7" t="s">
        <v>425</v>
      </c>
      <c r="C1211" s="26">
        <v>25467000000</v>
      </c>
      <c r="D1211" s="26">
        <v>9705000000</v>
      </c>
    </row>
    <row r="1212" spans="2:4" x14ac:dyDescent="0.3">
      <c r="B1212" s="7" t="s">
        <v>425</v>
      </c>
      <c r="C1212" s="26">
        <v>25864000000</v>
      </c>
      <c r="D1212" s="26">
        <v>9581000000</v>
      </c>
    </row>
    <row r="1213" spans="2:4" x14ac:dyDescent="0.3">
      <c r="B1213" s="7" t="s">
        <v>426</v>
      </c>
      <c r="C1213" s="26">
        <v>25632000000</v>
      </c>
      <c r="D1213" s="26">
        <v>16366000000</v>
      </c>
    </row>
    <row r="1214" spans="2:4" x14ac:dyDescent="0.3">
      <c r="B1214" s="7" t="s">
        <v>426</v>
      </c>
      <c r="C1214" s="26">
        <v>26227000000</v>
      </c>
      <c r="D1214" s="26">
        <v>12976000000</v>
      </c>
    </row>
    <row r="1215" spans="2:4" x14ac:dyDescent="0.3">
      <c r="B1215" s="7" t="s">
        <v>426</v>
      </c>
      <c r="C1215" s="26">
        <v>26529000000</v>
      </c>
      <c r="D1215" s="26">
        <v>13499000000</v>
      </c>
    </row>
    <row r="1216" spans="2:4" x14ac:dyDescent="0.3">
      <c r="B1216" s="7" t="s">
        <v>426</v>
      </c>
      <c r="C1216" s="26">
        <v>27762000000</v>
      </c>
      <c r="D1216" s="26">
        <v>17074000000</v>
      </c>
    </row>
    <row r="1217" spans="2:4" x14ac:dyDescent="0.3">
      <c r="B1217" s="7" t="s">
        <v>427</v>
      </c>
      <c r="C1217" s="26">
        <v>3481900000</v>
      </c>
      <c r="D1217" s="26">
        <v>1124000000</v>
      </c>
    </row>
    <row r="1218" spans="2:4" x14ac:dyDescent="0.3">
      <c r="B1218" s="7" t="s">
        <v>427</v>
      </c>
      <c r="C1218" s="26">
        <v>3751700000</v>
      </c>
      <c r="D1218" s="26">
        <v>1494900000</v>
      </c>
    </row>
    <row r="1219" spans="2:4" x14ac:dyDescent="0.3">
      <c r="B1219" s="7" t="s">
        <v>427</v>
      </c>
      <c r="C1219" s="26">
        <v>3835900000</v>
      </c>
      <c r="D1219" s="26">
        <v>1430800000</v>
      </c>
    </row>
    <row r="1220" spans="2:4" x14ac:dyDescent="0.3">
      <c r="B1220" s="7" t="s">
        <v>427</v>
      </c>
      <c r="C1220" s="26">
        <v>3889200000</v>
      </c>
      <c r="D1220" s="26">
        <v>1591700000</v>
      </c>
    </row>
    <row r="1221" spans="2:4" x14ac:dyDescent="0.3">
      <c r="B1221" s="7" t="s">
        <v>428</v>
      </c>
      <c r="C1221" s="26">
        <v>1206340000</v>
      </c>
      <c r="D1221" s="26">
        <v>743050000</v>
      </c>
    </row>
    <row r="1222" spans="2:4" x14ac:dyDescent="0.3">
      <c r="B1222" s="7" t="s">
        <v>428</v>
      </c>
      <c r="C1222" s="26">
        <v>1790620000</v>
      </c>
      <c r="D1222" s="26">
        <v>823919000</v>
      </c>
    </row>
    <row r="1223" spans="2:4" x14ac:dyDescent="0.3">
      <c r="B1223" s="7" t="s">
        <v>428</v>
      </c>
      <c r="C1223" s="26">
        <v>2459103000</v>
      </c>
      <c r="D1223" s="26">
        <v>1251916000</v>
      </c>
    </row>
    <row r="1224" spans="2:4" x14ac:dyDescent="0.3">
      <c r="B1224" s="7" t="s">
        <v>428</v>
      </c>
      <c r="C1224" s="26">
        <v>3229992000</v>
      </c>
      <c r="D1224" s="26">
        <v>1330741000</v>
      </c>
    </row>
    <row r="1225" spans="2:4" x14ac:dyDescent="0.3">
      <c r="B1225" s="7" t="s">
        <v>429</v>
      </c>
      <c r="C1225" s="26">
        <v>51500000</v>
      </c>
      <c r="D1225" s="26">
        <v>1441500000</v>
      </c>
    </row>
    <row r="1226" spans="2:4" x14ac:dyDescent="0.3">
      <c r="B1226" s="7" t="s">
        <v>429</v>
      </c>
      <c r="C1226" s="26">
        <v>57600000</v>
      </c>
      <c r="D1226" s="26">
        <v>1838200000</v>
      </c>
    </row>
    <row r="1227" spans="2:4" x14ac:dyDescent="0.3">
      <c r="B1227" s="7" t="s">
        <v>429</v>
      </c>
      <c r="C1227" s="26">
        <v>69800000</v>
      </c>
      <c r="D1227" s="26">
        <v>2024300000</v>
      </c>
    </row>
    <row r="1228" spans="2:4" x14ac:dyDescent="0.3">
      <c r="B1228" s="7" t="s">
        <v>429</v>
      </c>
      <c r="C1228" s="26">
        <v>100300000</v>
      </c>
      <c r="D1228" s="26">
        <v>2047600000</v>
      </c>
    </row>
    <row r="1229" spans="2:4" x14ac:dyDescent="0.3">
      <c r="B1229" s="7" t="s">
        <v>430</v>
      </c>
      <c r="C1229" s="26">
        <v>1359360000</v>
      </c>
      <c r="D1229" s="26">
        <v>1178009000</v>
      </c>
    </row>
    <row r="1230" spans="2:4" x14ac:dyDescent="0.3">
      <c r="B1230" s="7" t="s">
        <v>430</v>
      </c>
      <c r="C1230" s="26">
        <v>1544746000</v>
      </c>
      <c r="D1230" s="26">
        <v>1511753000</v>
      </c>
    </row>
    <row r="1231" spans="2:4" x14ac:dyDescent="0.3">
      <c r="B1231" s="7" t="s">
        <v>430</v>
      </c>
      <c r="C1231" s="26">
        <v>1554973000</v>
      </c>
      <c r="D1231" s="26">
        <v>1374056000</v>
      </c>
    </row>
    <row r="1232" spans="2:4" x14ac:dyDescent="0.3">
      <c r="B1232" s="7" t="s">
        <v>430</v>
      </c>
      <c r="C1232" s="26">
        <v>1633992000</v>
      </c>
      <c r="D1232" s="26">
        <v>1393752000</v>
      </c>
    </row>
    <row r="1233" spans="2:4" x14ac:dyDescent="0.3">
      <c r="B1233" s="7" t="s">
        <v>431</v>
      </c>
      <c r="C1233" s="26">
        <v>568500000</v>
      </c>
      <c r="D1233" s="26">
        <v>603899000</v>
      </c>
    </row>
    <row r="1234" spans="2:4" x14ac:dyDescent="0.3">
      <c r="B1234" s="7" t="s">
        <v>431</v>
      </c>
      <c r="C1234" s="26">
        <v>794728000</v>
      </c>
      <c r="D1234" s="26">
        <v>833386000</v>
      </c>
    </row>
    <row r="1235" spans="2:4" x14ac:dyDescent="0.3">
      <c r="B1235" s="7" t="s">
        <v>431</v>
      </c>
      <c r="C1235" s="26">
        <v>861390000</v>
      </c>
      <c r="D1235" s="26">
        <v>716494000</v>
      </c>
    </row>
    <row r="1236" spans="2:4" x14ac:dyDescent="0.3">
      <c r="B1236" s="7" t="s">
        <v>431</v>
      </c>
      <c r="C1236" s="26">
        <v>957150000</v>
      </c>
      <c r="D1236" s="26">
        <v>982664000</v>
      </c>
    </row>
    <row r="1237" spans="2:4" x14ac:dyDescent="0.3">
      <c r="B1237" s="7" t="s">
        <v>432</v>
      </c>
      <c r="C1237" s="26">
        <v>714298000</v>
      </c>
      <c r="D1237" s="26">
        <v>261844000</v>
      </c>
    </row>
    <row r="1238" spans="2:4" x14ac:dyDescent="0.3">
      <c r="B1238" s="7" t="s">
        <v>432</v>
      </c>
      <c r="C1238" s="26">
        <v>724776000</v>
      </c>
      <c r="D1238" s="26">
        <v>299724000</v>
      </c>
    </row>
    <row r="1239" spans="2:4" x14ac:dyDescent="0.3">
      <c r="B1239" s="7" t="s">
        <v>432</v>
      </c>
      <c r="C1239" s="26">
        <v>759205000</v>
      </c>
      <c r="D1239" s="26">
        <v>202324000</v>
      </c>
    </row>
    <row r="1240" spans="2:4" x14ac:dyDescent="0.3">
      <c r="B1240" s="7" t="s">
        <v>432</v>
      </c>
      <c r="C1240" s="26">
        <v>780476000</v>
      </c>
      <c r="D1240" s="26">
        <v>224132000</v>
      </c>
    </row>
    <row r="1241" spans="2:4" x14ac:dyDescent="0.3">
      <c r="B1241" s="7" t="s">
        <v>433</v>
      </c>
      <c r="C1241" s="26">
        <v>6479000000</v>
      </c>
      <c r="D1241" s="26">
        <v>10815000000</v>
      </c>
    </row>
    <row r="1242" spans="2:4" x14ac:dyDescent="0.3">
      <c r="B1242" s="7" t="s">
        <v>433</v>
      </c>
      <c r="C1242" s="26">
        <v>6738000000</v>
      </c>
      <c r="D1242" s="26">
        <v>10691000000</v>
      </c>
    </row>
    <row r="1243" spans="2:4" x14ac:dyDescent="0.3">
      <c r="B1243" s="7" t="s">
        <v>433</v>
      </c>
      <c r="C1243" s="26">
        <v>6983000000</v>
      </c>
      <c r="D1243" s="26">
        <v>13824000000</v>
      </c>
    </row>
    <row r="1244" spans="2:4" x14ac:dyDescent="0.3">
      <c r="B1244" s="7" t="s">
        <v>433</v>
      </c>
      <c r="C1244" s="26">
        <v>7094000000</v>
      </c>
      <c r="D1244" s="26">
        <v>12237000000</v>
      </c>
    </row>
    <row r="1245" spans="2:4" x14ac:dyDescent="0.3">
      <c r="B1245" s="7" t="s">
        <v>434</v>
      </c>
      <c r="C1245" s="26">
        <v>9718000000</v>
      </c>
      <c r="D1245" s="26">
        <v>6149000000</v>
      </c>
    </row>
    <row r="1246" spans="2:4" x14ac:dyDescent="0.3">
      <c r="B1246" s="7" t="s">
        <v>434</v>
      </c>
      <c r="C1246" s="26">
        <v>9761000000</v>
      </c>
      <c r="D1246" s="26">
        <v>6195000000</v>
      </c>
    </row>
    <row r="1247" spans="2:4" x14ac:dyDescent="0.3">
      <c r="B1247" s="7" t="s">
        <v>434</v>
      </c>
      <c r="C1247" s="26">
        <v>10324000000</v>
      </c>
      <c r="D1247" s="26">
        <v>6204000000</v>
      </c>
    </row>
    <row r="1248" spans="2:4" x14ac:dyDescent="0.3">
      <c r="B1248" s="7" t="s">
        <v>434</v>
      </c>
      <c r="C1248" s="26">
        <v>11473000000</v>
      </c>
      <c r="D1248" s="26">
        <v>4747000000</v>
      </c>
    </row>
    <row r="1249" spans="2:4" x14ac:dyDescent="0.3">
      <c r="B1249" s="7" t="s">
        <v>435</v>
      </c>
      <c r="C1249" s="26">
        <v>1210000000</v>
      </c>
      <c r="D1249" s="26">
        <v>55900000</v>
      </c>
    </row>
    <row r="1250" spans="2:4" x14ac:dyDescent="0.3">
      <c r="B1250" s="7" t="s">
        <v>435</v>
      </c>
      <c r="C1250" s="26">
        <v>1453900000</v>
      </c>
      <c r="D1250" s="26">
        <v>731900000</v>
      </c>
    </row>
    <row r="1251" spans="2:4" x14ac:dyDescent="0.3">
      <c r="B1251" s="7" t="s">
        <v>435</v>
      </c>
      <c r="C1251" s="26">
        <v>1611100000</v>
      </c>
      <c r="D1251" s="26">
        <v>851900000</v>
      </c>
    </row>
    <row r="1252" spans="2:4" x14ac:dyDescent="0.3">
      <c r="B1252" s="7" t="s">
        <v>435</v>
      </c>
      <c r="C1252" s="26">
        <v>1616500000</v>
      </c>
      <c r="D1252" s="26">
        <v>753600000</v>
      </c>
    </row>
    <row r="1253" spans="2:4" x14ac:dyDescent="0.3">
      <c r="B1253" s="7" t="s">
        <v>436</v>
      </c>
      <c r="C1253" s="26">
        <v>570490000</v>
      </c>
      <c r="D1253" s="26">
        <v>851755000</v>
      </c>
    </row>
    <row r="1254" spans="2:4" x14ac:dyDescent="0.3">
      <c r="B1254" s="7" t="s">
        <v>436</v>
      </c>
      <c r="C1254" s="26">
        <v>587869000</v>
      </c>
      <c r="D1254" s="26">
        <v>846323000</v>
      </c>
    </row>
    <row r="1255" spans="2:4" x14ac:dyDescent="0.3">
      <c r="B1255" s="7" t="s">
        <v>436</v>
      </c>
      <c r="C1255" s="26">
        <v>592536000</v>
      </c>
      <c r="D1255" s="26">
        <v>811242000</v>
      </c>
    </row>
    <row r="1256" spans="2:4" x14ac:dyDescent="0.3">
      <c r="B1256" s="7" t="s">
        <v>436</v>
      </c>
      <c r="C1256" s="26">
        <v>671166000</v>
      </c>
      <c r="D1256" s="26">
        <v>854602000</v>
      </c>
    </row>
    <row r="1257" spans="2:4" x14ac:dyDescent="0.3">
      <c r="B1257" s="7" t="s">
        <v>437</v>
      </c>
      <c r="C1257" s="26">
        <v>4401000000</v>
      </c>
      <c r="D1257" s="26">
        <v>1550000000</v>
      </c>
    </row>
    <row r="1258" spans="2:4" x14ac:dyDescent="0.3">
      <c r="B1258" s="7" t="s">
        <v>437</v>
      </c>
      <c r="C1258" s="26">
        <v>4571000000</v>
      </c>
      <c r="D1258" s="26">
        <v>1989000000</v>
      </c>
    </row>
    <row r="1259" spans="2:4" x14ac:dyDescent="0.3">
      <c r="B1259" s="7" t="s">
        <v>437</v>
      </c>
      <c r="C1259" s="26">
        <v>4946000000</v>
      </c>
      <c r="D1259" s="26">
        <v>1497000000</v>
      </c>
    </row>
    <row r="1260" spans="2:4" x14ac:dyDescent="0.3">
      <c r="B1260" s="7" t="s">
        <v>437</v>
      </c>
      <c r="C1260" s="26">
        <v>5558000000</v>
      </c>
      <c r="D1260" s="26">
        <v>1130000000</v>
      </c>
    </row>
    <row r="1261" spans="2:4" x14ac:dyDescent="0.3">
      <c r="B1261" s="7" t="s">
        <v>438</v>
      </c>
      <c r="C1261" s="26">
        <v>2951000000</v>
      </c>
      <c r="D1261" s="26">
        <v>2561000000</v>
      </c>
    </row>
    <row r="1262" spans="2:4" x14ac:dyDescent="0.3">
      <c r="B1262" s="7" t="s">
        <v>438</v>
      </c>
      <c r="C1262" s="26">
        <v>3096000000</v>
      </c>
      <c r="D1262" s="26">
        <v>2867000000</v>
      </c>
    </row>
    <row r="1263" spans="2:4" x14ac:dyDescent="0.3">
      <c r="B1263" s="7" t="s">
        <v>438</v>
      </c>
      <c r="C1263" s="26">
        <v>3120000000</v>
      </c>
      <c r="D1263" s="26">
        <v>2831000000</v>
      </c>
    </row>
    <row r="1264" spans="2:4" x14ac:dyDescent="0.3">
      <c r="B1264" s="7" t="s">
        <v>438</v>
      </c>
      <c r="C1264" s="26">
        <v>4230000000</v>
      </c>
      <c r="D1264" s="26">
        <v>3026000000</v>
      </c>
    </row>
    <row r="1265" spans="2:4" x14ac:dyDescent="0.3">
      <c r="B1265" s="7" t="s">
        <v>439</v>
      </c>
      <c r="C1265" s="26">
        <v>16172000000</v>
      </c>
      <c r="D1265" s="26">
        <v>-1684000000</v>
      </c>
    </row>
    <row r="1266" spans="2:4" x14ac:dyDescent="0.3">
      <c r="B1266" s="7" t="s">
        <v>439</v>
      </c>
      <c r="C1266" s="26">
        <v>16603000000</v>
      </c>
      <c r="D1266" s="26">
        <v>7769000000</v>
      </c>
    </row>
    <row r="1267" spans="2:4" x14ac:dyDescent="0.3">
      <c r="B1267" s="7" t="s">
        <v>439</v>
      </c>
      <c r="C1267" s="26">
        <v>17504000000</v>
      </c>
      <c r="D1267" s="26">
        <v>708000000</v>
      </c>
    </row>
    <row r="1268" spans="2:4" x14ac:dyDescent="0.3">
      <c r="B1268" s="7" t="s">
        <v>439</v>
      </c>
      <c r="C1268" s="26">
        <v>18786000000</v>
      </c>
      <c r="D1268" s="26">
        <v>1759000000</v>
      </c>
    </row>
    <row r="1269" spans="2:4" x14ac:dyDescent="0.3">
      <c r="B1269" s="7" t="s">
        <v>440</v>
      </c>
      <c r="C1269" s="26">
        <v>16374000000</v>
      </c>
      <c r="D1269" s="26">
        <v>4470000000</v>
      </c>
    </row>
    <row r="1270" spans="2:4" x14ac:dyDescent="0.3">
      <c r="B1270" s="7" t="s">
        <v>440</v>
      </c>
      <c r="C1270" s="26">
        <v>16568000000</v>
      </c>
      <c r="D1270" s="26">
        <v>2577000000</v>
      </c>
    </row>
    <row r="1271" spans="2:4" x14ac:dyDescent="0.3">
      <c r="B1271" s="7" t="s">
        <v>440</v>
      </c>
      <c r="C1271" s="26">
        <v>16846000000</v>
      </c>
      <c r="D1271" s="26">
        <v>4436000000</v>
      </c>
    </row>
    <row r="1272" spans="2:4" x14ac:dyDescent="0.3">
      <c r="B1272" s="7" t="s">
        <v>440</v>
      </c>
      <c r="C1272" s="26">
        <v>17722000000</v>
      </c>
      <c r="D1272" s="26">
        <v>3307000000</v>
      </c>
    </row>
    <row r="1273" spans="2:4" x14ac:dyDescent="0.3">
      <c r="B1273" s="7" t="s">
        <v>441</v>
      </c>
      <c r="C1273" s="26">
        <v>2594300000</v>
      </c>
      <c r="D1273" s="26">
        <v>654900000</v>
      </c>
    </row>
    <row r="1274" spans="2:4" x14ac:dyDescent="0.3">
      <c r="B1274" s="7" t="s">
        <v>441</v>
      </c>
      <c r="C1274" s="26">
        <v>3417700000</v>
      </c>
      <c r="D1274" s="26">
        <v>743900000</v>
      </c>
    </row>
    <row r="1275" spans="2:4" x14ac:dyDescent="0.3">
      <c r="B1275" s="7" t="s">
        <v>441</v>
      </c>
      <c r="C1275" s="26">
        <v>3673500000</v>
      </c>
      <c r="D1275" s="26">
        <v>545800000</v>
      </c>
    </row>
    <row r="1276" spans="2:4" x14ac:dyDescent="0.3">
      <c r="B1276" s="7" t="s">
        <v>441</v>
      </c>
      <c r="C1276" s="26">
        <v>3713600000</v>
      </c>
      <c r="D1276" s="26">
        <v>613100000</v>
      </c>
    </row>
    <row r="1277" spans="2:4" x14ac:dyDescent="0.3">
      <c r="B1277" s="7" t="s">
        <v>442</v>
      </c>
      <c r="C1277" s="26">
        <v>472585000</v>
      </c>
      <c r="D1277" s="26">
        <v>465122000</v>
      </c>
    </row>
    <row r="1278" spans="2:4" x14ac:dyDescent="0.3">
      <c r="B1278" s="7" t="s">
        <v>442</v>
      </c>
      <c r="C1278" s="26">
        <v>510934000</v>
      </c>
      <c r="D1278" s="26">
        <v>475999000</v>
      </c>
    </row>
    <row r="1279" spans="2:4" x14ac:dyDescent="0.3">
      <c r="B1279" s="7" t="s">
        <v>442</v>
      </c>
      <c r="C1279" s="26">
        <v>627711000</v>
      </c>
      <c r="D1279" s="26">
        <v>295954000</v>
      </c>
    </row>
    <row r="1280" spans="2:4" x14ac:dyDescent="0.3">
      <c r="B1280" s="7" t="s">
        <v>442</v>
      </c>
      <c r="C1280" s="26">
        <v>739734000</v>
      </c>
      <c r="D1280" s="26">
        <v>429060000</v>
      </c>
    </row>
    <row r="1281" spans="2:4" x14ac:dyDescent="0.3">
      <c r="B1281" s="7" t="s">
        <v>443</v>
      </c>
      <c r="C1281" s="26">
        <v>2326000000</v>
      </c>
      <c r="D1281" s="26">
        <v>2502000000</v>
      </c>
    </row>
    <row r="1282" spans="2:4" x14ac:dyDescent="0.3">
      <c r="B1282" s="7" t="s">
        <v>443</v>
      </c>
      <c r="C1282" s="26">
        <v>2495000000</v>
      </c>
      <c r="D1282" s="26">
        <v>2321000000</v>
      </c>
    </row>
    <row r="1283" spans="2:4" x14ac:dyDescent="0.3">
      <c r="B1283" s="7" t="s">
        <v>443</v>
      </c>
      <c r="C1283" s="26">
        <v>2556000000</v>
      </c>
      <c r="D1283" s="26">
        <v>2625000000</v>
      </c>
    </row>
    <row r="1284" spans="2:4" x14ac:dyDescent="0.3">
      <c r="B1284" s="7" t="s">
        <v>443</v>
      </c>
      <c r="C1284" s="26">
        <v>2703000000</v>
      </c>
      <c r="D1284" s="26">
        <v>2608000000</v>
      </c>
    </row>
    <row r="1285" spans="2:4" x14ac:dyDescent="0.3">
      <c r="B1285" s="7" t="s">
        <v>444</v>
      </c>
      <c r="C1285" s="26">
        <v>7310000000</v>
      </c>
      <c r="D1285" s="26">
        <v>6495000000</v>
      </c>
    </row>
    <row r="1286" spans="2:4" x14ac:dyDescent="0.3">
      <c r="B1286" s="7" t="s">
        <v>444</v>
      </c>
      <c r="C1286" s="26">
        <v>7816000000</v>
      </c>
      <c r="D1286" s="26">
        <v>7230000000</v>
      </c>
    </row>
    <row r="1287" spans="2:4" x14ac:dyDescent="0.3">
      <c r="B1287" s="7" t="s">
        <v>444</v>
      </c>
      <c r="C1287" s="26">
        <v>8251000000</v>
      </c>
      <c r="D1287" s="26">
        <v>7550000000</v>
      </c>
    </row>
    <row r="1288" spans="2:4" x14ac:dyDescent="0.3">
      <c r="B1288" s="7" t="s">
        <v>444</v>
      </c>
      <c r="C1288" s="26">
        <v>9127000000</v>
      </c>
      <c r="D1288" s="26">
        <v>5776000000</v>
      </c>
    </row>
    <row r="1289" spans="2:4" x14ac:dyDescent="0.3">
      <c r="B1289" s="7" t="s">
        <v>445</v>
      </c>
      <c r="C1289" s="26">
        <v>377586000</v>
      </c>
      <c r="D1289" s="26">
        <v>27341000</v>
      </c>
    </row>
    <row r="1290" spans="2:4" x14ac:dyDescent="0.3">
      <c r="B1290" s="7" t="s">
        <v>445</v>
      </c>
      <c r="C1290" s="26">
        <v>566842000</v>
      </c>
      <c r="D1290" s="26">
        <v>122466000</v>
      </c>
    </row>
    <row r="1291" spans="2:4" x14ac:dyDescent="0.3">
      <c r="B1291" s="7" t="s">
        <v>445</v>
      </c>
      <c r="C1291" s="26">
        <v>1037585000</v>
      </c>
      <c r="D1291" s="26">
        <v>11968000</v>
      </c>
    </row>
    <row r="1292" spans="2:4" x14ac:dyDescent="0.3">
      <c r="B1292" s="7" t="s">
        <v>446</v>
      </c>
      <c r="C1292" s="26">
        <v>922340000</v>
      </c>
      <c r="D1292" s="26">
        <v>397461000</v>
      </c>
    </row>
    <row r="1293" spans="2:4" x14ac:dyDescent="0.3">
      <c r="B1293" s="7" t="s">
        <v>446</v>
      </c>
      <c r="C1293" s="26">
        <v>956158000</v>
      </c>
      <c r="D1293" s="26">
        <v>545258000</v>
      </c>
    </row>
    <row r="1294" spans="2:4" x14ac:dyDescent="0.3">
      <c r="B1294" s="7" t="s">
        <v>446</v>
      </c>
      <c r="C1294" s="26">
        <v>961579000</v>
      </c>
      <c r="D1294" s="26">
        <v>523865000</v>
      </c>
    </row>
    <row r="1295" spans="2:4" x14ac:dyDescent="0.3">
      <c r="B1295" s="7" t="s">
        <v>446</v>
      </c>
      <c r="C1295" s="26">
        <v>1030014000</v>
      </c>
      <c r="D1295" s="26">
        <v>355720000</v>
      </c>
    </row>
    <row r="1296" spans="2:4" x14ac:dyDescent="0.3">
      <c r="B1296" s="7" t="s">
        <v>447</v>
      </c>
      <c r="C1296" s="26">
        <v>1742036000</v>
      </c>
      <c r="D1296" s="26">
        <v>788554000</v>
      </c>
    </row>
    <row r="1297" spans="2:4" x14ac:dyDescent="0.3">
      <c r="B1297" s="7" t="s">
        <v>447</v>
      </c>
      <c r="C1297" s="26">
        <v>1799530000</v>
      </c>
      <c r="D1297" s="26">
        <v>855094000</v>
      </c>
    </row>
    <row r="1298" spans="2:4" x14ac:dyDescent="0.3">
      <c r="B1298" s="7" t="s">
        <v>447</v>
      </c>
      <c r="C1298" s="26">
        <v>1821397000</v>
      </c>
      <c r="D1298" s="26">
        <v>946177000</v>
      </c>
    </row>
    <row r="1299" spans="2:4" x14ac:dyDescent="0.3">
      <c r="B1299" s="7" t="s">
        <v>447</v>
      </c>
      <c r="C1299" s="26">
        <v>1913512000</v>
      </c>
      <c r="D1299" s="26">
        <v>1286169000</v>
      </c>
    </row>
    <row r="1300" spans="2:4" x14ac:dyDescent="0.3">
      <c r="B1300" s="7" t="s">
        <v>448</v>
      </c>
      <c r="C1300" s="26">
        <v>1206340000</v>
      </c>
      <c r="D1300" s="26">
        <v>743050000</v>
      </c>
    </row>
    <row r="1301" spans="2:4" x14ac:dyDescent="0.3">
      <c r="B1301" s="7" t="s">
        <v>448</v>
      </c>
      <c r="C1301" s="26">
        <v>1790620000</v>
      </c>
      <c r="D1301" s="26">
        <v>823919000</v>
      </c>
    </row>
    <row r="1302" spans="2:4" x14ac:dyDescent="0.3">
      <c r="B1302" s="7" t="s">
        <v>448</v>
      </c>
      <c r="C1302" s="26">
        <v>2459103000</v>
      </c>
      <c r="D1302" s="26">
        <v>1251916000</v>
      </c>
    </row>
    <row r="1303" spans="2:4" x14ac:dyDescent="0.3">
      <c r="B1303" s="7" t="s">
        <v>448</v>
      </c>
      <c r="C1303" s="26">
        <v>3229992000</v>
      </c>
      <c r="D1303" s="26">
        <v>1330741000</v>
      </c>
    </row>
    <row r="1304" spans="2:4" x14ac:dyDescent="0.3">
      <c r="B1304" s="7" t="s">
        <v>449</v>
      </c>
      <c r="C1304" s="26">
        <v>1326515000</v>
      </c>
      <c r="D1304" s="26">
        <v>396577000</v>
      </c>
    </row>
    <row r="1305" spans="2:4" x14ac:dyDescent="0.3">
      <c r="B1305" s="7" t="s">
        <v>449</v>
      </c>
      <c r="C1305" s="26">
        <v>1426291000</v>
      </c>
      <c r="D1305" s="26">
        <v>496625000</v>
      </c>
    </row>
    <row r="1306" spans="2:4" x14ac:dyDescent="0.3">
      <c r="B1306" s="7" t="s">
        <v>449</v>
      </c>
      <c r="C1306" s="26">
        <v>1533991000</v>
      </c>
      <c r="D1306" s="26">
        <v>580480000</v>
      </c>
    </row>
    <row r="1307" spans="2:4" x14ac:dyDescent="0.3">
      <c r="B1307" s="7" t="s">
        <v>449</v>
      </c>
      <c r="C1307" s="26">
        <v>1607454000</v>
      </c>
      <c r="D1307" s="26">
        <v>553222000</v>
      </c>
    </row>
    <row r="1308" spans="2:4" x14ac:dyDescent="0.3">
      <c r="B1308" s="7" t="s">
        <v>451</v>
      </c>
      <c r="C1308" s="26">
        <v>924037000</v>
      </c>
      <c r="D1308" s="26">
        <v>204180000</v>
      </c>
    </row>
    <row r="1309" spans="2:4" x14ac:dyDescent="0.3">
      <c r="B1309" s="7" t="s">
        <v>451</v>
      </c>
      <c r="C1309" s="26">
        <v>1067555000</v>
      </c>
      <c r="D1309" s="26">
        <v>234460000</v>
      </c>
    </row>
    <row r="1310" spans="2:4" x14ac:dyDescent="0.3">
      <c r="B1310" s="7" t="s">
        <v>451</v>
      </c>
      <c r="C1310" s="26">
        <v>1266296000</v>
      </c>
      <c r="D1310" s="26">
        <v>249994000</v>
      </c>
    </row>
    <row r="1311" spans="2:4" x14ac:dyDescent="0.3">
      <c r="B1311" s="7" t="s">
        <v>451</v>
      </c>
      <c r="C1311" s="26">
        <v>1454553000</v>
      </c>
      <c r="D1311" s="26">
        <v>288048000</v>
      </c>
    </row>
    <row r="1312" spans="2:4" x14ac:dyDescent="0.3">
      <c r="B1312" s="7" t="s">
        <v>452</v>
      </c>
      <c r="C1312" s="26">
        <v>2998000000</v>
      </c>
      <c r="D1312" s="26">
        <v>1158000000</v>
      </c>
    </row>
    <row r="1313" spans="2:4" x14ac:dyDescent="0.3">
      <c r="B1313" s="7" t="s">
        <v>452</v>
      </c>
      <c r="C1313" s="26">
        <v>3177000000</v>
      </c>
      <c r="D1313" s="26">
        <v>1133000000</v>
      </c>
    </row>
    <row r="1314" spans="2:4" x14ac:dyDescent="0.3">
      <c r="B1314" s="7" t="s">
        <v>452</v>
      </c>
      <c r="C1314" s="26">
        <v>3326000000</v>
      </c>
      <c r="D1314" s="26">
        <v>1052000000</v>
      </c>
    </row>
    <row r="1315" spans="2:4" x14ac:dyDescent="0.3">
      <c r="B1315" s="7" t="s">
        <v>452</v>
      </c>
      <c r="C1315" s="26">
        <v>3413000000</v>
      </c>
      <c r="D1315" s="26">
        <v>774000000</v>
      </c>
    </row>
    <row r="1316" spans="2:4" x14ac:dyDescent="0.3">
      <c r="B1316" s="7" t="s">
        <v>453</v>
      </c>
      <c r="C1316" s="26">
        <v>1467400000</v>
      </c>
      <c r="D1316" s="26">
        <v>1008100000</v>
      </c>
    </row>
    <row r="1317" spans="2:4" x14ac:dyDescent="0.3">
      <c r="B1317" s="7" t="s">
        <v>453</v>
      </c>
      <c r="C1317" s="26">
        <v>1506400000</v>
      </c>
      <c r="D1317" s="26">
        <v>1196700000</v>
      </c>
    </row>
    <row r="1318" spans="2:4" x14ac:dyDescent="0.3">
      <c r="B1318" s="7" t="s">
        <v>453</v>
      </c>
      <c r="C1318" s="26">
        <v>1537700000</v>
      </c>
      <c r="D1318" s="26">
        <v>1036100000</v>
      </c>
    </row>
    <row r="1319" spans="2:4" x14ac:dyDescent="0.3">
      <c r="B1319" s="7" t="s">
        <v>453</v>
      </c>
      <c r="C1319" s="26">
        <v>1570100000</v>
      </c>
      <c r="D1319" s="26">
        <v>1183800000</v>
      </c>
    </row>
    <row r="1320" spans="2:4" x14ac:dyDescent="0.3">
      <c r="B1320" s="7" t="s">
        <v>454</v>
      </c>
      <c r="C1320" s="26">
        <v>914130000</v>
      </c>
      <c r="D1320" s="26">
        <v>757587000</v>
      </c>
    </row>
    <row r="1321" spans="2:4" x14ac:dyDescent="0.3">
      <c r="B1321" s="7" t="s">
        <v>454</v>
      </c>
      <c r="C1321" s="26">
        <v>1040567000</v>
      </c>
      <c r="D1321" s="26">
        <v>842361000</v>
      </c>
    </row>
    <row r="1322" spans="2:4" x14ac:dyDescent="0.3">
      <c r="B1322" s="7" t="s">
        <v>454</v>
      </c>
      <c r="C1322" s="26">
        <v>1102426000</v>
      </c>
      <c r="D1322" s="26">
        <v>999473000</v>
      </c>
    </row>
    <row r="1323" spans="2:4" x14ac:dyDescent="0.3">
      <c r="B1323" s="7" t="s">
        <v>454</v>
      </c>
      <c r="C1323" s="26">
        <v>1136728000</v>
      </c>
      <c r="D1323" s="26">
        <v>1027918000</v>
      </c>
    </row>
    <row r="1324" spans="2:4" x14ac:dyDescent="0.3">
      <c r="B1324" s="7" t="s">
        <v>455</v>
      </c>
      <c r="C1324" s="26">
        <v>1437886000</v>
      </c>
      <c r="D1324" s="26">
        <v>1271751000</v>
      </c>
    </row>
    <row r="1325" spans="2:4" x14ac:dyDescent="0.3">
      <c r="B1325" s="7" t="s">
        <v>455</v>
      </c>
      <c r="C1325" s="26">
        <v>1526366000</v>
      </c>
      <c r="D1325" s="26">
        <v>1343063000</v>
      </c>
    </row>
    <row r="1326" spans="2:4" x14ac:dyDescent="0.3">
      <c r="B1326" s="7" t="s">
        <v>455</v>
      </c>
      <c r="C1326" s="26">
        <v>1615371000</v>
      </c>
      <c r="D1326" s="26">
        <v>1488350000</v>
      </c>
    </row>
    <row r="1327" spans="2:4" x14ac:dyDescent="0.3">
      <c r="B1327" s="7" t="s">
        <v>455</v>
      </c>
      <c r="C1327" s="26">
        <v>1738755000</v>
      </c>
      <c r="D1327" s="26">
        <v>1624371000</v>
      </c>
    </row>
    <row r="1328" spans="2:4" x14ac:dyDescent="0.3">
      <c r="B1328" s="7" t="s">
        <v>456</v>
      </c>
      <c r="C1328" s="26">
        <v>693364000</v>
      </c>
      <c r="D1328" s="26">
        <v>344987000</v>
      </c>
    </row>
    <row r="1329" spans="2:4" x14ac:dyDescent="0.3">
      <c r="B1329" s="7" t="s">
        <v>456</v>
      </c>
      <c r="C1329" s="26">
        <v>742834000</v>
      </c>
      <c r="D1329" s="26">
        <v>693951000</v>
      </c>
    </row>
    <row r="1330" spans="2:4" x14ac:dyDescent="0.3">
      <c r="B1330" s="7" t="s">
        <v>456</v>
      </c>
      <c r="C1330" s="26">
        <v>746473000</v>
      </c>
      <c r="D1330" s="26">
        <v>-213737000</v>
      </c>
    </row>
    <row r="1331" spans="2:4" x14ac:dyDescent="0.3">
      <c r="B1331" s="7" t="s">
        <v>456</v>
      </c>
      <c r="C1331" s="26">
        <v>884104000</v>
      </c>
      <c r="D1331" s="26">
        <v>432030000</v>
      </c>
    </row>
    <row r="1332" spans="2:4" x14ac:dyDescent="0.3">
      <c r="B1332" s="7" t="s">
        <v>457</v>
      </c>
      <c r="C1332" s="26">
        <v>1905300000</v>
      </c>
      <c r="D1332" s="26">
        <v>1254900000</v>
      </c>
    </row>
    <row r="1333" spans="2:4" x14ac:dyDescent="0.3">
      <c r="B1333" s="7" t="s">
        <v>457</v>
      </c>
      <c r="C1333" s="26">
        <v>1965500000</v>
      </c>
      <c r="D1333" s="26">
        <v>1217000000</v>
      </c>
    </row>
    <row r="1334" spans="2:4" x14ac:dyDescent="0.3">
      <c r="B1334" s="7" t="s">
        <v>457</v>
      </c>
      <c r="C1334" s="26">
        <v>2037600000</v>
      </c>
      <c r="D1334" s="26">
        <v>1558800000</v>
      </c>
    </row>
    <row r="1335" spans="2:4" x14ac:dyDescent="0.3">
      <c r="B1335" s="7" t="s">
        <v>457</v>
      </c>
      <c r="C1335" s="26">
        <v>2045600000</v>
      </c>
      <c r="D1335" s="26">
        <v>1578100000</v>
      </c>
    </row>
    <row r="1336" spans="2:4" x14ac:dyDescent="0.3">
      <c r="B1336" s="7" t="s">
        <v>458</v>
      </c>
      <c r="C1336" s="26">
        <v>6277200000</v>
      </c>
      <c r="D1336" s="26">
        <v>2207300000</v>
      </c>
    </row>
    <row r="1337" spans="2:4" x14ac:dyDescent="0.3">
      <c r="B1337" s="7" t="s">
        <v>458</v>
      </c>
      <c r="C1337" s="26">
        <v>6796400000</v>
      </c>
      <c r="D1337" s="26">
        <v>2792600000</v>
      </c>
    </row>
    <row r="1338" spans="2:4" x14ac:dyDescent="0.3">
      <c r="B1338" s="7" t="s">
        <v>458</v>
      </c>
      <c r="C1338" s="26">
        <v>8024100000</v>
      </c>
      <c r="D1338" s="26">
        <v>3351100000</v>
      </c>
    </row>
    <row r="1339" spans="2:4" x14ac:dyDescent="0.3">
      <c r="B1339" s="7" t="s">
        <v>458</v>
      </c>
      <c r="C1339" s="26">
        <v>8951100000</v>
      </c>
      <c r="D1339" s="26">
        <v>3853700000</v>
      </c>
    </row>
    <row r="1340" spans="2:4" x14ac:dyDescent="0.3">
      <c r="B1340" s="7" t="s">
        <v>459</v>
      </c>
      <c r="C1340" s="26">
        <v>563000000</v>
      </c>
      <c r="D1340" s="26">
        <v>859000000</v>
      </c>
    </row>
    <row r="1341" spans="2:4" x14ac:dyDescent="0.3">
      <c r="B1341" s="7" t="s">
        <v>459</v>
      </c>
      <c r="C1341" s="26">
        <v>592000000</v>
      </c>
      <c r="D1341" s="26">
        <v>1074000000</v>
      </c>
    </row>
    <row r="1342" spans="2:4" x14ac:dyDescent="0.3">
      <c r="B1342" s="7" t="s">
        <v>459</v>
      </c>
      <c r="C1342" s="26">
        <v>598000000</v>
      </c>
      <c r="D1342" s="26">
        <v>910000000</v>
      </c>
    </row>
    <row r="1343" spans="2:4" x14ac:dyDescent="0.3">
      <c r="B1343" s="7" t="s">
        <v>459</v>
      </c>
      <c r="C1343" s="26">
        <v>613000000</v>
      </c>
      <c r="D1343" s="26">
        <v>1007000000</v>
      </c>
    </row>
    <row r="1344" spans="2:4" x14ac:dyDescent="0.3">
      <c r="B1344" s="7" t="s">
        <v>460</v>
      </c>
      <c r="C1344" s="26">
        <v>1083000000</v>
      </c>
      <c r="D1344" s="26">
        <v>1575000000</v>
      </c>
    </row>
    <row r="1345" spans="2:4" x14ac:dyDescent="0.3">
      <c r="B1345" s="7" t="s">
        <v>460</v>
      </c>
      <c r="C1345" s="26">
        <v>1117000000</v>
      </c>
      <c r="D1345" s="26">
        <v>1782000000</v>
      </c>
    </row>
    <row r="1346" spans="2:4" x14ac:dyDescent="0.3">
      <c r="B1346" s="7" t="s">
        <v>460</v>
      </c>
      <c r="C1346" s="26">
        <v>1145000000</v>
      </c>
      <c r="D1346" s="26">
        <v>1666000000</v>
      </c>
    </row>
    <row r="1347" spans="2:4" x14ac:dyDescent="0.3">
      <c r="B1347" s="7" t="s">
        <v>460</v>
      </c>
      <c r="C1347" s="26">
        <v>1189000000</v>
      </c>
      <c r="D1347" s="26">
        <v>1924000000</v>
      </c>
    </row>
    <row r="1348" spans="2:4" x14ac:dyDescent="0.3">
      <c r="B1348" s="7" t="s">
        <v>461</v>
      </c>
      <c r="C1348" s="26">
        <v>1699300000</v>
      </c>
      <c r="D1348" s="26">
        <v>832300000</v>
      </c>
    </row>
    <row r="1349" spans="2:4" x14ac:dyDescent="0.3">
      <c r="B1349" s="7" t="s">
        <v>461</v>
      </c>
      <c r="C1349" s="26">
        <v>1744900000</v>
      </c>
      <c r="D1349" s="26">
        <v>841700000</v>
      </c>
    </row>
    <row r="1350" spans="2:4" x14ac:dyDescent="0.3">
      <c r="B1350" s="7" t="s">
        <v>461</v>
      </c>
      <c r="C1350" s="26">
        <v>1911500000</v>
      </c>
      <c r="D1350" s="26">
        <v>678400000</v>
      </c>
    </row>
    <row r="1351" spans="2:4" x14ac:dyDescent="0.3">
      <c r="B1351" s="7" t="s">
        <v>461</v>
      </c>
      <c r="C1351" s="26">
        <v>1968300000</v>
      </c>
      <c r="D1351" s="26">
        <v>719300000</v>
      </c>
    </row>
    <row r="1352" spans="2:4" x14ac:dyDescent="0.3">
      <c r="B1352" s="7" t="s">
        <v>462</v>
      </c>
      <c r="C1352" s="26">
        <v>3264896000</v>
      </c>
      <c r="D1352" s="26">
        <v>941330000</v>
      </c>
    </row>
    <row r="1353" spans="2:4" x14ac:dyDescent="0.3">
      <c r="B1353" s="7" t="s">
        <v>462</v>
      </c>
      <c r="C1353" s="26">
        <v>3470200000</v>
      </c>
      <c r="D1353" s="26">
        <v>1146366000</v>
      </c>
    </row>
    <row r="1354" spans="2:4" x14ac:dyDescent="0.3">
      <c r="B1354" s="7" t="s">
        <v>462</v>
      </c>
      <c r="C1354" s="26">
        <v>3860448000</v>
      </c>
      <c r="D1354" s="26">
        <v>1304036000</v>
      </c>
    </row>
    <row r="1355" spans="2:4" x14ac:dyDescent="0.3">
      <c r="B1355" s="7" t="s">
        <v>462</v>
      </c>
      <c r="C1355" s="26">
        <v>3943786000</v>
      </c>
      <c r="D1355" s="26">
        <v>1615440000</v>
      </c>
    </row>
    <row r="1356" spans="2:4" x14ac:dyDescent="0.3">
      <c r="B1356" s="7" t="s">
        <v>463</v>
      </c>
      <c r="C1356" s="26">
        <v>976900000</v>
      </c>
      <c r="D1356" s="26">
        <v>560500000</v>
      </c>
    </row>
    <row r="1357" spans="2:4" x14ac:dyDescent="0.3">
      <c r="B1357" s="7" t="s">
        <v>463</v>
      </c>
      <c r="C1357" s="26">
        <v>1010000000</v>
      </c>
      <c r="D1357" s="26">
        <v>570500000</v>
      </c>
    </row>
    <row r="1358" spans="2:4" x14ac:dyDescent="0.3">
      <c r="B1358" s="7" t="s">
        <v>463</v>
      </c>
      <c r="C1358" s="26">
        <v>1497600000</v>
      </c>
      <c r="D1358" s="26">
        <v>576600000</v>
      </c>
    </row>
    <row r="1359" spans="2:4" x14ac:dyDescent="0.3">
      <c r="B1359" s="7" t="s">
        <v>463</v>
      </c>
      <c r="C1359" s="26">
        <v>1736700000</v>
      </c>
      <c r="D1359" s="26">
        <v>703700000</v>
      </c>
    </row>
    <row r="1360" spans="2:4" x14ac:dyDescent="0.3">
      <c r="B1360" s="7" t="s">
        <v>464</v>
      </c>
      <c r="C1360" s="26">
        <v>1112000000</v>
      </c>
      <c r="D1360" s="26">
        <v>919000000</v>
      </c>
    </row>
    <row r="1361" spans="2:4" x14ac:dyDescent="0.3">
      <c r="B1361" s="7" t="s">
        <v>464</v>
      </c>
      <c r="C1361" s="26">
        <v>1117200000</v>
      </c>
      <c r="D1361" s="26">
        <v>910400000</v>
      </c>
    </row>
    <row r="1362" spans="2:4" x14ac:dyDescent="0.3">
      <c r="B1362" s="7" t="s">
        <v>464</v>
      </c>
      <c r="C1362" s="26">
        <v>1196700000</v>
      </c>
      <c r="D1362" s="26">
        <v>772000000</v>
      </c>
    </row>
    <row r="1363" spans="2:4" x14ac:dyDescent="0.3">
      <c r="B1363" s="7" t="s">
        <v>464</v>
      </c>
      <c r="C1363" s="26">
        <v>1822500000</v>
      </c>
      <c r="D1363" s="26">
        <v>1145300000</v>
      </c>
    </row>
    <row r="1364" spans="2:4" x14ac:dyDescent="0.3">
      <c r="B1364" s="7" t="s">
        <v>465</v>
      </c>
      <c r="C1364" s="26">
        <v>450728000</v>
      </c>
      <c r="D1364" s="26">
        <v>369081000</v>
      </c>
    </row>
    <row r="1365" spans="2:4" x14ac:dyDescent="0.3">
      <c r="B1365" s="7" t="s">
        <v>465</v>
      </c>
      <c r="C1365" s="26">
        <v>462444000</v>
      </c>
      <c r="D1365" s="26">
        <v>428956000</v>
      </c>
    </row>
    <row r="1366" spans="2:4" x14ac:dyDescent="0.3">
      <c r="B1366" s="7" t="s">
        <v>465</v>
      </c>
      <c r="C1366" s="26">
        <v>527489000</v>
      </c>
      <c r="D1366" s="26">
        <v>492363000</v>
      </c>
    </row>
    <row r="1367" spans="2:4" x14ac:dyDescent="0.3">
      <c r="B1367" s="7" t="s">
        <v>465</v>
      </c>
      <c r="C1367" s="26">
        <v>727372000</v>
      </c>
      <c r="D1367" s="26">
        <v>401131000</v>
      </c>
    </row>
    <row r="1368" spans="2:4" x14ac:dyDescent="0.3">
      <c r="B1368" s="7" t="s">
        <v>467</v>
      </c>
      <c r="C1368" s="26">
        <v>1012400000</v>
      </c>
      <c r="D1368" s="26">
        <v>586200000</v>
      </c>
    </row>
    <row r="1369" spans="2:4" x14ac:dyDescent="0.3">
      <c r="B1369" s="7" t="s">
        <v>467</v>
      </c>
      <c r="C1369" s="26">
        <v>1048700000</v>
      </c>
      <c r="D1369" s="26">
        <v>684700000</v>
      </c>
    </row>
    <row r="1370" spans="2:4" x14ac:dyDescent="0.3">
      <c r="B1370" s="7" t="s">
        <v>467</v>
      </c>
      <c r="C1370" s="26">
        <v>1053700000</v>
      </c>
      <c r="D1370" s="26">
        <v>764800000</v>
      </c>
    </row>
    <row r="1371" spans="2:4" x14ac:dyDescent="0.3">
      <c r="B1371" s="7" t="s">
        <v>467</v>
      </c>
      <c r="C1371" s="26">
        <v>1054100000</v>
      </c>
      <c r="D1371" s="26">
        <v>854200000</v>
      </c>
    </row>
    <row r="1372" spans="2:4" x14ac:dyDescent="0.3">
      <c r="B1372" s="7" t="s">
        <v>469</v>
      </c>
      <c r="C1372" s="26">
        <v>763064000</v>
      </c>
      <c r="D1372" s="26">
        <v>933282000</v>
      </c>
    </row>
    <row r="1373" spans="2:4" x14ac:dyDescent="0.3">
      <c r="B1373" s="7" t="s">
        <v>469</v>
      </c>
      <c r="C1373" s="26">
        <v>846635000</v>
      </c>
      <c r="D1373" s="26">
        <v>984880000</v>
      </c>
    </row>
    <row r="1374" spans="2:4" x14ac:dyDescent="0.3">
      <c r="B1374" s="7" t="s">
        <v>469</v>
      </c>
      <c r="C1374" s="26">
        <v>893381000</v>
      </c>
      <c r="D1374" s="26">
        <v>993179000</v>
      </c>
    </row>
    <row r="1375" spans="2:4" x14ac:dyDescent="0.3">
      <c r="B1375" s="7" t="s">
        <v>469</v>
      </c>
      <c r="C1375" s="26">
        <v>922775000</v>
      </c>
      <c r="D1375" s="26">
        <v>1108095000</v>
      </c>
    </row>
    <row r="1376" spans="2:4" x14ac:dyDescent="0.3">
      <c r="B1376" s="7" t="s">
        <v>470</v>
      </c>
      <c r="C1376" s="26">
        <v>2701000000</v>
      </c>
      <c r="D1376" s="26">
        <v>4463000000</v>
      </c>
    </row>
    <row r="1377" spans="2:4" x14ac:dyDescent="0.3">
      <c r="B1377" s="7" t="s">
        <v>470</v>
      </c>
      <c r="C1377" s="26">
        <v>2835000000</v>
      </c>
      <c r="D1377" s="26">
        <v>4435000000</v>
      </c>
    </row>
    <row r="1378" spans="2:4" x14ac:dyDescent="0.3">
      <c r="B1378" s="7" t="s">
        <v>470</v>
      </c>
      <c r="C1378" s="26">
        <v>2926000000</v>
      </c>
      <c r="D1378" s="26">
        <v>4510000000</v>
      </c>
    </row>
    <row r="1379" spans="2:4" x14ac:dyDescent="0.3">
      <c r="B1379" s="7" t="s">
        <v>470</v>
      </c>
      <c r="C1379" s="26">
        <v>3031000000</v>
      </c>
      <c r="D1379" s="26">
        <v>4647000000</v>
      </c>
    </row>
    <row r="1380" spans="2:4" x14ac:dyDescent="0.3">
      <c r="B1380" s="7" t="s">
        <v>471</v>
      </c>
      <c r="C1380" s="26">
        <v>1445069000</v>
      </c>
      <c r="D1380" s="26">
        <v>2010708000</v>
      </c>
    </row>
    <row r="1381" spans="2:4" x14ac:dyDescent="0.3">
      <c r="B1381" s="7" t="s">
        <v>471</v>
      </c>
      <c r="C1381" s="26">
        <v>1510069000</v>
      </c>
      <c r="D1381" s="26">
        <v>2195834000</v>
      </c>
    </row>
    <row r="1382" spans="2:4" x14ac:dyDescent="0.3">
      <c r="B1382" s="7" t="s">
        <v>471</v>
      </c>
      <c r="C1382" s="26">
        <v>1590672000</v>
      </c>
      <c r="D1382" s="26">
        <v>2397343000</v>
      </c>
    </row>
    <row r="1383" spans="2:4" x14ac:dyDescent="0.3">
      <c r="B1383" s="7" t="s">
        <v>471</v>
      </c>
      <c r="C1383" s="26">
        <v>1630403000</v>
      </c>
      <c r="D1383" s="26">
        <v>2675508000</v>
      </c>
    </row>
    <row r="1384" spans="2:4" x14ac:dyDescent="0.3">
      <c r="B1384" s="7" t="s">
        <v>472</v>
      </c>
      <c r="C1384" s="26">
        <v>4667000000</v>
      </c>
      <c r="D1384" s="26">
        <v>847000000</v>
      </c>
    </row>
    <row r="1385" spans="2:4" x14ac:dyDescent="0.3">
      <c r="B1385" s="7" t="s">
        <v>472</v>
      </c>
      <c r="C1385" s="26">
        <v>4790000000</v>
      </c>
      <c r="D1385" s="26">
        <v>1242000000</v>
      </c>
    </row>
    <row r="1386" spans="2:4" x14ac:dyDescent="0.3">
      <c r="B1386" s="7" t="s">
        <v>472</v>
      </c>
      <c r="C1386" s="26">
        <v>4878000000</v>
      </c>
      <c r="D1386" s="26">
        <v>923000000</v>
      </c>
    </row>
    <row r="1387" spans="2:4" x14ac:dyDescent="0.3">
      <c r="B1387" s="7" t="s">
        <v>472</v>
      </c>
      <c r="C1387" s="26">
        <v>4963184000</v>
      </c>
      <c r="D1387" s="26">
        <v>1528077000</v>
      </c>
    </row>
    <row r="1388" spans="2:4" x14ac:dyDescent="0.3">
      <c r="B1388" s="7" t="s">
        <v>473</v>
      </c>
      <c r="C1388" s="26">
        <v>388469000</v>
      </c>
      <c r="D1388" s="26">
        <v>468836000</v>
      </c>
    </row>
    <row r="1389" spans="2:4" x14ac:dyDescent="0.3">
      <c r="B1389" s="7" t="s">
        <v>473</v>
      </c>
      <c r="C1389" s="26">
        <v>429015000</v>
      </c>
      <c r="D1389" s="26">
        <v>535619000</v>
      </c>
    </row>
    <row r="1390" spans="2:4" x14ac:dyDescent="0.3">
      <c r="B1390" s="7" t="s">
        <v>473</v>
      </c>
      <c r="C1390" s="26">
        <v>538075000</v>
      </c>
      <c r="D1390" s="26">
        <v>556336000</v>
      </c>
    </row>
    <row r="1391" spans="2:4" x14ac:dyDescent="0.3">
      <c r="B1391" s="7" t="s">
        <v>473</v>
      </c>
      <c r="C1391" s="26">
        <v>778573000</v>
      </c>
      <c r="D1391" s="26">
        <v>487612000</v>
      </c>
    </row>
    <row r="1392" spans="2:4" x14ac:dyDescent="0.3">
      <c r="B1392" s="7" t="s">
        <v>474</v>
      </c>
      <c r="C1392" s="26">
        <v>1449000000</v>
      </c>
      <c r="D1392" s="26">
        <v>1552000000</v>
      </c>
    </row>
    <row r="1393" spans="2:4" x14ac:dyDescent="0.3">
      <c r="B1393" s="7" t="s">
        <v>474</v>
      </c>
      <c r="C1393" s="26">
        <v>1570000000</v>
      </c>
      <c r="D1393" s="26">
        <v>1776000000</v>
      </c>
    </row>
    <row r="1394" spans="2:4" x14ac:dyDescent="0.3">
      <c r="B1394" s="7" t="s">
        <v>474</v>
      </c>
      <c r="C1394" s="26">
        <v>1647000000</v>
      </c>
      <c r="D1394" s="26">
        <v>1936000000</v>
      </c>
    </row>
    <row r="1395" spans="2:4" x14ac:dyDescent="0.3">
      <c r="B1395" s="7" t="s">
        <v>474</v>
      </c>
      <c r="C1395" s="26">
        <v>1687000000</v>
      </c>
      <c r="D1395" s="26">
        <v>1684000000</v>
      </c>
    </row>
    <row r="1396" spans="2:4" x14ac:dyDescent="0.3">
      <c r="B1396" s="7" t="s">
        <v>475</v>
      </c>
      <c r="C1396" s="26">
        <v>5325000000</v>
      </c>
      <c r="D1396" s="26">
        <v>2989000000</v>
      </c>
    </row>
    <row r="1397" spans="2:4" x14ac:dyDescent="0.3">
      <c r="B1397" s="7" t="s">
        <v>475</v>
      </c>
      <c r="C1397" s="26">
        <v>5885000000</v>
      </c>
      <c r="D1397" s="26">
        <v>2587000000</v>
      </c>
    </row>
    <row r="1398" spans="2:4" x14ac:dyDescent="0.3">
      <c r="B1398" s="7" t="s">
        <v>475</v>
      </c>
      <c r="C1398" s="26">
        <v>6384000000</v>
      </c>
      <c r="D1398" s="26">
        <v>1927000000</v>
      </c>
    </row>
    <row r="1399" spans="2:4" x14ac:dyDescent="0.3">
      <c r="B1399" s="7" t="s">
        <v>475</v>
      </c>
      <c r="C1399" s="26">
        <v>7514000000</v>
      </c>
      <c r="D1399" s="26">
        <v>3297000000</v>
      </c>
    </row>
    <row r="1400" spans="2:4" x14ac:dyDescent="0.3">
      <c r="B1400" s="7" t="s">
        <v>476</v>
      </c>
      <c r="C1400" s="26">
        <v>1719000000</v>
      </c>
      <c r="D1400" s="26">
        <v>2090000000</v>
      </c>
    </row>
    <row r="1401" spans="2:4" x14ac:dyDescent="0.3">
      <c r="B1401" s="7" t="s">
        <v>476</v>
      </c>
      <c r="C1401" s="26">
        <v>1847000000</v>
      </c>
      <c r="D1401" s="26">
        <v>2093000000</v>
      </c>
    </row>
    <row r="1402" spans="2:4" x14ac:dyDescent="0.3">
      <c r="B1402" s="7" t="s">
        <v>476</v>
      </c>
      <c r="C1402" s="26">
        <v>1995000000</v>
      </c>
      <c r="D1402" s="26">
        <v>620000000</v>
      </c>
    </row>
    <row r="1403" spans="2:4" x14ac:dyDescent="0.3">
      <c r="B1403" s="7" t="s">
        <v>476</v>
      </c>
      <c r="C1403" s="26">
        <v>2046000000</v>
      </c>
      <c r="D1403" s="26">
        <v>1800000000</v>
      </c>
    </row>
    <row r="1404" spans="2:4" x14ac:dyDescent="0.3">
      <c r="B1404" s="7" t="s">
        <v>478</v>
      </c>
      <c r="C1404" s="26">
        <v>585400000</v>
      </c>
      <c r="D1404" s="26">
        <v>522900000</v>
      </c>
    </row>
    <row r="1405" spans="2:4" x14ac:dyDescent="0.3">
      <c r="B1405" s="7" t="s">
        <v>478</v>
      </c>
      <c r="C1405" s="26">
        <v>895100000</v>
      </c>
      <c r="D1405" s="26">
        <v>1096600000</v>
      </c>
    </row>
    <row r="1406" spans="2:4" x14ac:dyDescent="0.3">
      <c r="B1406" s="7" t="s">
        <v>478</v>
      </c>
      <c r="C1406" s="26">
        <v>1078400000</v>
      </c>
      <c r="D1406" s="26">
        <v>1500200000</v>
      </c>
    </row>
    <row r="1407" spans="2:4" x14ac:dyDescent="0.3">
      <c r="B1407" s="7" t="s">
        <v>478</v>
      </c>
      <c r="C1407" s="26">
        <v>1177200000</v>
      </c>
      <c r="D1407" s="26">
        <v>1765100000</v>
      </c>
    </row>
    <row r="1408" spans="2:4" x14ac:dyDescent="0.3">
      <c r="B1408" s="7" t="s">
        <v>480</v>
      </c>
      <c r="C1408" s="26">
        <v>2681100000</v>
      </c>
      <c r="D1408" s="26">
        <v>1390900000</v>
      </c>
    </row>
    <row r="1409" spans="2:4" x14ac:dyDescent="0.3">
      <c r="B1409" s="7" t="s">
        <v>480</v>
      </c>
      <c r="C1409" s="26">
        <v>2798900000</v>
      </c>
      <c r="D1409" s="26">
        <v>1468300000</v>
      </c>
    </row>
    <row r="1410" spans="2:4" x14ac:dyDescent="0.3">
      <c r="B1410" s="7" t="s">
        <v>480</v>
      </c>
      <c r="C1410" s="26">
        <v>2814600000</v>
      </c>
      <c r="D1410" s="26">
        <v>1288100000</v>
      </c>
    </row>
    <row r="1411" spans="2:4" x14ac:dyDescent="0.3">
      <c r="B1411" s="7" t="s">
        <v>480</v>
      </c>
      <c r="C1411" s="26">
        <v>2960300000</v>
      </c>
      <c r="D1411" s="26">
        <v>943400000</v>
      </c>
    </row>
    <row r="1412" spans="2:4" x14ac:dyDescent="0.3">
      <c r="B1412" s="7" t="s">
        <v>481</v>
      </c>
      <c r="C1412" s="26">
        <v>415100000</v>
      </c>
      <c r="D1412" s="26">
        <v>351500000</v>
      </c>
    </row>
    <row r="1413" spans="2:4" x14ac:dyDescent="0.3">
      <c r="B1413" s="7" t="s">
        <v>481</v>
      </c>
      <c r="C1413" s="26">
        <v>457200000</v>
      </c>
      <c r="D1413" s="26">
        <v>565500000</v>
      </c>
    </row>
    <row r="1414" spans="2:4" x14ac:dyDescent="0.3">
      <c r="B1414" s="7" t="s">
        <v>481</v>
      </c>
      <c r="C1414" s="26">
        <v>528000000</v>
      </c>
      <c r="D1414" s="26">
        <v>1026500000</v>
      </c>
    </row>
    <row r="1415" spans="2:4" x14ac:dyDescent="0.3">
      <c r="B1415" s="7" t="s">
        <v>481</v>
      </c>
      <c r="C1415" s="26">
        <v>541700000</v>
      </c>
      <c r="D1415" s="26">
        <v>1123500000</v>
      </c>
    </row>
    <row r="1416" spans="2:4" x14ac:dyDescent="0.3">
      <c r="B1416" s="7" t="s">
        <v>482</v>
      </c>
      <c r="C1416" s="26">
        <v>1646000000</v>
      </c>
      <c r="D1416" s="26">
        <v>839000000</v>
      </c>
    </row>
    <row r="1417" spans="2:4" x14ac:dyDescent="0.3">
      <c r="B1417" s="7" t="s">
        <v>482</v>
      </c>
      <c r="C1417" s="26">
        <v>1839000000</v>
      </c>
      <c r="D1417" s="26">
        <v>1204000000</v>
      </c>
    </row>
    <row r="1418" spans="2:4" x14ac:dyDescent="0.3">
      <c r="B1418" s="7" t="s">
        <v>482</v>
      </c>
      <c r="C1418" s="26">
        <v>2238000000</v>
      </c>
      <c r="D1418" s="26">
        <v>1373000000</v>
      </c>
    </row>
    <row r="1419" spans="2:4" x14ac:dyDescent="0.3">
      <c r="B1419" s="7" t="s">
        <v>482</v>
      </c>
      <c r="C1419" s="26">
        <v>2299000000</v>
      </c>
      <c r="D1419" s="26">
        <v>145000000</v>
      </c>
    </row>
    <row r="1420" spans="2:4" x14ac:dyDescent="0.3">
      <c r="B1420" s="7" t="s">
        <v>483</v>
      </c>
      <c r="C1420" s="26">
        <v>6672000000</v>
      </c>
      <c r="D1420" s="26">
        <v>3759000000</v>
      </c>
    </row>
    <row r="1421" spans="2:4" x14ac:dyDescent="0.3">
      <c r="B1421" s="7" t="s">
        <v>483</v>
      </c>
      <c r="C1421" s="26">
        <v>7929000000</v>
      </c>
      <c r="D1421" s="26">
        <v>3510000000</v>
      </c>
    </row>
    <row r="1422" spans="2:4" x14ac:dyDescent="0.3">
      <c r="B1422" s="7" t="s">
        <v>483</v>
      </c>
      <c r="C1422" s="26">
        <v>8419000000</v>
      </c>
      <c r="D1422" s="26">
        <v>3838000000</v>
      </c>
    </row>
    <row r="1423" spans="2:4" x14ac:dyDescent="0.3">
      <c r="B1423" s="7" t="s">
        <v>483</v>
      </c>
      <c r="C1423" s="26">
        <v>8954000000</v>
      </c>
      <c r="D1423" s="26">
        <v>4059000000</v>
      </c>
    </row>
    <row r="1424" spans="2:4" x14ac:dyDescent="0.3">
      <c r="B1424" s="7" t="s">
        <v>484</v>
      </c>
      <c r="C1424" s="26">
        <v>4741000000</v>
      </c>
      <c r="D1424" s="26">
        <v>1861000000</v>
      </c>
    </row>
    <row r="1425" spans="2:4" x14ac:dyDescent="0.3">
      <c r="B1425" s="7" t="s">
        <v>484</v>
      </c>
      <c r="C1425" s="26">
        <v>4763000000</v>
      </c>
      <c r="D1425" s="26">
        <v>1256000000</v>
      </c>
    </row>
    <row r="1426" spans="2:4" x14ac:dyDescent="0.3">
      <c r="B1426" s="7" t="s">
        <v>484</v>
      </c>
      <c r="C1426" s="26">
        <v>5110000000</v>
      </c>
      <c r="D1426" s="26">
        <v>1246000000</v>
      </c>
    </row>
    <row r="1427" spans="2:4" x14ac:dyDescent="0.3">
      <c r="B1427" s="7" t="s">
        <v>484</v>
      </c>
      <c r="C1427" s="26">
        <v>5329000000</v>
      </c>
      <c r="D1427" s="26">
        <v>2166000000</v>
      </c>
    </row>
    <row r="1428" spans="2:4" x14ac:dyDescent="0.3">
      <c r="B1428" s="7" t="s">
        <v>485</v>
      </c>
      <c r="C1428" s="26">
        <v>2392000000</v>
      </c>
      <c r="D1428" s="26">
        <v>593000000</v>
      </c>
    </row>
    <row r="1429" spans="2:4" x14ac:dyDescent="0.3">
      <c r="B1429" s="7" t="s">
        <v>485</v>
      </c>
      <c r="C1429" s="26">
        <v>2911000000</v>
      </c>
      <c r="D1429" s="26">
        <v>318000000</v>
      </c>
    </row>
    <row r="1430" spans="2:4" x14ac:dyDescent="0.3">
      <c r="B1430" s="7" t="s">
        <v>485</v>
      </c>
      <c r="C1430" s="26">
        <v>3001000000</v>
      </c>
      <c r="D1430" s="26">
        <v>391000000</v>
      </c>
    </row>
    <row r="1431" spans="2:4" x14ac:dyDescent="0.3">
      <c r="B1431" s="7" t="s">
        <v>485</v>
      </c>
      <c r="C1431" s="26">
        <v>4548000000</v>
      </c>
      <c r="D1431" s="26">
        <v>1183000000</v>
      </c>
    </row>
    <row r="1432" spans="2:4" x14ac:dyDescent="0.3">
      <c r="B1432" s="7" t="s">
        <v>486</v>
      </c>
      <c r="C1432" s="26">
        <v>0</v>
      </c>
      <c r="D1432" s="26">
        <v>8181035000</v>
      </c>
    </row>
    <row r="1433" spans="2:4" x14ac:dyDescent="0.3">
      <c r="B1433" s="7" t="s">
        <v>486</v>
      </c>
      <c r="C1433" s="26">
        <v>0</v>
      </c>
      <c r="D1433" s="26">
        <v>8551516000</v>
      </c>
    </row>
    <row r="1434" spans="2:4" x14ac:dyDescent="0.3">
      <c r="B1434" s="7" t="s">
        <v>486</v>
      </c>
      <c r="C1434" s="26">
        <v>0</v>
      </c>
      <c r="D1434" s="26">
        <v>9040472000</v>
      </c>
    </row>
    <row r="1435" spans="2:4" x14ac:dyDescent="0.3">
      <c r="B1435" s="7" t="s">
        <v>486</v>
      </c>
      <c r="C1435" s="26">
        <v>6338129000</v>
      </c>
      <c r="D1435" s="26">
        <v>1658478000</v>
      </c>
    </row>
    <row r="1436" spans="2:4" x14ac:dyDescent="0.3">
      <c r="B1436" s="7" t="s">
        <v>488</v>
      </c>
      <c r="C1436" s="26">
        <v>46809000000</v>
      </c>
      <c r="D1436" s="26">
        <v>30752000000</v>
      </c>
    </row>
    <row r="1437" spans="2:4" x14ac:dyDescent="0.3">
      <c r="B1437" s="7" t="s">
        <v>488</v>
      </c>
      <c r="C1437" s="26">
        <v>54970000000</v>
      </c>
      <c r="D1437" s="26">
        <v>24785000000</v>
      </c>
    </row>
    <row r="1438" spans="2:4" x14ac:dyDescent="0.3">
      <c r="B1438" s="7" t="s">
        <v>488</v>
      </c>
      <c r="C1438" s="26">
        <v>59209000000</v>
      </c>
      <c r="D1438" s="26">
        <v>12997000000</v>
      </c>
    </row>
    <row r="1439" spans="2:4" x14ac:dyDescent="0.3">
      <c r="B1439" s="7" t="s">
        <v>488</v>
      </c>
      <c r="C1439" s="26">
        <v>60090000000</v>
      </c>
      <c r="D1439" s="26">
        <v>12212000000</v>
      </c>
    </row>
    <row r="1440" spans="2:4" x14ac:dyDescent="0.3">
      <c r="B1440" s="7" t="s">
        <v>489</v>
      </c>
      <c r="C1440" s="26">
        <v>1051800000</v>
      </c>
      <c r="D1440" s="26">
        <v>352200000</v>
      </c>
    </row>
    <row r="1441" spans="2:4" x14ac:dyDescent="0.3">
      <c r="B1441" s="7" t="s">
        <v>489</v>
      </c>
      <c r="C1441" s="26">
        <v>1163900000</v>
      </c>
      <c r="D1441" s="26">
        <v>489100000</v>
      </c>
    </row>
    <row r="1442" spans="2:4" x14ac:dyDescent="0.3">
      <c r="B1442" s="7" t="s">
        <v>489</v>
      </c>
      <c r="C1442" s="26">
        <v>1193800000</v>
      </c>
      <c r="D1442" s="26">
        <v>466700000</v>
      </c>
    </row>
    <row r="1443" spans="2:4" x14ac:dyDescent="0.3">
      <c r="B1443" s="7" t="s">
        <v>489</v>
      </c>
      <c r="C1443" s="26">
        <v>1597300000</v>
      </c>
      <c r="D1443" s="26">
        <v>284600000</v>
      </c>
    </row>
    <row r="1444" spans="2:4" x14ac:dyDescent="0.3">
      <c r="B1444" s="7" t="s">
        <v>491</v>
      </c>
      <c r="C1444" s="26">
        <v>911000000</v>
      </c>
      <c r="D1444" s="26">
        <v>580000000</v>
      </c>
    </row>
    <row r="1445" spans="2:4" x14ac:dyDescent="0.3">
      <c r="B1445" s="7" t="s">
        <v>491</v>
      </c>
      <c r="C1445" s="26">
        <v>941000000</v>
      </c>
      <c r="D1445" s="26">
        <v>532000000</v>
      </c>
    </row>
    <row r="1446" spans="2:4" x14ac:dyDescent="0.3">
      <c r="B1446" s="7" t="s">
        <v>491</v>
      </c>
      <c r="C1446" s="26">
        <v>976000000</v>
      </c>
      <c r="D1446" s="26">
        <v>503000000</v>
      </c>
    </row>
    <row r="1447" spans="2:4" x14ac:dyDescent="0.3">
      <c r="B1447" s="7" t="s">
        <v>491</v>
      </c>
      <c r="C1447" s="26">
        <v>993000000</v>
      </c>
      <c r="D1447" s="26">
        <v>283000000</v>
      </c>
    </row>
    <row r="1448" spans="2:4" x14ac:dyDescent="0.3">
      <c r="B1448" s="7" t="s">
        <v>492</v>
      </c>
      <c r="C1448" s="26">
        <v>300107000</v>
      </c>
      <c r="D1448" s="26">
        <v>749455000</v>
      </c>
    </row>
    <row r="1449" spans="2:4" x14ac:dyDescent="0.3">
      <c r="B1449" s="7" t="s">
        <v>492</v>
      </c>
      <c r="C1449" s="26">
        <v>340054000</v>
      </c>
      <c r="D1449" s="26">
        <v>927820000</v>
      </c>
    </row>
    <row r="1450" spans="2:4" x14ac:dyDescent="0.3">
      <c r="B1450" s="7" t="s">
        <v>492</v>
      </c>
      <c r="C1450" s="26">
        <v>375843000</v>
      </c>
      <c r="D1450" s="26">
        <v>1074002000</v>
      </c>
    </row>
    <row r="1451" spans="2:4" x14ac:dyDescent="0.3">
      <c r="B1451" s="7" t="s">
        <v>492</v>
      </c>
      <c r="C1451" s="26">
        <v>460303000</v>
      </c>
      <c r="D1451" s="26">
        <v>1267760000</v>
      </c>
    </row>
    <row r="1452" spans="2:4" x14ac:dyDescent="0.3">
      <c r="B1452" s="7" t="s">
        <v>493</v>
      </c>
      <c r="C1452" s="26">
        <v>2030000000</v>
      </c>
      <c r="D1452" s="26">
        <v>1621000000</v>
      </c>
    </row>
    <row r="1453" spans="2:4" x14ac:dyDescent="0.3">
      <c r="B1453" s="7" t="s">
        <v>493</v>
      </c>
      <c r="C1453" s="26">
        <v>2107000000</v>
      </c>
      <c r="D1453" s="26">
        <v>1926000000</v>
      </c>
    </row>
    <row r="1454" spans="2:4" x14ac:dyDescent="0.3">
      <c r="B1454" s="7" t="s">
        <v>493</v>
      </c>
      <c r="C1454" s="26">
        <v>2117000000</v>
      </c>
      <c r="D1454" s="26">
        <v>1855000000</v>
      </c>
    </row>
    <row r="1455" spans="2:4" x14ac:dyDescent="0.3">
      <c r="B1455" s="7" t="s">
        <v>493</v>
      </c>
      <c r="C1455" s="26">
        <v>2131000000</v>
      </c>
      <c r="D1455" s="26">
        <v>1956000000</v>
      </c>
    </row>
    <row r="1456" spans="2:4" x14ac:dyDescent="0.3">
      <c r="B1456" s="7" t="s">
        <v>495</v>
      </c>
      <c r="C1456" s="26">
        <v>606765000</v>
      </c>
      <c r="D1456" s="26">
        <v>333589000</v>
      </c>
    </row>
    <row r="1457" spans="2:4" x14ac:dyDescent="0.3">
      <c r="B1457" s="7" t="s">
        <v>495</v>
      </c>
      <c r="C1457" s="26">
        <v>918691000</v>
      </c>
      <c r="D1457" s="26">
        <v>752460000</v>
      </c>
    </row>
    <row r="1458" spans="2:4" x14ac:dyDescent="0.3">
      <c r="B1458" s="7" t="s">
        <v>495</v>
      </c>
      <c r="C1458" s="26">
        <v>1273308000</v>
      </c>
      <c r="D1458" s="26">
        <v>854301000</v>
      </c>
    </row>
    <row r="1459" spans="2:4" x14ac:dyDescent="0.3">
      <c r="B1459" s="7" t="s">
        <v>495</v>
      </c>
      <c r="C1459" s="26">
        <v>1497466000</v>
      </c>
      <c r="D1459" s="26">
        <v>911884000</v>
      </c>
    </row>
    <row r="1460" spans="2:4" x14ac:dyDescent="0.3">
      <c r="B1460" s="7" t="s">
        <v>497</v>
      </c>
      <c r="C1460" s="26">
        <v>16461000000</v>
      </c>
      <c r="D1460" s="26">
        <v>4779000000</v>
      </c>
    </row>
    <row r="1461" spans="2:4" x14ac:dyDescent="0.3">
      <c r="B1461" s="7" t="s">
        <v>497</v>
      </c>
      <c r="C1461" s="26">
        <v>16805000000</v>
      </c>
      <c r="D1461" s="26">
        <v>4535000000</v>
      </c>
    </row>
    <row r="1462" spans="2:4" x14ac:dyDescent="0.3">
      <c r="B1462" s="7" t="s">
        <v>497</v>
      </c>
      <c r="C1462" s="26">
        <v>16878000000</v>
      </c>
      <c r="D1462" s="26">
        <v>4910000000</v>
      </c>
    </row>
    <row r="1463" spans="2:4" x14ac:dyDescent="0.3">
      <c r="B1463" s="7" t="s">
        <v>497</v>
      </c>
      <c r="C1463" s="26">
        <v>17154000000</v>
      </c>
      <c r="D1463" s="26">
        <v>5579000000</v>
      </c>
    </row>
    <row r="1464" spans="2:4" x14ac:dyDescent="0.3">
      <c r="B1464" s="7" t="s">
        <v>498</v>
      </c>
      <c r="C1464" s="26">
        <v>1466067000</v>
      </c>
      <c r="D1464" s="26">
        <v>697217000</v>
      </c>
    </row>
    <row r="1465" spans="2:4" x14ac:dyDescent="0.3">
      <c r="B1465" s="7" t="s">
        <v>498</v>
      </c>
      <c r="C1465" s="26">
        <v>1645800000</v>
      </c>
      <c r="D1465" s="26">
        <v>891400000</v>
      </c>
    </row>
    <row r="1466" spans="2:4" x14ac:dyDescent="0.3">
      <c r="B1466" s="7" t="s">
        <v>498</v>
      </c>
      <c r="C1466" s="26">
        <v>1731200000</v>
      </c>
      <c r="D1466" s="26">
        <v>760100000</v>
      </c>
    </row>
    <row r="1467" spans="2:4" x14ac:dyDescent="0.3">
      <c r="B1467" s="7" t="s">
        <v>498</v>
      </c>
      <c r="C1467" s="26">
        <v>2036100000</v>
      </c>
      <c r="D1467" s="26">
        <v>304300000</v>
      </c>
    </row>
    <row r="1468" spans="2:4" x14ac:dyDescent="0.3">
      <c r="B1468" s="7" t="s">
        <v>499</v>
      </c>
      <c r="C1468" s="26">
        <v>4250446000</v>
      </c>
      <c r="D1468" s="26">
        <v>3106526000</v>
      </c>
    </row>
    <row r="1469" spans="2:4" x14ac:dyDescent="0.3">
      <c r="B1469" s="7" t="s">
        <v>499</v>
      </c>
      <c r="C1469" s="26">
        <v>4467089000</v>
      </c>
      <c r="D1469" s="26">
        <v>3350570000</v>
      </c>
    </row>
    <row r="1470" spans="2:4" x14ac:dyDescent="0.3">
      <c r="B1470" s="7" t="s">
        <v>499</v>
      </c>
      <c r="C1470" s="26">
        <v>4695384000</v>
      </c>
      <c r="D1470" s="26">
        <v>3606501000</v>
      </c>
    </row>
    <row r="1471" spans="2:4" x14ac:dyDescent="0.3">
      <c r="B1471" s="7" t="s">
        <v>499</v>
      </c>
      <c r="C1471" s="26">
        <v>5205715000</v>
      </c>
      <c r="D1471" s="26">
        <v>3704700000</v>
      </c>
    </row>
    <row r="1472" spans="2:4" x14ac:dyDescent="0.3">
      <c r="B1472" s="7" t="s">
        <v>500</v>
      </c>
      <c r="C1472" s="26">
        <v>787329000</v>
      </c>
      <c r="D1472" s="26">
        <v>846505000</v>
      </c>
    </row>
    <row r="1473" spans="2:4" x14ac:dyDescent="0.3">
      <c r="B1473" s="7" t="s">
        <v>500</v>
      </c>
      <c r="C1473" s="26">
        <v>819711000</v>
      </c>
      <c r="D1473" s="26">
        <v>835776000</v>
      </c>
    </row>
    <row r="1474" spans="2:4" x14ac:dyDescent="0.3">
      <c r="B1474" s="7" t="s">
        <v>500</v>
      </c>
      <c r="C1474" s="26">
        <v>855908000</v>
      </c>
      <c r="D1474" s="26">
        <v>860803000</v>
      </c>
    </row>
    <row r="1475" spans="2:4" x14ac:dyDescent="0.3">
      <c r="B1475" s="7" t="s">
        <v>500</v>
      </c>
      <c r="C1475" s="26">
        <v>907024000</v>
      </c>
      <c r="D1475" s="26">
        <v>842829000</v>
      </c>
    </row>
    <row r="1476" spans="2:4" x14ac:dyDescent="0.3">
      <c r="B1476" s="7" t="s">
        <v>501</v>
      </c>
      <c r="C1476" s="26">
        <v>3731300000</v>
      </c>
      <c r="D1476" s="26">
        <v>1564200000</v>
      </c>
    </row>
    <row r="1477" spans="2:4" x14ac:dyDescent="0.3">
      <c r="B1477" s="7" t="s">
        <v>501</v>
      </c>
      <c r="C1477" s="26">
        <v>3841800000</v>
      </c>
      <c r="D1477" s="26">
        <v>1687300000</v>
      </c>
    </row>
    <row r="1478" spans="2:4" x14ac:dyDescent="0.3">
      <c r="B1478" s="7" t="s">
        <v>501</v>
      </c>
      <c r="C1478" s="26">
        <v>5304400000</v>
      </c>
      <c r="D1478" s="26">
        <v>2451500000</v>
      </c>
    </row>
    <row r="1479" spans="2:4" x14ac:dyDescent="0.3">
      <c r="B1479" s="7" t="s">
        <v>501</v>
      </c>
      <c r="C1479" s="26">
        <v>5587200000</v>
      </c>
      <c r="D1479" s="26">
        <v>1904800000</v>
      </c>
    </row>
    <row r="1480" spans="2:4" x14ac:dyDescent="0.3">
      <c r="B1480" s="7" t="s">
        <v>502</v>
      </c>
      <c r="C1480" s="26">
        <v>455000000</v>
      </c>
      <c r="D1480" s="26">
        <v>296000000</v>
      </c>
    </row>
    <row r="1481" spans="2:4" x14ac:dyDescent="0.3">
      <c r="B1481" s="7" t="s">
        <v>502</v>
      </c>
      <c r="C1481" s="26">
        <v>633000000</v>
      </c>
      <c r="D1481" s="26">
        <v>294000000</v>
      </c>
    </row>
    <row r="1482" spans="2:4" x14ac:dyDescent="0.3">
      <c r="B1482" s="7" t="s">
        <v>502</v>
      </c>
      <c r="C1482" s="26">
        <v>866000000</v>
      </c>
      <c r="D1482" s="26">
        <v>340000000</v>
      </c>
    </row>
    <row r="1483" spans="2:4" x14ac:dyDescent="0.3">
      <c r="B1483" s="7" t="s">
        <v>502</v>
      </c>
      <c r="C1483" s="26">
        <v>1202000000</v>
      </c>
      <c r="D1483" s="26">
        <v>232000000</v>
      </c>
    </row>
    <row r="1484" spans="2:4" x14ac:dyDescent="0.3">
      <c r="B1484" s="7" t="s">
        <v>503</v>
      </c>
      <c r="C1484" s="26">
        <v>7578000000</v>
      </c>
      <c r="D1484" s="26">
        <v>5306000000</v>
      </c>
    </row>
    <row r="1485" spans="2:4" x14ac:dyDescent="0.3">
      <c r="B1485" s="7" t="s">
        <v>503</v>
      </c>
      <c r="C1485" s="26">
        <v>7846000000</v>
      </c>
      <c r="D1485" s="26">
        <v>5458000000</v>
      </c>
    </row>
    <row r="1486" spans="2:4" x14ac:dyDescent="0.3">
      <c r="B1486" s="7" t="s">
        <v>503</v>
      </c>
      <c r="C1486" s="26">
        <v>7979000000</v>
      </c>
      <c r="D1486" s="26">
        <v>5113000000</v>
      </c>
    </row>
    <row r="1487" spans="2:4" x14ac:dyDescent="0.3">
      <c r="B1487" s="7" t="s">
        <v>503</v>
      </c>
      <c r="C1487" s="26">
        <v>8139000000</v>
      </c>
      <c r="D1487" s="26">
        <v>4416000000</v>
      </c>
    </row>
    <row r="1488" spans="2:4" x14ac:dyDescent="0.3">
      <c r="B1488" s="7" t="s">
        <v>504</v>
      </c>
      <c r="C1488" s="26">
        <v>1129262000</v>
      </c>
      <c r="D1488" s="26">
        <v>436792000</v>
      </c>
    </row>
    <row r="1489" spans="2:4" x14ac:dyDescent="0.3">
      <c r="B1489" s="7" t="s">
        <v>504</v>
      </c>
      <c r="C1489" s="26">
        <v>1238959000</v>
      </c>
      <c r="D1489" s="26">
        <v>514650000</v>
      </c>
    </row>
    <row r="1490" spans="2:4" x14ac:dyDescent="0.3">
      <c r="B1490" s="7" t="s">
        <v>504</v>
      </c>
      <c r="C1490" s="26">
        <v>1360943000</v>
      </c>
      <c r="D1490" s="26">
        <v>589472000</v>
      </c>
    </row>
    <row r="1491" spans="2:4" x14ac:dyDescent="0.3">
      <c r="B1491" s="7" t="s">
        <v>504</v>
      </c>
      <c r="C1491" s="26">
        <v>1492666000</v>
      </c>
      <c r="D1491" s="26">
        <v>650508000</v>
      </c>
    </row>
    <row r="1492" spans="2:4" x14ac:dyDescent="0.3">
      <c r="B1492" s="7" t="s">
        <v>506</v>
      </c>
      <c r="C1492" s="26">
        <v>983000000</v>
      </c>
      <c r="D1492" s="26">
        <v>1375000000</v>
      </c>
    </row>
    <row r="1493" spans="2:4" x14ac:dyDescent="0.3">
      <c r="B1493" s="7" t="s">
        <v>506</v>
      </c>
      <c r="C1493" s="26">
        <v>1255000000</v>
      </c>
      <c r="D1493" s="26">
        <v>1430000000</v>
      </c>
    </row>
    <row r="1494" spans="2:4" x14ac:dyDescent="0.3">
      <c r="B1494" s="7" t="s">
        <v>506</v>
      </c>
      <c r="C1494" s="26">
        <v>1748000000</v>
      </c>
      <c r="D1494" s="26">
        <v>2169000000</v>
      </c>
    </row>
    <row r="1495" spans="2:4" x14ac:dyDescent="0.3">
      <c r="B1495" s="7" t="s">
        <v>506</v>
      </c>
      <c r="C1495" s="26">
        <v>1864000000</v>
      </c>
      <c r="D1495" s="26">
        <v>2833000000</v>
      </c>
    </row>
    <row r="1496" spans="2:4" x14ac:dyDescent="0.3">
      <c r="B1496" s="7" t="s">
        <v>507</v>
      </c>
      <c r="C1496" s="26">
        <v>2120000000</v>
      </c>
      <c r="D1496" s="26">
        <v>1644000000</v>
      </c>
    </row>
    <row r="1497" spans="2:4" x14ac:dyDescent="0.3">
      <c r="B1497" s="7" t="s">
        <v>507</v>
      </c>
      <c r="C1497" s="26">
        <v>2737000000</v>
      </c>
      <c r="D1497" s="26">
        <v>779000000</v>
      </c>
    </row>
    <row r="1498" spans="2:4" x14ac:dyDescent="0.3">
      <c r="B1498" s="7" t="s">
        <v>507</v>
      </c>
      <c r="C1498" s="26">
        <v>3324000000</v>
      </c>
      <c r="D1498" s="26">
        <v>1636000000</v>
      </c>
    </row>
    <row r="1499" spans="2:4" x14ac:dyDescent="0.3">
      <c r="B1499" s="7" t="s">
        <v>507</v>
      </c>
      <c r="C1499" s="26">
        <v>3376000000</v>
      </c>
      <c r="D1499" s="26">
        <v>2869000000</v>
      </c>
    </row>
    <row r="1500" spans="2:4" x14ac:dyDescent="0.3">
      <c r="B1500" s="7" t="s">
        <v>508</v>
      </c>
      <c r="C1500" s="26">
        <v>247597000</v>
      </c>
      <c r="D1500" s="26">
        <v>356619000</v>
      </c>
    </row>
    <row r="1501" spans="2:4" x14ac:dyDescent="0.3">
      <c r="B1501" s="7" t="s">
        <v>508</v>
      </c>
      <c r="C1501" s="26">
        <v>312367000</v>
      </c>
      <c r="D1501" s="26">
        <v>382500000</v>
      </c>
    </row>
    <row r="1502" spans="2:4" x14ac:dyDescent="0.3">
      <c r="B1502" s="7" t="s">
        <v>508</v>
      </c>
      <c r="C1502" s="26">
        <v>346345000</v>
      </c>
      <c r="D1502" s="26">
        <v>431640000</v>
      </c>
    </row>
    <row r="1503" spans="2:4" x14ac:dyDescent="0.3">
      <c r="B1503" s="7" t="s">
        <v>508</v>
      </c>
      <c r="C1503" s="26">
        <v>390253000</v>
      </c>
      <c r="D1503" s="26">
        <v>534107000</v>
      </c>
    </row>
    <row r="1504" spans="2:4" x14ac:dyDescent="0.3">
      <c r="B1504" s="7" t="s">
        <v>509</v>
      </c>
      <c r="C1504" s="26">
        <v>3028000000</v>
      </c>
      <c r="D1504" s="26">
        <v>4532000000</v>
      </c>
    </row>
    <row r="1505" spans="2:4" x14ac:dyDescent="0.3">
      <c r="B1505" s="7" t="s">
        <v>509</v>
      </c>
      <c r="C1505" s="26">
        <v>3201000000</v>
      </c>
      <c r="D1505" s="26">
        <v>4226000000</v>
      </c>
    </row>
    <row r="1506" spans="2:4" x14ac:dyDescent="0.3">
      <c r="B1506" s="7" t="s">
        <v>509</v>
      </c>
      <c r="C1506" s="26">
        <v>3380000000</v>
      </c>
      <c r="D1506" s="26">
        <v>2984000000</v>
      </c>
    </row>
    <row r="1507" spans="2:4" x14ac:dyDescent="0.3">
      <c r="B1507" s="7" t="s">
        <v>509</v>
      </c>
      <c r="C1507" s="26">
        <v>3681000000</v>
      </c>
      <c r="D1507" s="26">
        <v>2687000000</v>
      </c>
    </row>
    <row r="1508" spans="2:4" x14ac:dyDescent="0.3">
      <c r="B1508" s="7" t="s">
        <v>510</v>
      </c>
      <c r="C1508" s="26">
        <v>1126000000</v>
      </c>
      <c r="D1508" s="26">
        <v>847000000</v>
      </c>
    </row>
    <row r="1509" spans="2:4" x14ac:dyDescent="0.3">
      <c r="B1509" s="7" t="s">
        <v>510</v>
      </c>
      <c r="C1509" s="26">
        <v>1165000000</v>
      </c>
      <c r="D1509" s="26">
        <v>1053000000</v>
      </c>
    </row>
    <row r="1510" spans="2:4" x14ac:dyDescent="0.3">
      <c r="B1510" s="7" t="s">
        <v>510</v>
      </c>
      <c r="C1510" s="26">
        <v>1304000000</v>
      </c>
      <c r="D1510" s="26">
        <v>1140000000</v>
      </c>
    </row>
    <row r="1511" spans="2:4" x14ac:dyDescent="0.3">
      <c r="B1511" s="7" t="s">
        <v>510</v>
      </c>
      <c r="C1511" s="26">
        <v>1361000000</v>
      </c>
      <c r="D1511" s="26">
        <v>1096000000</v>
      </c>
    </row>
    <row r="1512" spans="2:4" x14ac:dyDescent="0.3">
      <c r="B1512" s="7" t="s">
        <v>511</v>
      </c>
      <c r="C1512" s="26">
        <v>670602000</v>
      </c>
      <c r="D1512" s="26">
        <v>208695000</v>
      </c>
    </row>
    <row r="1513" spans="2:4" x14ac:dyDescent="0.3">
      <c r="B1513" s="7" t="s">
        <v>511</v>
      </c>
      <c r="C1513" s="26">
        <v>871572000</v>
      </c>
      <c r="D1513" s="26">
        <v>265098000</v>
      </c>
    </row>
    <row r="1514" spans="2:4" x14ac:dyDescent="0.3">
      <c r="B1514" s="7" t="s">
        <v>511</v>
      </c>
      <c r="C1514" s="26">
        <v>1158251000</v>
      </c>
      <c r="D1514" s="26">
        <v>353955000</v>
      </c>
    </row>
    <row r="1515" spans="2:4" x14ac:dyDescent="0.3">
      <c r="B1515" s="7" t="s">
        <v>511</v>
      </c>
      <c r="C1515" s="26">
        <v>1497000000</v>
      </c>
      <c r="D1515" s="26">
        <v>408547000</v>
      </c>
    </row>
    <row r="1516" spans="2:4" x14ac:dyDescent="0.3">
      <c r="B1516" s="7" t="s">
        <v>512</v>
      </c>
      <c r="C1516" s="26">
        <v>670602000</v>
      </c>
      <c r="D1516" s="26">
        <v>208695000</v>
      </c>
    </row>
    <row r="1517" spans="2:4" x14ac:dyDescent="0.3">
      <c r="B1517" s="7" t="s">
        <v>512</v>
      </c>
      <c r="C1517" s="26">
        <v>871572000</v>
      </c>
      <c r="D1517" s="26">
        <v>265098000</v>
      </c>
    </row>
    <row r="1518" spans="2:4" x14ac:dyDescent="0.3">
      <c r="B1518" s="7" t="s">
        <v>512</v>
      </c>
      <c r="C1518" s="26">
        <v>1158251000</v>
      </c>
      <c r="D1518" s="26">
        <v>353955000</v>
      </c>
    </row>
    <row r="1519" spans="2:4" x14ac:dyDescent="0.3">
      <c r="B1519" s="7" t="s">
        <v>512</v>
      </c>
      <c r="C1519" s="26">
        <v>1497000000</v>
      </c>
      <c r="D1519" s="26">
        <v>408547000</v>
      </c>
    </row>
    <row r="1520" spans="2:4" x14ac:dyDescent="0.3">
      <c r="B1520" s="7" t="s">
        <v>513</v>
      </c>
      <c r="C1520" s="26">
        <v>17970000000</v>
      </c>
      <c r="D1520" s="26">
        <v>1362000000</v>
      </c>
    </row>
    <row r="1521" spans="2:4" x14ac:dyDescent="0.3">
      <c r="B1521" s="7" t="s">
        <v>513</v>
      </c>
      <c r="C1521" s="26">
        <v>19318000000</v>
      </c>
      <c r="D1521" s="26">
        <v>1769000000</v>
      </c>
    </row>
    <row r="1522" spans="2:4" x14ac:dyDescent="0.3">
      <c r="B1522" s="7" t="s">
        <v>513</v>
      </c>
      <c r="C1522" s="26">
        <v>19474000000</v>
      </c>
      <c r="D1522" s="26">
        <v>2816000000</v>
      </c>
    </row>
    <row r="1523" spans="2:4" x14ac:dyDescent="0.3">
      <c r="B1523" s="7" t="s">
        <v>513</v>
      </c>
      <c r="C1523" s="26">
        <v>20242000000</v>
      </c>
      <c r="D1523" s="26">
        <v>5492000000</v>
      </c>
    </row>
    <row r="1524" spans="2:4" x14ac:dyDescent="0.3">
      <c r="B1524" s="7" t="s">
        <v>514</v>
      </c>
      <c r="C1524" s="26">
        <v>383394000</v>
      </c>
      <c r="D1524" s="26">
        <v>116920000</v>
      </c>
    </row>
    <row r="1525" spans="2:4" x14ac:dyDescent="0.3">
      <c r="B1525" s="7" t="s">
        <v>514</v>
      </c>
      <c r="C1525" s="26">
        <v>404036000</v>
      </c>
      <c r="D1525" s="26">
        <v>67260000</v>
      </c>
    </row>
    <row r="1526" spans="2:4" x14ac:dyDescent="0.3">
      <c r="B1526" s="7" t="s">
        <v>514</v>
      </c>
      <c r="C1526" s="26">
        <v>420541000</v>
      </c>
      <c r="D1526" s="26">
        <v>126764000</v>
      </c>
    </row>
    <row r="1527" spans="2:4" x14ac:dyDescent="0.3">
      <c r="B1527" s="7" t="s">
        <v>514</v>
      </c>
      <c r="C1527" s="26">
        <v>453010000</v>
      </c>
      <c r="D1527" s="26">
        <v>159591000</v>
      </c>
    </row>
    <row r="1528" spans="2:4" x14ac:dyDescent="0.3">
      <c r="B1528" s="7" t="s">
        <v>515</v>
      </c>
      <c r="C1528" s="26">
        <v>488880000</v>
      </c>
      <c r="D1528" s="26">
        <v>294794000</v>
      </c>
    </row>
    <row r="1529" spans="2:4" x14ac:dyDescent="0.3">
      <c r="B1529" s="7" t="s">
        <v>515</v>
      </c>
      <c r="C1529" s="26">
        <v>596390000</v>
      </c>
      <c r="D1529" s="26">
        <v>344858000</v>
      </c>
    </row>
    <row r="1530" spans="2:4" x14ac:dyDescent="0.3">
      <c r="B1530" s="7" t="s">
        <v>515</v>
      </c>
      <c r="C1530" s="26">
        <v>712006000</v>
      </c>
      <c r="D1530" s="26">
        <v>424781000</v>
      </c>
    </row>
    <row r="1531" spans="2:4" x14ac:dyDescent="0.3">
      <c r="B1531" s="7" t="s">
        <v>515</v>
      </c>
      <c r="C1531" s="26">
        <v>863354000</v>
      </c>
      <c r="D1531" s="26">
        <v>520979000</v>
      </c>
    </row>
    <row r="1532" spans="2:4" x14ac:dyDescent="0.3">
      <c r="B1532" s="7" t="s">
        <v>516</v>
      </c>
      <c r="C1532" s="26">
        <v>23207000000</v>
      </c>
      <c r="D1532" s="26">
        <v>9623000000</v>
      </c>
    </row>
    <row r="1533" spans="2:4" x14ac:dyDescent="0.3">
      <c r="B1533" s="7" t="s">
        <v>516</v>
      </c>
      <c r="C1533" s="26">
        <v>26567000000</v>
      </c>
      <c r="D1533" s="26">
        <v>10274000000</v>
      </c>
    </row>
    <row r="1534" spans="2:4" x14ac:dyDescent="0.3">
      <c r="B1534" s="7" t="s">
        <v>516</v>
      </c>
      <c r="C1534" s="26">
        <v>42211000000</v>
      </c>
      <c r="D1534" s="26">
        <v>11021000000</v>
      </c>
    </row>
    <row r="1535" spans="2:4" x14ac:dyDescent="0.3">
      <c r="B1535" s="7" t="s">
        <v>516</v>
      </c>
      <c r="C1535" s="26">
        <v>54872000000</v>
      </c>
      <c r="D1535" s="26">
        <v>12930000000</v>
      </c>
    </row>
    <row r="1536" spans="2:4" x14ac:dyDescent="0.3">
      <c r="B1536" s="7" t="s">
        <v>517</v>
      </c>
      <c r="C1536" s="26">
        <v>1948400000</v>
      </c>
      <c r="D1536" s="26">
        <v>1394900000</v>
      </c>
    </row>
    <row r="1537" spans="2:4" x14ac:dyDescent="0.3">
      <c r="B1537" s="7" t="s">
        <v>517</v>
      </c>
      <c r="C1537" s="26">
        <v>1960800000</v>
      </c>
      <c r="D1537" s="26">
        <v>1369400000</v>
      </c>
    </row>
    <row r="1538" spans="2:4" x14ac:dyDescent="0.3">
      <c r="B1538" s="7" t="s">
        <v>517</v>
      </c>
      <c r="C1538" s="26">
        <v>2092900000</v>
      </c>
      <c r="D1538" s="26">
        <v>709500000</v>
      </c>
    </row>
    <row r="1539" spans="2:4" x14ac:dyDescent="0.3">
      <c r="B1539" s="7" t="s">
        <v>517</v>
      </c>
      <c r="C1539" s="26">
        <v>2130800000</v>
      </c>
      <c r="D1539" s="26">
        <v>1391100000</v>
      </c>
    </row>
    <row r="1540" spans="2:4" x14ac:dyDescent="0.3">
      <c r="B1540" s="7" t="s">
        <v>518</v>
      </c>
      <c r="C1540" s="26">
        <v>8668000000</v>
      </c>
      <c r="D1540" s="26">
        <v>7446000000</v>
      </c>
    </row>
    <row r="1541" spans="2:4" x14ac:dyDescent="0.3">
      <c r="B1541" s="7" t="s">
        <v>518</v>
      </c>
      <c r="C1541" s="26">
        <v>8922000000</v>
      </c>
      <c r="D1541" s="26">
        <v>7272000000</v>
      </c>
    </row>
    <row r="1542" spans="2:4" x14ac:dyDescent="0.3">
      <c r="B1542" s="7" t="s">
        <v>518</v>
      </c>
      <c r="C1542" s="26">
        <v>9138000000</v>
      </c>
      <c r="D1542" s="26">
        <v>8753000000</v>
      </c>
    </row>
    <row r="1543" spans="2:4" x14ac:dyDescent="0.3">
      <c r="B1543" s="7" t="s">
        <v>518</v>
      </c>
      <c r="C1543" s="26">
        <v>9327000000</v>
      </c>
      <c r="D1543" s="26">
        <v>8052000000</v>
      </c>
    </row>
    <row r="1544" spans="2:4" x14ac:dyDescent="0.3">
      <c r="B1544" s="7" t="s">
        <v>519</v>
      </c>
      <c r="C1544" s="26">
        <v>34701000000</v>
      </c>
      <c r="D1544" s="26">
        <v>7034000000</v>
      </c>
    </row>
    <row r="1545" spans="2:4" x14ac:dyDescent="0.3">
      <c r="B1545" s="7" t="s">
        <v>519</v>
      </c>
      <c r="C1545" s="26">
        <v>37748000000</v>
      </c>
      <c r="D1545" s="26">
        <v>7668000000</v>
      </c>
    </row>
    <row r="1546" spans="2:4" x14ac:dyDescent="0.3">
      <c r="B1546" s="7" t="s">
        <v>519</v>
      </c>
      <c r="C1546" s="26">
        <v>38506000000</v>
      </c>
      <c r="D1546" s="26">
        <v>4968000000</v>
      </c>
    </row>
    <row r="1547" spans="2:4" x14ac:dyDescent="0.3">
      <c r="B1547" s="7" t="s">
        <v>519</v>
      </c>
      <c r="C1547" s="26">
        <v>39210000000</v>
      </c>
      <c r="D1547" s="26">
        <v>1343000000</v>
      </c>
    </row>
    <row r="1548" spans="2:4" x14ac:dyDescent="0.3">
      <c r="B1548" s="7" t="s">
        <v>520</v>
      </c>
      <c r="C1548" s="26">
        <v>657246000</v>
      </c>
      <c r="D1548" s="26">
        <v>374285000</v>
      </c>
    </row>
    <row r="1549" spans="2:4" x14ac:dyDescent="0.3">
      <c r="B1549" s="7" t="s">
        <v>520</v>
      </c>
      <c r="C1549" s="26">
        <v>734511000</v>
      </c>
      <c r="D1549" s="26">
        <v>426831000</v>
      </c>
    </row>
    <row r="1550" spans="2:4" x14ac:dyDescent="0.3">
      <c r="B1550" s="7" t="s">
        <v>520</v>
      </c>
      <c r="C1550" s="26">
        <v>809545000</v>
      </c>
      <c r="D1550" s="26">
        <v>365385000</v>
      </c>
    </row>
    <row r="1551" spans="2:4" x14ac:dyDescent="0.3">
      <c r="B1551" s="7" t="s">
        <v>520</v>
      </c>
      <c r="C1551" s="26">
        <v>848323000</v>
      </c>
      <c r="D1551" s="26">
        <v>353579000</v>
      </c>
    </row>
    <row r="1552" spans="2:4" x14ac:dyDescent="0.3">
      <c r="B1552" s="7" t="s">
        <v>521</v>
      </c>
      <c r="C1552" s="26">
        <v>480600000</v>
      </c>
      <c r="D1552" s="26">
        <v>274200000</v>
      </c>
    </row>
    <row r="1553" spans="2:4" x14ac:dyDescent="0.3">
      <c r="B1553" s="7" t="s">
        <v>521</v>
      </c>
      <c r="C1553" s="26">
        <v>503798000</v>
      </c>
      <c r="D1553" s="26">
        <v>343329000</v>
      </c>
    </row>
    <row r="1554" spans="2:4" x14ac:dyDescent="0.3">
      <c r="B1554" s="7" t="s">
        <v>521</v>
      </c>
      <c r="C1554" s="26">
        <v>520300000</v>
      </c>
      <c r="D1554" s="26">
        <v>288300000</v>
      </c>
    </row>
    <row r="1555" spans="2:4" x14ac:dyDescent="0.3">
      <c r="B1555" s="7" t="s">
        <v>521</v>
      </c>
      <c r="C1555" s="26">
        <v>522100000</v>
      </c>
      <c r="D1555" s="26">
        <v>355700000</v>
      </c>
    </row>
    <row r="1556" spans="2:4" x14ac:dyDescent="0.3">
      <c r="B1556" s="7" t="s">
        <v>522</v>
      </c>
      <c r="C1556" s="26">
        <v>7409000000</v>
      </c>
      <c r="D1556" s="26">
        <v>9593000000</v>
      </c>
    </row>
    <row r="1557" spans="2:4" x14ac:dyDescent="0.3">
      <c r="B1557" s="7" t="s">
        <v>522</v>
      </c>
      <c r="C1557" s="26">
        <v>7583000000</v>
      </c>
      <c r="D1557" s="26">
        <v>8549000000</v>
      </c>
    </row>
    <row r="1558" spans="2:4" x14ac:dyDescent="0.3">
      <c r="B1558" s="7" t="s">
        <v>522</v>
      </c>
      <c r="C1558" s="26">
        <v>7612000000</v>
      </c>
      <c r="D1558" s="26">
        <v>8172000000</v>
      </c>
    </row>
    <row r="1559" spans="2:4" x14ac:dyDescent="0.3">
      <c r="B1559" s="7" t="s">
        <v>522</v>
      </c>
      <c r="C1559" s="26">
        <v>8376000000</v>
      </c>
      <c r="D1559" s="26">
        <v>7291000000</v>
      </c>
    </row>
    <row r="1560" spans="2:4" x14ac:dyDescent="0.3">
      <c r="B1560" s="7" t="s">
        <v>523</v>
      </c>
      <c r="C1560" s="26">
        <v>2604000000</v>
      </c>
      <c r="D1560" s="26">
        <v>7242000000</v>
      </c>
    </row>
    <row r="1561" spans="2:4" x14ac:dyDescent="0.3">
      <c r="B1561" s="7" t="s">
        <v>523</v>
      </c>
      <c r="C1561" s="26">
        <v>2677000000</v>
      </c>
      <c r="D1561" s="26">
        <v>8150000000</v>
      </c>
    </row>
    <row r="1562" spans="2:4" x14ac:dyDescent="0.3">
      <c r="B1562" s="7" t="s">
        <v>523</v>
      </c>
      <c r="C1562" s="26">
        <v>2723000000</v>
      </c>
      <c r="D1562" s="26">
        <v>9078000000</v>
      </c>
    </row>
    <row r="1563" spans="2:4" x14ac:dyDescent="0.3">
      <c r="B1563" s="7" t="s">
        <v>523</v>
      </c>
      <c r="C1563" s="26">
        <v>4971000000</v>
      </c>
      <c r="D1563" s="26">
        <v>7885000000</v>
      </c>
    </row>
    <row r="1564" spans="2:4" x14ac:dyDescent="0.3">
      <c r="B1564" s="7" t="s">
        <v>524</v>
      </c>
      <c r="C1564" s="26">
        <v>640797000</v>
      </c>
      <c r="D1564" s="26">
        <v>608890000</v>
      </c>
    </row>
    <row r="1565" spans="2:4" x14ac:dyDescent="0.3">
      <c r="B1565" s="7" t="s">
        <v>524</v>
      </c>
      <c r="C1565" s="26">
        <v>705400000</v>
      </c>
      <c r="D1565" s="26">
        <v>596300000</v>
      </c>
    </row>
    <row r="1566" spans="2:4" x14ac:dyDescent="0.3">
      <c r="B1566" s="7" t="s">
        <v>524</v>
      </c>
      <c r="C1566" s="26">
        <v>733700000</v>
      </c>
      <c r="D1566" s="26">
        <v>549000000</v>
      </c>
    </row>
    <row r="1567" spans="2:4" x14ac:dyDescent="0.3">
      <c r="B1567" s="7" t="s">
        <v>524</v>
      </c>
      <c r="C1567" s="26">
        <v>810500000</v>
      </c>
      <c r="D1567" s="26">
        <v>550800000</v>
      </c>
    </row>
    <row r="1568" spans="2:4" x14ac:dyDescent="0.3">
      <c r="B1568" s="7" t="s">
        <v>525</v>
      </c>
      <c r="C1568" s="26">
        <v>3596708000</v>
      </c>
      <c r="D1568" s="26">
        <v>1465267000</v>
      </c>
    </row>
    <row r="1569" spans="2:4" x14ac:dyDescent="0.3">
      <c r="B1569" s="7" t="s">
        <v>525</v>
      </c>
      <c r="C1569" s="26">
        <v>3841032000</v>
      </c>
      <c r="D1569" s="26">
        <v>1647147000</v>
      </c>
    </row>
    <row r="1570" spans="2:4" x14ac:dyDescent="0.3">
      <c r="B1570" s="7" t="s">
        <v>525</v>
      </c>
      <c r="C1570" s="26">
        <v>4159885000</v>
      </c>
      <c r="D1570" s="26">
        <v>1834086000</v>
      </c>
    </row>
    <row r="1571" spans="2:4" x14ac:dyDescent="0.3">
      <c r="B1571" s="7" t="s">
        <v>525</v>
      </c>
      <c r="C1571" s="26">
        <v>4178386000</v>
      </c>
      <c r="D1571" s="26">
        <v>1804558000</v>
      </c>
    </row>
    <row r="1572" spans="2:4" x14ac:dyDescent="0.3">
      <c r="B1572" s="7" t="s">
        <v>526</v>
      </c>
      <c r="C1572" s="26">
        <v>3066000000</v>
      </c>
      <c r="D1572" s="26">
        <v>3929000000</v>
      </c>
    </row>
    <row r="1573" spans="2:4" x14ac:dyDescent="0.3">
      <c r="B1573" s="7" t="s">
        <v>526</v>
      </c>
      <c r="C1573" s="26">
        <v>3072000000</v>
      </c>
      <c r="D1573" s="26">
        <v>2732000000</v>
      </c>
    </row>
    <row r="1574" spans="2:4" x14ac:dyDescent="0.3">
      <c r="B1574" s="7" t="s">
        <v>526</v>
      </c>
      <c r="C1574" s="26">
        <v>3082000000</v>
      </c>
      <c r="D1574" s="26">
        <v>3318000000</v>
      </c>
    </row>
    <row r="1575" spans="2:4" x14ac:dyDescent="0.3">
      <c r="B1575" s="7" t="s">
        <v>526</v>
      </c>
      <c r="C1575" s="26">
        <v>3116000000</v>
      </c>
      <c r="D1575" s="26">
        <v>4125000000</v>
      </c>
    </row>
    <row r="1576" spans="2:4" x14ac:dyDescent="0.3">
      <c r="B1576" s="7" t="s">
        <v>527</v>
      </c>
      <c r="C1576" s="26">
        <v>6778000000</v>
      </c>
      <c r="D1576" s="26">
        <v>5130000000</v>
      </c>
    </row>
    <row r="1577" spans="2:4" x14ac:dyDescent="0.3">
      <c r="B1577" s="7" t="s">
        <v>527</v>
      </c>
      <c r="C1577" s="26">
        <v>6795000000</v>
      </c>
      <c r="D1577" s="26">
        <v>6358000000</v>
      </c>
    </row>
    <row r="1578" spans="2:4" x14ac:dyDescent="0.3">
      <c r="B1578" s="7" t="s">
        <v>527</v>
      </c>
      <c r="C1578" s="26">
        <v>6801000000</v>
      </c>
      <c r="D1578" s="26">
        <v>3957000000</v>
      </c>
    </row>
    <row r="1579" spans="2:4" x14ac:dyDescent="0.3">
      <c r="B1579" s="7" t="s">
        <v>527</v>
      </c>
      <c r="C1579" s="26">
        <v>6801000000</v>
      </c>
      <c r="D1579" s="26">
        <v>5902000000</v>
      </c>
    </row>
    <row r="1580" spans="2:4" x14ac:dyDescent="0.3">
      <c r="B1580" s="7" t="s">
        <v>528</v>
      </c>
      <c r="C1580" s="26">
        <v>274217000</v>
      </c>
      <c r="D1580" s="26">
        <v>152663000</v>
      </c>
    </row>
    <row r="1581" spans="2:4" x14ac:dyDescent="0.3">
      <c r="B1581" s="7" t="s">
        <v>528</v>
      </c>
      <c r="C1581" s="26">
        <v>292358000</v>
      </c>
      <c r="D1581" s="26">
        <v>295224000</v>
      </c>
    </row>
    <row r="1582" spans="2:4" x14ac:dyDescent="0.3">
      <c r="B1582" s="7" t="s">
        <v>528</v>
      </c>
      <c r="C1582" s="26">
        <v>308143000</v>
      </c>
      <c r="D1582" s="26">
        <v>25883000</v>
      </c>
    </row>
    <row r="1583" spans="2:4" x14ac:dyDescent="0.3">
      <c r="B1583" s="7" t="s">
        <v>528</v>
      </c>
      <c r="C1583" s="26">
        <v>312694000</v>
      </c>
      <c r="D1583" s="26">
        <v>544839000</v>
      </c>
    </row>
    <row r="1584" spans="2:4" x14ac:dyDescent="0.3">
      <c r="B1584" s="7" t="s">
        <v>529</v>
      </c>
      <c r="C1584" s="26">
        <v>650573000</v>
      </c>
      <c r="D1584" s="26">
        <v>708328000</v>
      </c>
    </row>
    <row r="1585" spans="2:4" x14ac:dyDescent="0.3">
      <c r="B1585" s="7" t="s">
        <v>529</v>
      </c>
      <c r="C1585" s="26">
        <v>671203000</v>
      </c>
      <c r="D1585" s="26">
        <v>699408000</v>
      </c>
    </row>
    <row r="1586" spans="2:4" x14ac:dyDescent="0.3">
      <c r="B1586" s="7" t="s">
        <v>529</v>
      </c>
      <c r="C1586" s="26">
        <v>718259000</v>
      </c>
      <c r="D1586" s="26">
        <v>772759000</v>
      </c>
    </row>
    <row r="1587" spans="2:4" x14ac:dyDescent="0.3">
      <c r="B1587" s="7" t="s">
        <v>529</v>
      </c>
      <c r="C1587" s="26">
        <v>744338000</v>
      </c>
      <c r="D1587" s="26">
        <v>737528000</v>
      </c>
    </row>
    <row r="1588" spans="2:4" x14ac:dyDescent="0.3">
      <c r="B1588" s="7" t="s">
        <v>530</v>
      </c>
      <c r="C1588" s="26">
        <v>318912000</v>
      </c>
      <c r="D1588" s="26">
        <v>572228000</v>
      </c>
    </row>
    <row r="1589" spans="2:4" x14ac:dyDescent="0.3">
      <c r="B1589" s="7" t="s">
        <v>530</v>
      </c>
      <c r="C1589" s="26">
        <v>358913000</v>
      </c>
      <c r="D1589" s="26">
        <v>614267000</v>
      </c>
    </row>
    <row r="1590" spans="2:4" x14ac:dyDescent="0.3">
      <c r="B1590" s="7" t="s">
        <v>530</v>
      </c>
      <c r="C1590" s="26">
        <v>369682000</v>
      </c>
      <c r="D1590" s="26">
        <v>660446000</v>
      </c>
    </row>
    <row r="1591" spans="2:4" x14ac:dyDescent="0.3">
      <c r="B1591" s="7" t="s">
        <v>530</v>
      </c>
      <c r="C1591" s="26">
        <v>528174000</v>
      </c>
      <c r="D1591" s="26">
        <v>736562000</v>
      </c>
    </row>
    <row r="1592" spans="2:4" x14ac:dyDescent="0.3">
      <c r="B1592" s="7" t="s">
        <v>531</v>
      </c>
      <c r="C1592" s="26">
        <v>248665000</v>
      </c>
      <c r="D1592" s="26">
        <v>457327000</v>
      </c>
    </row>
    <row r="1593" spans="2:4" x14ac:dyDescent="0.3">
      <c r="B1593" s="7" t="s">
        <v>531</v>
      </c>
      <c r="C1593" s="26">
        <v>249842000</v>
      </c>
      <c r="D1593" s="26">
        <v>528232000</v>
      </c>
    </row>
    <row r="1594" spans="2:4" x14ac:dyDescent="0.3">
      <c r="B1594" s="7" t="s">
        <v>531</v>
      </c>
      <c r="C1594" s="26">
        <v>257265000</v>
      </c>
      <c r="D1594" s="26">
        <v>564427000</v>
      </c>
    </row>
    <row r="1595" spans="2:4" x14ac:dyDescent="0.3">
      <c r="B1595" s="7" t="s">
        <v>531</v>
      </c>
      <c r="C1595" s="26">
        <v>260632000</v>
      </c>
      <c r="D1595" s="26">
        <v>605946000</v>
      </c>
    </row>
    <row r="1596" spans="2:4" x14ac:dyDescent="0.3">
      <c r="B1596" s="7" t="s">
        <v>532</v>
      </c>
      <c r="C1596" s="26">
        <v>1160915000</v>
      </c>
      <c r="D1596" s="26">
        <v>-641487000</v>
      </c>
    </row>
    <row r="1597" spans="2:4" x14ac:dyDescent="0.3">
      <c r="B1597" s="7" t="s">
        <v>532</v>
      </c>
      <c r="C1597" s="26">
        <v>1198586000</v>
      </c>
      <c r="D1597" s="26">
        <v>48571000</v>
      </c>
    </row>
    <row r="1598" spans="2:4" x14ac:dyDescent="0.3">
      <c r="B1598" s="7" t="s">
        <v>532</v>
      </c>
      <c r="C1598" s="26">
        <v>1238285000</v>
      </c>
      <c r="D1598" s="26">
        <v>-156587000</v>
      </c>
    </row>
    <row r="1599" spans="2:4" x14ac:dyDescent="0.3">
      <c r="B1599" s="7" t="s">
        <v>532</v>
      </c>
      <c r="C1599" s="26">
        <v>1372497000</v>
      </c>
      <c r="D1599" s="26">
        <v>-464673000</v>
      </c>
    </row>
    <row r="1600" spans="2:4" x14ac:dyDescent="0.3">
      <c r="B1600" s="7" t="s">
        <v>533</v>
      </c>
      <c r="C1600" s="26">
        <v>762355000</v>
      </c>
      <c r="D1600" s="26">
        <v>634000000</v>
      </c>
    </row>
    <row r="1601" spans="2:4" x14ac:dyDescent="0.3">
      <c r="B1601" s="7" t="s">
        <v>533</v>
      </c>
      <c r="C1601" s="26">
        <v>872697000</v>
      </c>
      <c r="D1601" s="26">
        <v>687373000</v>
      </c>
    </row>
    <row r="1602" spans="2:4" x14ac:dyDescent="0.3">
      <c r="B1602" s="7" t="s">
        <v>533</v>
      </c>
      <c r="C1602" s="26">
        <v>1035787000</v>
      </c>
      <c r="D1602" s="26">
        <v>964786000</v>
      </c>
    </row>
    <row r="1603" spans="2:4" x14ac:dyDescent="0.3">
      <c r="B1603" s="7" t="s">
        <v>533</v>
      </c>
      <c r="C1603" s="26">
        <v>1040049000</v>
      </c>
      <c r="D1603" s="26">
        <v>835092000</v>
      </c>
    </row>
    <row r="1604" spans="2:4" x14ac:dyDescent="0.3">
      <c r="B1604" s="7" t="s">
        <v>534</v>
      </c>
      <c r="C1604" s="26">
        <v>43695000000</v>
      </c>
      <c r="D1604" s="26">
        <v>31968000000</v>
      </c>
    </row>
    <row r="1605" spans="2:4" x14ac:dyDescent="0.3">
      <c r="B1605" s="7" t="s">
        <v>534</v>
      </c>
      <c r="C1605" s="26">
        <v>46003000000</v>
      </c>
      <c r="D1605" s="26">
        <v>33060000000</v>
      </c>
    </row>
    <row r="1606" spans="2:4" x14ac:dyDescent="0.3">
      <c r="B1606" s="7" t="s">
        <v>534</v>
      </c>
      <c r="C1606" s="26">
        <v>56411000000</v>
      </c>
      <c r="D1606" s="26">
        <v>13160000000</v>
      </c>
    </row>
    <row r="1607" spans="2:4" x14ac:dyDescent="0.3">
      <c r="B1607" s="7" t="s">
        <v>534</v>
      </c>
      <c r="C1607" s="26">
        <v>57549000000</v>
      </c>
      <c r="D1607" s="26">
        <v>19599000000</v>
      </c>
    </row>
    <row r="1608" spans="2:4" x14ac:dyDescent="0.3">
      <c r="B1608" s="7" t="s">
        <v>535</v>
      </c>
      <c r="C1608" s="26">
        <v>587103000</v>
      </c>
      <c r="D1608" s="26">
        <v>518924000</v>
      </c>
    </row>
    <row r="1609" spans="2:4" x14ac:dyDescent="0.3">
      <c r="B1609" s="7" t="s">
        <v>535</v>
      </c>
      <c r="C1609" s="26">
        <v>603419000</v>
      </c>
      <c r="D1609" s="26">
        <v>517343000</v>
      </c>
    </row>
    <row r="1610" spans="2:4" x14ac:dyDescent="0.3">
      <c r="B1610" s="7" t="s">
        <v>535</v>
      </c>
      <c r="C1610" s="26">
        <v>624415000</v>
      </c>
      <c r="D1610" s="26">
        <v>575245000</v>
      </c>
    </row>
    <row r="1611" spans="2:4" x14ac:dyDescent="0.3">
      <c r="B1611" s="7" t="s">
        <v>535</v>
      </c>
      <c r="C1611" s="26">
        <v>631067000</v>
      </c>
      <c r="D1611" s="26">
        <v>533364000</v>
      </c>
    </row>
    <row r="1612" spans="2:4" x14ac:dyDescent="0.3">
      <c r="B1612" s="7" t="s">
        <v>536</v>
      </c>
      <c r="C1612" s="26">
        <v>2569000000</v>
      </c>
      <c r="D1612" s="26">
        <v>1791000000</v>
      </c>
    </row>
    <row r="1613" spans="2:4" x14ac:dyDescent="0.3">
      <c r="B1613" s="7" t="s">
        <v>536</v>
      </c>
      <c r="C1613" s="26">
        <v>2610000000</v>
      </c>
      <c r="D1613" s="26">
        <v>1611000000</v>
      </c>
    </row>
    <row r="1614" spans="2:4" x14ac:dyDescent="0.3">
      <c r="B1614" s="7" t="s">
        <v>536</v>
      </c>
      <c r="C1614" s="26">
        <v>2969000000</v>
      </c>
      <c r="D1614" s="26">
        <v>466000000</v>
      </c>
    </row>
    <row r="1615" spans="2:4" x14ac:dyDescent="0.3">
      <c r="B1615" s="7" t="s">
        <v>536</v>
      </c>
      <c r="C1615" s="26">
        <v>3097000000</v>
      </c>
      <c r="D1615" s="26">
        <v>1266000000</v>
      </c>
    </row>
    <row r="1616" spans="2:4" x14ac:dyDescent="0.3">
      <c r="B1616" s="7" t="s">
        <v>537</v>
      </c>
      <c r="C1616" s="26">
        <v>456800000</v>
      </c>
      <c r="D1616" s="26">
        <v>1080100000</v>
      </c>
    </row>
    <row r="1617" spans="2:4" x14ac:dyDescent="0.3">
      <c r="B1617" s="7" t="s">
        <v>537</v>
      </c>
      <c r="C1617" s="26">
        <v>485600000</v>
      </c>
      <c r="D1617" s="26">
        <v>1000300000</v>
      </c>
    </row>
    <row r="1618" spans="2:4" x14ac:dyDescent="0.3">
      <c r="B1618" s="7" t="s">
        <v>537</v>
      </c>
      <c r="C1618" s="26">
        <v>513200000</v>
      </c>
      <c r="D1618" s="26">
        <v>1112100000</v>
      </c>
    </row>
    <row r="1619" spans="2:4" x14ac:dyDescent="0.3">
      <c r="B1619" s="7" t="s">
        <v>537</v>
      </c>
      <c r="C1619" s="26">
        <v>726200000</v>
      </c>
      <c r="D1619" s="26">
        <v>1250500000</v>
      </c>
    </row>
    <row r="1620" spans="2:4" x14ac:dyDescent="0.3">
      <c r="B1620" s="7" t="s">
        <v>538</v>
      </c>
      <c r="C1620" s="26">
        <v>50432000000</v>
      </c>
      <c r="D1620" s="26">
        <v>36844000000</v>
      </c>
    </row>
    <row r="1621" spans="2:4" x14ac:dyDescent="0.3">
      <c r="B1621" s="7" t="s">
        <v>538</v>
      </c>
      <c r="C1621" s="26">
        <v>51151000000</v>
      </c>
      <c r="D1621" s="26">
        <v>35581000000</v>
      </c>
    </row>
    <row r="1622" spans="2:4" x14ac:dyDescent="0.3">
      <c r="B1622" s="7" t="s">
        <v>538</v>
      </c>
      <c r="C1622" s="26">
        <v>52416000000</v>
      </c>
      <c r="D1622" s="26">
        <v>36654000000</v>
      </c>
    </row>
    <row r="1623" spans="2:4" x14ac:dyDescent="0.3">
      <c r="B1623" s="7" t="s">
        <v>538</v>
      </c>
      <c r="C1623" s="26">
        <v>57615000000</v>
      </c>
      <c r="D1623" s="26">
        <v>31905000000</v>
      </c>
    </row>
    <row r="1624" spans="2:4" x14ac:dyDescent="0.3">
      <c r="B1624" s="7" t="s">
        <v>539</v>
      </c>
      <c r="C1624" s="26">
        <v>3682000000</v>
      </c>
      <c r="D1624" s="26">
        <v>947000000</v>
      </c>
    </row>
    <row r="1625" spans="2:4" x14ac:dyDescent="0.3">
      <c r="B1625" s="7" t="s">
        <v>539</v>
      </c>
      <c r="C1625" s="26">
        <v>4032000000</v>
      </c>
      <c r="D1625" s="26">
        <v>1012000000</v>
      </c>
    </row>
    <row r="1626" spans="2:4" x14ac:dyDescent="0.3">
      <c r="B1626" s="7" t="s">
        <v>539</v>
      </c>
      <c r="C1626" s="26">
        <v>4472000000</v>
      </c>
      <c r="D1626" s="26">
        <v>944000000</v>
      </c>
    </row>
    <row r="1627" spans="2:4" x14ac:dyDescent="0.3">
      <c r="B1627" s="7" t="s">
        <v>539</v>
      </c>
      <c r="C1627" s="26">
        <v>4477000000</v>
      </c>
      <c r="D1627" s="26">
        <v>934000000</v>
      </c>
    </row>
    <row r="1628" spans="2:4" x14ac:dyDescent="0.3">
      <c r="B1628" s="7" t="s">
        <v>540</v>
      </c>
      <c r="C1628" s="26">
        <v>1853000000</v>
      </c>
      <c r="D1628" s="26">
        <v>1445000000</v>
      </c>
    </row>
    <row r="1629" spans="2:4" x14ac:dyDescent="0.3">
      <c r="B1629" s="7" t="s">
        <v>540</v>
      </c>
      <c r="C1629" s="26">
        <v>2071000000</v>
      </c>
      <c r="D1629" s="26">
        <v>1324000000</v>
      </c>
    </row>
    <row r="1630" spans="2:4" x14ac:dyDescent="0.3">
      <c r="B1630" s="7" t="s">
        <v>540</v>
      </c>
      <c r="C1630" s="26">
        <v>2155000000</v>
      </c>
      <c r="D1630" s="26">
        <v>1527000000</v>
      </c>
    </row>
    <row r="1631" spans="2:4" x14ac:dyDescent="0.3">
      <c r="B1631" s="7" t="s">
        <v>540</v>
      </c>
      <c r="C1631" s="26">
        <v>2204000000</v>
      </c>
      <c r="D1631" s="26">
        <v>1486000000</v>
      </c>
    </row>
    <row r="1632" spans="2:4" x14ac:dyDescent="0.3">
      <c r="B1632" s="7" t="s">
        <v>541</v>
      </c>
      <c r="C1632" s="26">
        <v>2588000000</v>
      </c>
      <c r="D1632" s="26">
        <v>2142000000</v>
      </c>
    </row>
    <row r="1633" spans="2:4" x14ac:dyDescent="0.3">
      <c r="B1633" s="7" t="s">
        <v>541</v>
      </c>
      <c r="C1633" s="26">
        <v>2711000000</v>
      </c>
      <c r="D1633" s="26">
        <v>2412000000</v>
      </c>
    </row>
    <row r="1634" spans="2:4" x14ac:dyDescent="0.3">
      <c r="B1634" s="7" t="s">
        <v>541</v>
      </c>
      <c r="C1634" s="26">
        <v>2773000000</v>
      </c>
      <c r="D1634" s="26">
        <v>2221000000</v>
      </c>
    </row>
    <row r="1635" spans="2:4" x14ac:dyDescent="0.3">
      <c r="B1635" s="7" t="s">
        <v>541</v>
      </c>
      <c r="C1635" s="26">
        <v>2801000000</v>
      </c>
      <c r="D1635" s="26">
        <v>2070000000</v>
      </c>
    </row>
    <row r="1636" spans="2:4" x14ac:dyDescent="0.3">
      <c r="B1636" s="7" t="s">
        <v>543</v>
      </c>
      <c r="C1636" s="26">
        <v>1351000000</v>
      </c>
      <c r="D1636" s="26">
        <v>1612000000</v>
      </c>
    </row>
    <row r="1637" spans="2:4" x14ac:dyDescent="0.3">
      <c r="B1637" s="7" t="s">
        <v>543</v>
      </c>
      <c r="C1637" s="26">
        <v>1361000000</v>
      </c>
      <c r="D1637" s="26">
        <v>1375000000</v>
      </c>
    </row>
    <row r="1638" spans="2:4" x14ac:dyDescent="0.3">
      <c r="B1638" s="7" t="s">
        <v>543</v>
      </c>
      <c r="C1638" s="26">
        <v>1560000000</v>
      </c>
      <c r="D1638" s="26">
        <v>1569000000</v>
      </c>
    </row>
    <row r="1639" spans="2:4" x14ac:dyDescent="0.3">
      <c r="B1639" s="7" t="s">
        <v>543</v>
      </c>
      <c r="C1639" s="26">
        <v>2602000000</v>
      </c>
      <c r="D1639" s="26">
        <v>1324000000</v>
      </c>
    </row>
    <row r="1640" spans="2:4" x14ac:dyDescent="0.3">
      <c r="B1640" s="7" t="s">
        <v>544</v>
      </c>
      <c r="C1640" s="26">
        <v>88629000000</v>
      </c>
      <c r="D1640" s="26">
        <v>27725000000</v>
      </c>
    </row>
    <row r="1641" spans="2:4" x14ac:dyDescent="0.3">
      <c r="B1641" s="7" t="s">
        <v>544</v>
      </c>
      <c r="C1641" s="26">
        <v>91353000000</v>
      </c>
      <c r="D1641" s="26">
        <v>26872000000</v>
      </c>
    </row>
    <row r="1642" spans="2:4" x14ac:dyDescent="0.3">
      <c r="B1642" s="7" t="s">
        <v>544</v>
      </c>
      <c r="C1642" s="26">
        <v>93418000000</v>
      </c>
      <c r="D1642" s="26">
        <v>27147000000</v>
      </c>
    </row>
    <row r="1643" spans="2:4" x14ac:dyDescent="0.3">
      <c r="B1643" s="7" t="s">
        <v>544</v>
      </c>
      <c r="C1643" s="26">
        <v>97041000000</v>
      </c>
      <c r="D1643" s="26">
        <v>24105000000</v>
      </c>
    </row>
    <row r="1644" spans="2:4" x14ac:dyDescent="0.3">
      <c r="B1644" s="7" t="s">
        <v>545</v>
      </c>
      <c r="C1644" s="26">
        <v>1023600000</v>
      </c>
      <c r="D1644" s="26">
        <v>910000000</v>
      </c>
    </row>
    <row r="1645" spans="2:4" x14ac:dyDescent="0.3">
      <c r="B1645" s="7" t="s">
        <v>545</v>
      </c>
      <c r="C1645" s="26">
        <v>1145000000</v>
      </c>
      <c r="D1645" s="26">
        <v>993300000</v>
      </c>
    </row>
    <row r="1646" spans="2:4" x14ac:dyDescent="0.3">
      <c r="B1646" s="7" t="s">
        <v>545</v>
      </c>
      <c r="C1646" s="26">
        <v>1961900000</v>
      </c>
      <c r="D1646" s="26">
        <v>796700000</v>
      </c>
    </row>
    <row r="1647" spans="2:4" x14ac:dyDescent="0.3">
      <c r="B1647" s="7" t="s">
        <v>546</v>
      </c>
      <c r="C1647" s="26">
        <v>1140600000</v>
      </c>
      <c r="D1647" s="26">
        <v>1330000000</v>
      </c>
    </row>
    <row r="1648" spans="2:4" x14ac:dyDescent="0.3">
      <c r="B1648" s="7" t="s">
        <v>546</v>
      </c>
      <c r="C1648" s="26">
        <v>1169300000</v>
      </c>
      <c r="D1648" s="26">
        <v>1140500000</v>
      </c>
    </row>
    <row r="1649" spans="2:4" x14ac:dyDescent="0.3">
      <c r="B1649" s="7" t="s">
        <v>546</v>
      </c>
      <c r="C1649" s="26">
        <v>1174900000</v>
      </c>
      <c r="D1649" s="26">
        <v>1109400000</v>
      </c>
    </row>
    <row r="1650" spans="2:4" x14ac:dyDescent="0.3">
      <c r="B1650" s="7" t="s">
        <v>546</v>
      </c>
      <c r="C1650" s="26">
        <v>1199600000</v>
      </c>
      <c r="D1650" s="26">
        <v>1107400000</v>
      </c>
    </row>
    <row r="1651" spans="2:4" x14ac:dyDescent="0.3">
      <c r="B1651" s="7" t="s">
        <v>547</v>
      </c>
      <c r="C1651" s="26">
        <v>276000000</v>
      </c>
      <c r="D1651" s="26">
        <v>1364000000</v>
      </c>
    </row>
    <row r="1652" spans="2:4" x14ac:dyDescent="0.3">
      <c r="B1652" s="7" t="s">
        <v>547</v>
      </c>
      <c r="C1652" s="26">
        <v>352000000</v>
      </c>
      <c r="D1652" s="26">
        <v>644000000</v>
      </c>
    </row>
    <row r="1653" spans="2:4" x14ac:dyDescent="0.3">
      <c r="B1653" s="7" t="s">
        <v>547</v>
      </c>
      <c r="C1653" s="26">
        <v>444000000</v>
      </c>
      <c r="D1653" s="26">
        <v>944000000</v>
      </c>
    </row>
    <row r="1654" spans="2:4" x14ac:dyDescent="0.3">
      <c r="B1654" s="7" t="s">
        <v>547</v>
      </c>
      <c r="C1654" s="26">
        <v>527000000</v>
      </c>
      <c r="D1654" s="26">
        <v>1011000000</v>
      </c>
    </row>
    <row r="1655" spans="2:4" x14ac:dyDescent="0.3">
      <c r="B1655" s="7" t="s">
        <v>548</v>
      </c>
      <c r="C1655" s="26">
        <v>1574000000</v>
      </c>
      <c r="D1655" s="26">
        <v>867000000</v>
      </c>
    </row>
    <row r="1656" spans="2:4" x14ac:dyDescent="0.3">
      <c r="B1656" s="7" t="s">
        <v>548</v>
      </c>
      <c r="C1656" s="26">
        <v>1687000000</v>
      </c>
      <c r="D1656" s="26">
        <v>928000000</v>
      </c>
    </row>
    <row r="1657" spans="2:4" x14ac:dyDescent="0.3">
      <c r="B1657" s="7" t="s">
        <v>548</v>
      </c>
      <c r="C1657" s="26">
        <v>1790000000</v>
      </c>
      <c r="D1657" s="26">
        <v>987000000</v>
      </c>
    </row>
    <row r="1658" spans="2:4" x14ac:dyDescent="0.3">
      <c r="B1658" s="7" t="s">
        <v>548</v>
      </c>
      <c r="C1658" s="26">
        <v>1808000000</v>
      </c>
      <c r="D1658" s="26">
        <v>1028000000</v>
      </c>
    </row>
    <row r="1659" spans="2:4" x14ac:dyDescent="0.3">
      <c r="B1659" s="7" t="s">
        <v>549</v>
      </c>
      <c r="C1659" s="26">
        <v>797957000</v>
      </c>
      <c r="D1659" s="26">
        <v>747552000</v>
      </c>
    </row>
    <row r="1660" spans="2:4" x14ac:dyDescent="0.3">
      <c r="B1660" s="7" t="s">
        <v>549</v>
      </c>
      <c r="C1660" s="26">
        <v>817020000</v>
      </c>
      <c r="D1660" s="26">
        <v>1300330000</v>
      </c>
    </row>
    <row r="1661" spans="2:4" x14ac:dyDescent="0.3">
      <c r="B1661" s="7" t="s">
        <v>549</v>
      </c>
      <c r="C1661" s="26">
        <v>836977000</v>
      </c>
      <c r="D1661" s="26">
        <v>1305137000</v>
      </c>
    </row>
    <row r="1662" spans="2:4" x14ac:dyDescent="0.3">
      <c r="B1662" s="7" t="s">
        <v>549</v>
      </c>
      <c r="C1662" s="26">
        <v>854876000</v>
      </c>
      <c r="D1662" s="26">
        <v>1047833000</v>
      </c>
    </row>
    <row r="1663" spans="2:4" x14ac:dyDescent="0.3">
      <c r="B1663" s="7" t="s">
        <v>551</v>
      </c>
      <c r="C1663" s="26">
        <v>688017000</v>
      </c>
      <c r="D1663" s="26">
        <v>903836000</v>
      </c>
    </row>
    <row r="1664" spans="2:4" x14ac:dyDescent="0.3">
      <c r="B1664" s="7" t="s">
        <v>551</v>
      </c>
      <c r="C1664" s="26">
        <v>702218000</v>
      </c>
      <c r="D1664" s="26">
        <v>583817000</v>
      </c>
    </row>
    <row r="1665" spans="2:4" x14ac:dyDescent="0.3">
      <c r="B1665" s="7" t="s">
        <v>551</v>
      </c>
      <c r="C1665" s="26">
        <v>958790000</v>
      </c>
      <c r="D1665" s="26">
        <v>-26045000</v>
      </c>
    </row>
    <row r="1666" spans="2:4" x14ac:dyDescent="0.3">
      <c r="B1666" s="7" t="s">
        <v>551</v>
      </c>
      <c r="C1666" s="26">
        <v>1031091000</v>
      </c>
      <c r="D1666" s="26">
        <v>820254000</v>
      </c>
    </row>
    <row r="1667" spans="2:4" x14ac:dyDescent="0.3">
      <c r="B1667" s="7" t="s">
        <v>552</v>
      </c>
      <c r="C1667" s="26">
        <v>1595504000</v>
      </c>
      <c r="D1667" s="26">
        <v>1822683000</v>
      </c>
    </row>
    <row r="1668" spans="2:4" x14ac:dyDescent="0.3">
      <c r="B1668" s="7" t="s">
        <v>552</v>
      </c>
      <c r="C1668" s="26">
        <v>1659089000</v>
      </c>
      <c r="D1668" s="26">
        <v>1847555000</v>
      </c>
    </row>
    <row r="1669" spans="2:4" x14ac:dyDescent="0.3">
      <c r="B1669" s="7" t="s">
        <v>552</v>
      </c>
      <c r="C1669" s="26">
        <v>1786653000</v>
      </c>
      <c r="D1669" s="26">
        <v>1948130000</v>
      </c>
    </row>
    <row r="1670" spans="2:4" x14ac:dyDescent="0.3">
      <c r="B1670" s="7" t="s">
        <v>552</v>
      </c>
      <c r="C1670" s="26">
        <v>1990341000</v>
      </c>
      <c r="D1670" s="26">
        <v>2000512000</v>
      </c>
    </row>
    <row r="1671" spans="2:4" x14ac:dyDescent="0.3">
      <c r="B1671" s="7" t="s">
        <v>553</v>
      </c>
      <c r="C1671" s="26">
        <v>1173955000</v>
      </c>
      <c r="D1671" s="26">
        <v>893273000</v>
      </c>
    </row>
    <row r="1672" spans="2:4" x14ac:dyDescent="0.3">
      <c r="B1672" s="7" t="s">
        <v>553</v>
      </c>
      <c r="C1672" s="26">
        <v>1213178000</v>
      </c>
      <c r="D1672" s="26">
        <v>1221567000</v>
      </c>
    </row>
    <row r="1673" spans="2:4" x14ac:dyDescent="0.3">
      <c r="B1673" s="7" t="s">
        <v>553</v>
      </c>
      <c r="C1673" s="26">
        <v>1341315000</v>
      </c>
      <c r="D1673" s="26">
        <v>1021478000</v>
      </c>
    </row>
    <row r="1674" spans="2:4" x14ac:dyDescent="0.3">
      <c r="B1674" s="7" t="s">
        <v>553</v>
      </c>
      <c r="C1674" s="26">
        <v>1966939000</v>
      </c>
      <c r="D1674" s="26">
        <v>1142342000</v>
      </c>
    </row>
    <row r="1675" spans="2:4" x14ac:dyDescent="0.3">
      <c r="B1675" s="7" t="s">
        <v>554</v>
      </c>
      <c r="C1675" s="26">
        <v>850714000</v>
      </c>
      <c r="D1675" s="26">
        <v>580732000</v>
      </c>
    </row>
    <row r="1676" spans="2:4" x14ac:dyDescent="0.3">
      <c r="B1676" s="7" t="s">
        <v>554</v>
      </c>
      <c r="C1676" s="26">
        <v>872093000</v>
      </c>
      <c r="D1676" s="26">
        <v>669881000</v>
      </c>
    </row>
    <row r="1677" spans="2:4" x14ac:dyDescent="0.3">
      <c r="B1677" s="7" t="s">
        <v>554</v>
      </c>
      <c r="C1677" s="26">
        <v>880941000</v>
      </c>
      <c r="D1677" s="26">
        <v>758337000</v>
      </c>
    </row>
    <row r="1678" spans="2:4" x14ac:dyDescent="0.3">
      <c r="B1678" s="7" t="s">
        <v>554</v>
      </c>
      <c r="C1678" s="26">
        <v>888952000</v>
      </c>
      <c r="D1678" s="26">
        <v>779569000</v>
      </c>
    </row>
    <row r="1679" spans="2:4" x14ac:dyDescent="0.3">
      <c r="B1679" s="7" t="s">
        <v>555</v>
      </c>
      <c r="C1679" s="26">
        <v>79492000000</v>
      </c>
      <c r="D1679" s="26">
        <v>14406000000</v>
      </c>
    </row>
    <row r="1680" spans="2:4" x14ac:dyDescent="0.3">
      <c r="B1680" s="7" t="s">
        <v>555</v>
      </c>
      <c r="C1680" s="26">
        <v>91523000000</v>
      </c>
      <c r="D1680" s="26">
        <v>35751000000</v>
      </c>
    </row>
    <row r="1681" spans="2:4" x14ac:dyDescent="0.3">
      <c r="B1681" s="7" t="s">
        <v>555</v>
      </c>
      <c r="C1681" s="26">
        <v>93878000000</v>
      </c>
      <c r="D1681" s="26">
        <v>42277000000</v>
      </c>
    </row>
    <row r="1682" spans="2:4" x14ac:dyDescent="0.3">
      <c r="B1682" s="7" t="s">
        <v>555</v>
      </c>
      <c r="C1682" s="26">
        <v>97732000000</v>
      </c>
      <c r="D1682" s="26">
        <v>51721000000</v>
      </c>
    </row>
    <row r="1683" spans="2:4" x14ac:dyDescent="0.3">
      <c r="B1683" s="7" t="s">
        <v>556</v>
      </c>
      <c r="C1683" s="26">
        <v>1077300000</v>
      </c>
      <c r="D1683" s="26">
        <v>439900000</v>
      </c>
    </row>
    <row r="1684" spans="2:4" x14ac:dyDescent="0.3">
      <c r="B1684" s="7" t="s">
        <v>556</v>
      </c>
      <c r="C1684" s="26">
        <v>1143100000</v>
      </c>
      <c r="D1684" s="26">
        <v>456700000</v>
      </c>
    </row>
    <row r="1685" spans="2:4" x14ac:dyDescent="0.3">
      <c r="B1685" s="7" t="s">
        <v>556</v>
      </c>
      <c r="C1685" s="26">
        <v>1144800000</v>
      </c>
      <c r="D1685" s="26">
        <v>432600000</v>
      </c>
    </row>
    <row r="1686" spans="2:4" x14ac:dyDescent="0.3">
      <c r="B1686" s="7" t="s">
        <v>556</v>
      </c>
      <c r="C1686" s="26">
        <v>1148731000</v>
      </c>
      <c r="D1686" s="26">
        <v>407656000</v>
      </c>
    </row>
    <row r="1687" spans="2:4" x14ac:dyDescent="0.3">
      <c r="B1687" s="7" t="s">
        <v>557</v>
      </c>
      <c r="C1687" s="26">
        <v>4665000000</v>
      </c>
      <c r="D1687" s="26">
        <v>598000000</v>
      </c>
    </row>
    <row r="1688" spans="2:4" x14ac:dyDescent="0.3">
      <c r="B1688" s="7" t="s">
        <v>557</v>
      </c>
      <c r="C1688" s="26">
        <v>4912000000</v>
      </c>
      <c r="D1688" s="26">
        <v>1334000000</v>
      </c>
    </row>
    <row r="1689" spans="2:4" x14ac:dyDescent="0.3">
      <c r="B1689" s="7" t="s">
        <v>557</v>
      </c>
      <c r="C1689" s="26">
        <v>5127000000</v>
      </c>
      <c r="D1689" s="26">
        <v>1358000000</v>
      </c>
    </row>
    <row r="1690" spans="2:4" x14ac:dyDescent="0.3">
      <c r="B1690" s="7" t="s">
        <v>557</v>
      </c>
      <c r="C1690" s="26">
        <v>5354000000</v>
      </c>
      <c r="D1690" s="26">
        <v>1433000000</v>
      </c>
    </row>
    <row r="1691" spans="2:4" x14ac:dyDescent="0.3">
      <c r="B1691" s="7" t="s">
        <v>558</v>
      </c>
      <c r="C1691" s="26">
        <v>949000000</v>
      </c>
      <c r="D1691" s="26">
        <v>455000000</v>
      </c>
    </row>
    <row r="1692" spans="2:4" x14ac:dyDescent="0.3">
      <c r="B1692" s="7" t="s">
        <v>558</v>
      </c>
      <c r="C1692" s="26">
        <v>1024000000</v>
      </c>
      <c r="D1692" s="26">
        <v>489000000</v>
      </c>
    </row>
    <row r="1693" spans="2:4" x14ac:dyDescent="0.3">
      <c r="B1693" s="7" t="s">
        <v>558</v>
      </c>
      <c r="C1693" s="26">
        <v>1042000000</v>
      </c>
      <c r="D1693" s="26">
        <v>460000000</v>
      </c>
    </row>
    <row r="1694" spans="2:4" x14ac:dyDescent="0.3">
      <c r="B1694" s="7" t="s">
        <v>558</v>
      </c>
      <c r="C1694" s="26">
        <v>1094000000</v>
      </c>
      <c r="D1694" s="26">
        <v>405000000</v>
      </c>
    </row>
    <row r="1695" spans="2:4" x14ac:dyDescent="0.3">
      <c r="B1695" s="7" t="s">
        <v>559</v>
      </c>
      <c r="C1695" s="26">
        <v>2563462000</v>
      </c>
      <c r="D1695" s="26">
        <v>802538000</v>
      </c>
    </row>
    <row r="1696" spans="2:4" x14ac:dyDescent="0.3">
      <c r="B1696" s="7" t="s">
        <v>559</v>
      </c>
      <c r="C1696" s="26">
        <v>2753703000</v>
      </c>
      <c r="D1696" s="26">
        <v>577297000</v>
      </c>
    </row>
    <row r="1697" spans="2:4" x14ac:dyDescent="0.3">
      <c r="B1697" s="7" t="s">
        <v>559</v>
      </c>
      <c r="C1697" s="26">
        <v>2993846000</v>
      </c>
      <c r="D1697" s="26">
        <v>236912000</v>
      </c>
    </row>
    <row r="1698" spans="2:4" x14ac:dyDescent="0.3">
      <c r="B1698" s="7" t="s">
        <v>559</v>
      </c>
      <c r="C1698" s="26">
        <v>3025487000</v>
      </c>
      <c r="D1698" s="26">
        <v>-134934000</v>
      </c>
    </row>
    <row r="1699" spans="2:4" x14ac:dyDescent="0.3">
      <c r="B1699" s="7" t="s">
        <v>560</v>
      </c>
      <c r="C1699" s="26">
        <v>1450000000</v>
      </c>
      <c r="D1699" s="26">
        <v>2331000000</v>
      </c>
    </row>
    <row r="1700" spans="2:4" x14ac:dyDescent="0.3">
      <c r="B1700" s="7" t="s">
        <v>560</v>
      </c>
      <c r="C1700" s="26">
        <v>1454000000</v>
      </c>
      <c r="D1700" s="26">
        <v>2129000000</v>
      </c>
    </row>
    <row r="1701" spans="2:4" x14ac:dyDescent="0.3">
      <c r="B1701" s="7" t="s">
        <v>560</v>
      </c>
      <c r="C1701" s="26">
        <v>1505000000</v>
      </c>
      <c r="D1701" s="26">
        <v>2092000000</v>
      </c>
    </row>
    <row r="1702" spans="2:4" x14ac:dyDescent="0.3">
      <c r="B1702" s="7" t="s">
        <v>560</v>
      </c>
      <c r="C1702" s="26">
        <v>1746000000</v>
      </c>
      <c r="D1702" s="26">
        <v>2000000000</v>
      </c>
    </row>
    <row r="1703" spans="2:4" x14ac:dyDescent="0.3">
      <c r="B1703" s="7" t="s">
        <v>561</v>
      </c>
      <c r="C1703" s="26">
        <v>2047700000</v>
      </c>
      <c r="D1703" s="26">
        <v>1298800000</v>
      </c>
    </row>
    <row r="1704" spans="2:4" x14ac:dyDescent="0.3">
      <c r="B1704" s="7" t="s">
        <v>561</v>
      </c>
      <c r="C1704" s="26">
        <v>2052100000</v>
      </c>
      <c r="D1704" s="26">
        <v>1378400000</v>
      </c>
    </row>
    <row r="1705" spans="2:4" x14ac:dyDescent="0.3">
      <c r="B1705" s="7" t="s">
        <v>561</v>
      </c>
      <c r="C1705" s="26">
        <v>2077800000</v>
      </c>
      <c r="D1705" s="26">
        <v>1278900000</v>
      </c>
    </row>
    <row r="1706" spans="2:4" x14ac:dyDescent="0.3">
      <c r="B1706" s="7" t="s">
        <v>561</v>
      </c>
      <c r="C1706" s="26">
        <v>2898100000</v>
      </c>
      <c r="D1706" s="26">
        <v>1299100000</v>
      </c>
    </row>
    <row r="1707" spans="2:4" x14ac:dyDescent="0.3">
      <c r="B1707" s="7" t="s">
        <v>562</v>
      </c>
      <c r="C1707" s="26">
        <v>1610244000</v>
      </c>
      <c r="D1707" s="26">
        <v>768202000</v>
      </c>
    </row>
    <row r="1708" spans="2:4" x14ac:dyDescent="0.3">
      <c r="B1708" s="7" t="s">
        <v>562</v>
      </c>
      <c r="C1708" s="26">
        <v>1640521000</v>
      </c>
      <c r="D1708" s="26">
        <v>520726000</v>
      </c>
    </row>
    <row r="1709" spans="2:4" x14ac:dyDescent="0.3">
      <c r="B1709" s="7" t="s">
        <v>562</v>
      </c>
      <c r="C1709" s="26">
        <v>1741528000</v>
      </c>
      <c r="D1709" s="26">
        <v>570367000</v>
      </c>
    </row>
    <row r="1710" spans="2:4" x14ac:dyDescent="0.3">
      <c r="B1710" s="7" t="s">
        <v>562</v>
      </c>
      <c r="C1710" s="26">
        <v>1772825000</v>
      </c>
      <c r="D1710" s="26">
        <v>447074000</v>
      </c>
    </row>
    <row r="1711" spans="2:4" x14ac:dyDescent="0.3">
      <c r="B1711" s="7" t="s">
        <v>563</v>
      </c>
      <c r="C1711" s="26">
        <v>1825000000</v>
      </c>
      <c r="D1711" s="26">
        <v>1397000000</v>
      </c>
    </row>
    <row r="1712" spans="2:4" x14ac:dyDescent="0.3">
      <c r="B1712" s="7" t="s">
        <v>563</v>
      </c>
      <c r="C1712" s="26">
        <v>1957000000</v>
      </c>
      <c r="D1712" s="26">
        <v>1070000000</v>
      </c>
    </row>
    <row r="1713" spans="2:4" x14ac:dyDescent="0.3">
      <c r="B1713" s="7" t="s">
        <v>563</v>
      </c>
      <c r="C1713" s="26">
        <v>2072000000</v>
      </c>
      <c r="D1713" s="26">
        <v>820000000</v>
      </c>
    </row>
    <row r="1714" spans="2:4" x14ac:dyDescent="0.3">
      <c r="B1714" s="7" t="s">
        <v>563</v>
      </c>
      <c r="C1714" s="26">
        <v>2099000000</v>
      </c>
      <c r="D1714" s="26">
        <v>969000000</v>
      </c>
    </row>
  </sheetData>
  <sortState xmlns:xlrd2="http://schemas.microsoft.com/office/spreadsheetml/2017/richdata2" ref="B5:D1714">
    <sortCondition ref="B5:B1714"/>
    <sortCondition ref="C5:C1714"/>
    <sortCondition ref="D5:D1714"/>
  </sortState>
  <mergeCells count="4">
    <mergeCell ref="F7:F8"/>
    <mergeCell ref="G7:K7"/>
    <mergeCell ref="F4:K5"/>
    <mergeCell ref="D1:I1"/>
  </mergeCells>
  <dataValidations count="1">
    <dataValidation type="list" allowBlank="1" showInputMessage="1" showErrorMessage="1" sqref="F9" xr:uid="{16A2A2DC-1A4D-492D-8DB4-C3B52BDBBF79}">
      <formula1>$B$5:$B$1714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B2CA-E827-4F8E-8661-F335488FA81A}">
  <dimension ref="A1:L1714"/>
  <sheetViews>
    <sheetView topLeftCell="B1" workbookViewId="0">
      <selection activeCell="J2" sqref="J2"/>
    </sheetView>
  </sheetViews>
  <sheetFormatPr defaultRowHeight="15.6" x14ac:dyDescent="0.3"/>
  <cols>
    <col min="1" max="1" width="31.109375" style="78" customWidth="1"/>
    <col min="2" max="2" width="19.21875" style="79" customWidth="1"/>
    <col min="3" max="3" width="2.6640625" customWidth="1"/>
    <col min="4" max="4" width="28.21875" bestFit="1" customWidth="1"/>
    <col min="5" max="5" width="18" customWidth="1"/>
    <col min="6" max="6" width="16" customWidth="1"/>
    <col min="7" max="7" width="18.33203125" customWidth="1"/>
    <col min="8" max="8" width="19.6640625" customWidth="1"/>
    <col min="9" max="9" width="15.6640625" customWidth="1"/>
    <col min="10" max="10" width="22.33203125" customWidth="1"/>
    <col min="11" max="11" width="18" customWidth="1"/>
    <col min="12" max="12" width="23.44140625" customWidth="1"/>
    <col min="13" max="147" width="10" bestFit="1" customWidth="1"/>
    <col min="148" max="1352" width="11" bestFit="1" customWidth="1"/>
    <col min="1353" max="1673" width="12" bestFit="1" customWidth="1"/>
    <col min="1674" max="1674" width="10.77734375" bestFit="1" customWidth="1"/>
  </cols>
  <sheetData>
    <row r="1" spans="1:12" ht="29.4" customHeight="1" x14ac:dyDescent="0.3">
      <c r="A1"/>
      <c r="B1" s="109" t="s">
        <v>652</v>
      </c>
      <c r="C1" s="109"/>
      <c r="D1" s="109"/>
      <c r="E1" s="109"/>
      <c r="F1" s="109"/>
      <c r="G1" s="109"/>
    </row>
    <row r="2" spans="1:12" ht="14.4" x14ac:dyDescent="0.3">
      <c r="A2"/>
      <c r="B2"/>
    </row>
    <row r="3" spans="1:12" ht="14.4" x14ac:dyDescent="0.3">
      <c r="A3"/>
      <c r="B3"/>
    </row>
    <row r="4" spans="1:12" ht="36" customHeight="1" x14ac:dyDescent="0.3">
      <c r="A4" s="80" t="s">
        <v>567</v>
      </c>
      <c r="B4" s="81" t="s">
        <v>586</v>
      </c>
      <c r="D4" s="115" t="s">
        <v>649</v>
      </c>
      <c r="E4" s="115"/>
      <c r="F4" s="115"/>
      <c r="G4" s="115"/>
      <c r="H4" s="115"/>
      <c r="I4" s="115"/>
      <c r="J4" s="115"/>
      <c r="K4" s="115"/>
      <c r="L4" s="115"/>
    </row>
    <row r="5" spans="1:12" x14ac:dyDescent="0.3">
      <c r="A5" s="76" t="s">
        <v>9</v>
      </c>
      <c r="B5" s="77">
        <v>498214000</v>
      </c>
    </row>
    <row r="6" spans="1:12" ht="18" x14ac:dyDescent="0.3">
      <c r="A6" s="76" t="s">
        <v>9</v>
      </c>
      <c r="B6" s="77">
        <v>751000000</v>
      </c>
      <c r="D6" s="74" t="s">
        <v>647</v>
      </c>
      <c r="E6" s="116" t="s">
        <v>648</v>
      </c>
      <c r="F6" s="116"/>
      <c r="G6" s="114" t="s">
        <v>604</v>
      </c>
      <c r="H6" s="114"/>
      <c r="I6" s="114"/>
      <c r="J6" s="114"/>
      <c r="K6" s="114"/>
    </row>
    <row r="7" spans="1:12" x14ac:dyDescent="0.3">
      <c r="A7" s="76" t="s">
        <v>9</v>
      </c>
      <c r="B7" s="77">
        <v>783674000</v>
      </c>
      <c r="D7" s="73" t="s">
        <v>9</v>
      </c>
      <c r="E7" s="116"/>
      <c r="F7" s="116"/>
      <c r="G7" s="98" t="s">
        <v>606</v>
      </c>
      <c r="H7" s="99" t="s">
        <v>605</v>
      </c>
      <c r="I7" s="99" t="s">
        <v>574</v>
      </c>
      <c r="J7" s="99" t="s">
        <v>607</v>
      </c>
      <c r="K7" s="98" t="s">
        <v>575</v>
      </c>
    </row>
    <row r="8" spans="1:12" x14ac:dyDescent="0.3">
      <c r="A8" s="76" t="s">
        <v>9</v>
      </c>
      <c r="B8" s="77">
        <v>854769000</v>
      </c>
      <c r="D8" s="73" t="s">
        <v>26</v>
      </c>
      <c r="F8" s="97" t="s">
        <v>26</v>
      </c>
      <c r="G8" s="88">
        <f xml:space="preserve"> AVERAGEIF(A5:A1714,F8, B5:B1714)</f>
        <v>11433813977.272728</v>
      </c>
      <c r="H8" s="12">
        <f xml:space="preserve"> COUNTIF(A5:A1714,F8)</f>
        <v>132</v>
      </c>
      <c r="I8" s="12" cm="1">
        <f t="array" ref="I8">MEDIAN(IF(A5:A1714=F8, B5:B1714))</f>
        <v>4594866500</v>
      </c>
      <c r="J8" s="12" cm="1">
        <f t="array" ref="J8">_xlfn.STDEV.S(IF(A5:A1714=F8, B5:B1714))</f>
        <v>20949139877.802601</v>
      </c>
      <c r="K8" s="13">
        <f xml:space="preserve"> _xlfn.MAXIFS(B5:B1714, A5:A1714,F8) - _xlfn.MINIFS(B5:B1714, A5:A1714,F8)</f>
        <v>121144681000</v>
      </c>
    </row>
    <row r="9" spans="1:12" x14ac:dyDescent="0.3">
      <c r="A9" s="76" t="s">
        <v>9</v>
      </c>
      <c r="B9" s="77">
        <v>879297000</v>
      </c>
      <c r="D9" s="73" t="s">
        <v>72</v>
      </c>
    </row>
    <row r="10" spans="1:12" x14ac:dyDescent="0.3">
      <c r="A10" s="76" t="s">
        <v>9</v>
      </c>
      <c r="B10" s="77">
        <v>879297000</v>
      </c>
      <c r="D10" s="73" t="s">
        <v>37</v>
      </c>
    </row>
    <row r="11" spans="1:12" x14ac:dyDescent="0.3">
      <c r="A11" s="76" t="s">
        <v>9</v>
      </c>
      <c r="B11" s="77">
        <v>927000000</v>
      </c>
      <c r="D11" s="73" t="s">
        <v>15</v>
      </c>
    </row>
    <row r="12" spans="1:12" x14ac:dyDescent="0.3">
      <c r="A12" s="76" t="s">
        <v>9</v>
      </c>
      <c r="B12" s="77">
        <v>940354000</v>
      </c>
      <c r="D12" s="73" t="s">
        <v>3</v>
      </c>
    </row>
    <row r="13" spans="1:12" x14ac:dyDescent="0.3">
      <c r="A13" s="76" t="s">
        <v>9</v>
      </c>
      <c r="B13" s="77">
        <v>941248000</v>
      </c>
      <c r="D13" s="73" t="s">
        <v>12</v>
      </c>
    </row>
    <row r="14" spans="1:12" x14ac:dyDescent="0.3">
      <c r="A14" s="76" t="s">
        <v>9</v>
      </c>
      <c r="B14" s="77">
        <v>1014431000</v>
      </c>
      <c r="D14" s="73" t="s">
        <v>48</v>
      </c>
    </row>
    <row r="15" spans="1:12" x14ac:dyDescent="0.3">
      <c r="A15" s="76" t="s">
        <v>9</v>
      </c>
      <c r="B15" s="77">
        <v>1031531000</v>
      </c>
      <c r="D15" s="73" t="s">
        <v>42</v>
      </c>
    </row>
    <row r="16" spans="1:12" x14ac:dyDescent="0.3">
      <c r="A16" s="76" t="s">
        <v>9</v>
      </c>
      <c r="B16" s="77">
        <v>1104120000</v>
      </c>
      <c r="D16" s="73" t="s">
        <v>171</v>
      </c>
    </row>
    <row r="17" spans="1:10" x14ac:dyDescent="0.3">
      <c r="A17" s="76" t="s">
        <v>9</v>
      </c>
      <c r="B17" s="77">
        <v>1117756000</v>
      </c>
      <c r="D17" s="73" t="s">
        <v>32</v>
      </c>
    </row>
    <row r="18" spans="1:10" x14ac:dyDescent="0.3">
      <c r="A18" s="76" t="s">
        <v>9</v>
      </c>
      <c r="B18" s="77">
        <v>1136670000</v>
      </c>
    </row>
    <row r="19" spans="1:10" x14ac:dyDescent="0.3">
      <c r="A19" s="76" t="s">
        <v>9</v>
      </c>
      <c r="B19" s="77">
        <v>1136670000</v>
      </c>
    </row>
    <row r="20" spans="1:10" x14ac:dyDescent="0.3">
      <c r="A20" s="76" t="s">
        <v>9</v>
      </c>
      <c r="B20" s="77">
        <v>1136787000</v>
      </c>
    </row>
    <row r="21" spans="1:10" x14ac:dyDescent="0.3">
      <c r="A21" s="76" t="s">
        <v>9</v>
      </c>
      <c r="B21" s="77">
        <v>1161342000</v>
      </c>
    </row>
    <row r="22" spans="1:10" x14ac:dyDescent="0.3">
      <c r="A22" s="76" t="s">
        <v>9</v>
      </c>
      <c r="B22" s="77">
        <v>1172399000</v>
      </c>
    </row>
    <row r="23" spans="1:10" x14ac:dyDescent="0.3">
      <c r="A23" s="76" t="s">
        <v>9</v>
      </c>
      <c r="B23" s="77">
        <v>1174287000</v>
      </c>
    </row>
    <row r="24" spans="1:10" x14ac:dyDescent="0.3">
      <c r="A24" s="76" t="s">
        <v>9</v>
      </c>
      <c r="B24" s="77">
        <v>1174930000</v>
      </c>
    </row>
    <row r="25" spans="1:10" x14ac:dyDescent="0.3">
      <c r="A25" s="76" t="s">
        <v>9</v>
      </c>
      <c r="B25" s="77">
        <v>1201902000</v>
      </c>
    </row>
    <row r="26" spans="1:10" x14ac:dyDescent="0.3">
      <c r="A26" s="76" t="s">
        <v>9</v>
      </c>
      <c r="B26" s="77">
        <v>1206000000</v>
      </c>
    </row>
    <row r="27" spans="1:10" x14ac:dyDescent="0.3">
      <c r="A27" s="76" t="s">
        <v>9</v>
      </c>
      <c r="B27" s="77">
        <v>1295100000</v>
      </c>
    </row>
    <row r="28" spans="1:10" ht="17.399999999999999" x14ac:dyDescent="0.3">
      <c r="A28" s="76" t="s">
        <v>9</v>
      </c>
      <c r="B28" s="77">
        <v>1304400000</v>
      </c>
      <c r="D28" s="119" t="s">
        <v>648</v>
      </c>
      <c r="E28" s="117" t="s">
        <v>604</v>
      </c>
      <c r="F28" s="118"/>
      <c r="G28" s="118"/>
      <c r="H28" s="118"/>
      <c r="I28" s="118"/>
      <c r="J28" s="118"/>
    </row>
    <row r="29" spans="1:10" x14ac:dyDescent="0.3">
      <c r="A29" s="76" t="s">
        <v>9</v>
      </c>
      <c r="B29" s="77">
        <v>1306566000</v>
      </c>
      <c r="D29" s="120"/>
      <c r="E29" s="89" t="s">
        <v>606</v>
      </c>
      <c r="F29" s="89" t="s">
        <v>605</v>
      </c>
      <c r="G29" s="89" t="s">
        <v>574</v>
      </c>
      <c r="H29" s="89" t="s">
        <v>607</v>
      </c>
      <c r="I29" s="92" t="s">
        <v>575</v>
      </c>
      <c r="J29" s="94" t="s">
        <v>650</v>
      </c>
    </row>
    <row r="30" spans="1:10" ht="16.8" customHeight="1" x14ac:dyDescent="0.3">
      <c r="A30" s="76" t="s">
        <v>9</v>
      </c>
      <c r="B30" s="77">
        <v>1384333000</v>
      </c>
      <c r="D30" s="95" t="s">
        <v>9</v>
      </c>
      <c r="E30" s="90">
        <v>5598381526</v>
      </c>
      <c r="F30" s="91">
        <v>306</v>
      </c>
      <c r="G30" s="90">
        <v>3345563000</v>
      </c>
      <c r="H30" s="90">
        <v>6386880868</v>
      </c>
      <c r="I30" s="93">
        <v>46971000000</v>
      </c>
      <c r="J30" s="96">
        <f>E30/F30</f>
        <v>18295364.464052286</v>
      </c>
    </row>
    <row r="31" spans="1:10" x14ac:dyDescent="0.3">
      <c r="A31" s="76" t="s">
        <v>9</v>
      </c>
      <c r="B31" s="77">
        <v>1405800000</v>
      </c>
      <c r="D31" s="95" t="s">
        <v>26</v>
      </c>
      <c r="E31" s="90">
        <v>11433813977</v>
      </c>
      <c r="F31" s="91">
        <v>132</v>
      </c>
      <c r="G31" s="90">
        <v>4594866500</v>
      </c>
      <c r="H31" s="90">
        <v>20949139878</v>
      </c>
      <c r="I31" s="93">
        <v>121144681000</v>
      </c>
      <c r="J31" s="96">
        <f t="shared" ref="J31:J40" si="0">E31/F31</f>
        <v>86619802.856060609</v>
      </c>
    </row>
    <row r="32" spans="1:10" x14ac:dyDescent="0.3">
      <c r="A32" s="76" t="s">
        <v>9</v>
      </c>
      <c r="B32" s="77">
        <v>1407300000</v>
      </c>
      <c r="D32" s="95" t="s">
        <v>72</v>
      </c>
      <c r="E32" s="90">
        <v>11354284081</v>
      </c>
      <c r="F32" s="91">
        <v>124</v>
      </c>
      <c r="G32" s="90">
        <v>4185022500</v>
      </c>
      <c r="H32" s="90">
        <v>23792869628</v>
      </c>
      <c r="I32" s="93">
        <v>149585000000</v>
      </c>
      <c r="J32" s="96">
        <f t="shared" si="0"/>
        <v>91566807.104838714</v>
      </c>
    </row>
    <row r="33" spans="1:10" x14ac:dyDescent="0.3">
      <c r="A33" s="76" t="s">
        <v>9</v>
      </c>
      <c r="B33" s="77">
        <v>1422500000</v>
      </c>
      <c r="D33" s="95" t="s">
        <v>37</v>
      </c>
      <c r="E33" s="90">
        <v>14444496189</v>
      </c>
      <c r="F33" s="91">
        <v>164</v>
      </c>
      <c r="G33" s="90">
        <v>5256650000</v>
      </c>
      <c r="H33" s="90">
        <v>23480646178</v>
      </c>
      <c r="I33" s="93">
        <v>98448870000</v>
      </c>
      <c r="J33" s="96">
        <f t="shared" si="0"/>
        <v>88076196.27439025</v>
      </c>
    </row>
    <row r="34" spans="1:10" x14ac:dyDescent="0.3">
      <c r="A34" s="76" t="s">
        <v>9</v>
      </c>
      <c r="B34" s="77">
        <v>1434000000</v>
      </c>
      <c r="D34" s="95" t="s">
        <v>15</v>
      </c>
      <c r="E34" s="90">
        <v>8120082363</v>
      </c>
      <c r="F34" s="91">
        <v>190</v>
      </c>
      <c r="G34" s="90">
        <v>3919501500</v>
      </c>
      <c r="H34" s="90">
        <v>10482892501</v>
      </c>
      <c r="I34" s="93">
        <v>67282572000</v>
      </c>
      <c r="J34" s="96">
        <f t="shared" si="0"/>
        <v>42737275.594736844</v>
      </c>
    </row>
    <row r="35" spans="1:10" x14ac:dyDescent="0.3">
      <c r="A35" s="76" t="s">
        <v>9</v>
      </c>
      <c r="B35" s="77">
        <v>1438480000</v>
      </c>
      <c r="D35" s="95" t="s">
        <v>3</v>
      </c>
      <c r="E35" s="90">
        <v>6240884698</v>
      </c>
      <c r="F35" s="91">
        <v>248</v>
      </c>
      <c r="G35" s="90">
        <v>2552756500</v>
      </c>
      <c r="H35" s="90">
        <v>7957946439</v>
      </c>
      <c r="I35" s="93">
        <v>44720400000</v>
      </c>
      <c r="J35" s="96">
        <f t="shared" si="0"/>
        <v>25164857.653225806</v>
      </c>
    </row>
    <row r="36" spans="1:10" x14ac:dyDescent="0.3">
      <c r="A36" s="76" t="s">
        <v>9</v>
      </c>
      <c r="B36" s="77">
        <v>1443540000</v>
      </c>
      <c r="D36" s="95" t="s">
        <v>12</v>
      </c>
      <c r="E36" s="90">
        <v>7716108935</v>
      </c>
      <c r="F36" s="91">
        <v>230</v>
      </c>
      <c r="G36" s="90">
        <v>2834600000</v>
      </c>
      <c r="H36" s="90">
        <v>14428795523</v>
      </c>
      <c r="I36" s="93">
        <v>93221073000</v>
      </c>
      <c r="J36" s="96">
        <f t="shared" si="0"/>
        <v>33548299.717391305</v>
      </c>
    </row>
    <row r="37" spans="1:10" x14ac:dyDescent="0.3">
      <c r="A37" s="76" t="s">
        <v>9</v>
      </c>
      <c r="B37" s="77">
        <v>1456667000</v>
      </c>
      <c r="D37" s="95" t="s">
        <v>48</v>
      </c>
      <c r="E37" s="90">
        <v>3432607516</v>
      </c>
      <c r="F37" s="91">
        <v>95</v>
      </c>
      <c r="G37" s="90">
        <v>2589900000</v>
      </c>
      <c r="H37" s="90">
        <v>3188913689</v>
      </c>
      <c r="I37" s="93">
        <v>24030000000</v>
      </c>
      <c r="J37" s="96">
        <f t="shared" si="0"/>
        <v>36132710.694736846</v>
      </c>
    </row>
    <row r="38" spans="1:10" x14ac:dyDescent="0.3">
      <c r="A38" s="76" t="s">
        <v>9</v>
      </c>
      <c r="B38" s="77">
        <v>1464362000</v>
      </c>
      <c r="D38" s="95" t="s">
        <v>42</v>
      </c>
      <c r="E38" s="90">
        <v>1377041827</v>
      </c>
      <c r="F38" s="91">
        <v>104</v>
      </c>
      <c r="G38" s="90">
        <v>1159623500</v>
      </c>
      <c r="H38" s="90">
        <v>884234068</v>
      </c>
      <c r="I38" s="93">
        <v>4010543000</v>
      </c>
      <c r="J38" s="96">
        <f t="shared" si="0"/>
        <v>13240786.798076924</v>
      </c>
    </row>
    <row r="39" spans="1:10" ht="15.6" customHeight="1" x14ac:dyDescent="0.3">
      <c r="A39" s="76" t="s">
        <v>9</v>
      </c>
      <c r="B39" s="77">
        <v>1490058000</v>
      </c>
      <c r="D39" s="95" t="s">
        <v>171</v>
      </c>
      <c r="E39" s="90">
        <v>33857092650</v>
      </c>
      <c r="F39" s="91">
        <v>20</v>
      </c>
      <c r="G39" s="90">
        <v>10386500000</v>
      </c>
      <c r="H39" s="90">
        <v>34968278723</v>
      </c>
      <c r="I39" s="93">
        <v>77230000000</v>
      </c>
      <c r="J39" s="96">
        <f t="shared" si="0"/>
        <v>1692854632.5</v>
      </c>
    </row>
    <row r="40" spans="1:10" x14ac:dyDescent="0.3">
      <c r="A40" s="76" t="s">
        <v>9</v>
      </c>
      <c r="B40" s="77">
        <v>1512206000</v>
      </c>
      <c r="D40" s="95" t="s">
        <v>32</v>
      </c>
      <c r="E40" s="90">
        <v>4399762177</v>
      </c>
      <c r="F40" s="91">
        <v>96</v>
      </c>
      <c r="G40" s="90">
        <v>3844500000</v>
      </c>
      <c r="H40" s="90">
        <v>2521731547</v>
      </c>
      <c r="I40" s="93">
        <v>8780700000</v>
      </c>
      <c r="J40" s="96">
        <f t="shared" si="0"/>
        <v>45830856.010416664</v>
      </c>
    </row>
    <row r="41" spans="1:10" x14ac:dyDescent="0.3">
      <c r="A41" s="76" t="s">
        <v>9</v>
      </c>
      <c r="B41" s="77">
        <v>1512206000</v>
      </c>
    </row>
    <row r="42" spans="1:10" x14ac:dyDescent="0.3">
      <c r="A42" s="76" t="s">
        <v>9</v>
      </c>
      <c r="B42" s="77">
        <v>1537400000</v>
      </c>
    </row>
    <row r="43" spans="1:10" x14ac:dyDescent="0.3">
      <c r="A43" s="76" t="s">
        <v>9</v>
      </c>
      <c r="B43" s="77">
        <v>1538704000</v>
      </c>
    </row>
    <row r="44" spans="1:10" x14ac:dyDescent="0.3">
      <c r="A44" s="76" t="s">
        <v>9</v>
      </c>
      <c r="B44" s="77">
        <v>1541100000</v>
      </c>
    </row>
    <row r="45" spans="1:10" x14ac:dyDescent="0.3">
      <c r="A45" s="76" t="s">
        <v>9</v>
      </c>
      <c r="B45" s="77">
        <v>1545509000</v>
      </c>
    </row>
    <row r="46" spans="1:10" x14ac:dyDescent="0.3">
      <c r="A46" s="76" t="s">
        <v>9</v>
      </c>
      <c r="B46" s="77">
        <v>1557500000</v>
      </c>
    </row>
    <row r="47" spans="1:10" x14ac:dyDescent="0.3">
      <c r="A47" s="76" t="s">
        <v>9</v>
      </c>
      <c r="B47" s="77">
        <v>1566054000</v>
      </c>
    </row>
    <row r="48" spans="1:10" x14ac:dyDescent="0.3">
      <c r="A48" s="76" t="s">
        <v>9</v>
      </c>
      <c r="B48" s="77">
        <v>1577884000</v>
      </c>
    </row>
    <row r="49" spans="1:2" x14ac:dyDescent="0.3">
      <c r="A49" s="76" t="s">
        <v>9</v>
      </c>
      <c r="B49" s="77">
        <v>1580500000</v>
      </c>
    </row>
    <row r="50" spans="1:2" x14ac:dyDescent="0.3">
      <c r="A50" s="76" t="s">
        <v>9</v>
      </c>
      <c r="B50" s="77">
        <v>1598600000</v>
      </c>
    </row>
    <row r="51" spans="1:2" x14ac:dyDescent="0.3">
      <c r="A51" s="76" t="s">
        <v>9</v>
      </c>
      <c r="B51" s="77">
        <v>1604412000</v>
      </c>
    </row>
    <row r="52" spans="1:2" x14ac:dyDescent="0.3">
      <c r="A52" s="76" t="s">
        <v>9</v>
      </c>
      <c r="B52" s="77">
        <v>1611693000</v>
      </c>
    </row>
    <row r="53" spans="1:2" x14ac:dyDescent="0.3">
      <c r="A53" s="76" t="s">
        <v>9</v>
      </c>
      <c r="B53" s="77">
        <v>1624000000</v>
      </c>
    </row>
    <row r="54" spans="1:2" x14ac:dyDescent="0.3">
      <c r="A54" s="76" t="s">
        <v>9</v>
      </c>
      <c r="B54" s="77">
        <v>1628114000</v>
      </c>
    </row>
    <row r="55" spans="1:2" x14ac:dyDescent="0.3">
      <c r="A55" s="76" t="s">
        <v>9</v>
      </c>
      <c r="B55" s="77">
        <v>1648701000</v>
      </c>
    </row>
    <row r="56" spans="1:2" x14ac:dyDescent="0.3">
      <c r="A56" s="76" t="s">
        <v>9</v>
      </c>
      <c r="B56" s="77">
        <v>1671151000</v>
      </c>
    </row>
    <row r="57" spans="1:2" x14ac:dyDescent="0.3">
      <c r="A57" s="76" t="s">
        <v>9</v>
      </c>
      <c r="B57" s="77">
        <v>1696346000</v>
      </c>
    </row>
    <row r="58" spans="1:2" x14ac:dyDescent="0.3">
      <c r="A58" s="76" t="s">
        <v>9</v>
      </c>
      <c r="B58" s="77">
        <v>1703100000</v>
      </c>
    </row>
    <row r="59" spans="1:2" x14ac:dyDescent="0.3">
      <c r="A59" s="76" t="s">
        <v>9</v>
      </c>
      <c r="B59" s="77">
        <v>1716437000</v>
      </c>
    </row>
    <row r="60" spans="1:2" x14ac:dyDescent="0.3">
      <c r="A60" s="76" t="s">
        <v>9</v>
      </c>
      <c r="B60" s="77">
        <v>1724140000</v>
      </c>
    </row>
    <row r="61" spans="1:2" x14ac:dyDescent="0.3">
      <c r="A61" s="76" t="s">
        <v>9</v>
      </c>
      <c r="B61" s="77">
        <v>1733400000</v>
      </c>
    </row>
    <row r="62" spans="1:2" x14ac:dyDescent="0.3">
      <c r="A62" s="76" t="s">
        <v>9</v>
      </c>
      <c r="B62" s="77">
        <v>1753609000</v>
      </c>
    </row>
    <row r="63" spans="1:2" x14ac:dyDescent="0.3">
      <c r="A63" s="76" t="s">
        <v>9</v>
      </c>
      <c r="B63" s="77">
        <v>1756300000</v>
      </c>
    </row>
    <row r="64" spans="1:2" x14ac:dyDescent="0.3">
      <c r="A64" s="76" t="s">
        <v>9</v>
      </c>
      <c r="B64" s="77">
        <v>1756400000</v>
      </c>
    </row>
    <row r="65" spans="1:2" x14ac:dyDescent="0.3">
      <c r="A65" s="76" t="s">
        <v>9</v>
      </c>
      <c r="B65" s="77">
        <v>1764000000</v>
      </c>
    </row>
    <row r="66" spans="1:2" x14ac:dyDescent="0.3">
      <c r="A66" s="76" t="s">
        <v>9</v>
      </c>
      <c r="B66" s="77">
        <v>1817104000</v>
      </c>
    </row>
    <row r="67" spans="1:2" x14ac:dyDescent="0.3">
      <c r="A67" s="76" t="s">
        <v>9</v>
      </c>
      <c r="B67" s="77">
        <v>1818500000</v>
      </c>
    </row>
    <row r="68" spans="1:2" x14ac:dyDescent="0.3">
      <c r="A68" s="76" t="s">
        <v>9</v>
      </c>
      <c r="B68" s="77">
        <v>1831515000</v>
      </c>
    </row>
    <row r="69" spans="1:2" x14ac:dyDescent="0.3">
      <c r="A69" s="76" t="s">
        <v>9</v>
      </c>
      <c r="B69" s="77">
        <v>1886560000</v>
      </c>
    </row>
    <row r="70" spans="1:2" x14ac:dyDescent="0.3">
      <c r="A70" s="76" t="s">
        <v>9</v>
      </c>
      <c r="B70" s="77">
        <v>1887527000</v>
      </c>
    </row>
    <row r="71" spans="1:2" x14ac:dyDescent="0.3">
      <c r="A71" s="76" t="s">
        <v>9</v>
      </c>
      <c r="B71" s="77">
        <v>1902709000</v>
      </c>
    </row>
    <row r="72" spans="1:2" x14ac:dyDescent="0.3">
      <c r="A72" s="76" t="s">
        <v>9</v>
      </c>
      <c r="B72" s="77">
        <v>1904407000</v>
      </c>
    </row>
    <row r="73" spans="1:2" x14ac:dyDescent="0.3">
      <c r="A73" s="76" t="s">
        <v>9</v>
      </c>
      <c r="B73" s="77">
        <v>1905547000</v>
      </c>
    </row>
    <row r="74" spans="1:2" x14ac:dyDescent="0.3">
      <c r="A74" s="76" t="s">
        <v>9</v>
      </c>
      <c r="B74" s="77">
        <v>1905547000</v>
      </c>
    </row>
    <row r="75" spans="1:2" x14ac:dyDescent="0.3">
      <c r="A75" s="76" t="s">
        <v>9</v>
      </c>
      <c r="B75" s="77">
        <v>1908300000</v>
      </c>
    </row>
    <row r="76" spans="1:2" x14ac:dyDescent="0.3">
      <c r="A76" s="76" t="s">
        <v>9</v>
      </c>
      <c r="B76" s="77">
        <v>1920809000</v>
      </c>
    </row>
    <row r="77" spans="1:2" x14ac:dyDescent="0.3">
      <c r="A77" s="76" t="s">
        <v>9</v>
      </c>
      <c r="B77" s="77">
        <v>1933100000</v>
      </c>
    </row>
    <row r="78" spans="1:2" x14ac:dyDescent="0.3">
      <c r="A78" s="76" t="s">
        <v>9</v>
      </c>
      <c r="B78" s="77">
        <v>1939814000</v>
      </c>
    </row>
    <row r="79" spans="1:2" x14ac:dyDescent="0.3">
      <c r="A79" s="76" t="s">
        <v>9</v>
      </c>
      <c r="B79" s="77">
        <v>1950415000</v>
      </c>
    </row>
    <row r="80" spans="1:2" x14ac:dyDescent="0.3">
      <c r="A80" s="76" t="s">
        <v>9</v>
      </c>
      <c r="B80" s="77">
        <v>1966000000</v>
      </c>
    </row>
    <row r="81" spans="1:2" x14ac:dyDescent="0.3">
      <c r="A81" s="76" t="s">
        <v>9</v>
      </c>
      <c r="B81" s="77">
        <v>2016100000</v>
      </c>
    </row>
    <row r="82" spans="1:2" x14ac:dyDescent="0.3">
      <c r="A82" s="76" t="s">
        <v>9</v>
      </c>
      <c r="B82" s="77">
        <v>2018760000</v>
      </c>
    </row>
    <row r="83" spans="1:2" x14ac:dyDescent="0.3">
      <c r="A83" s="76" t="s">
        <v>9</v>
      </c>
      <c r="B83" s="77">
        <v>2026480000</v>
      </c>
    </row>
    <row r="84" spans="1:2" x14ac:dyDescent="0.3">
      <c r="A84" s="76" t="s">
        <v>9</v>
      </c>
      <c r="B84" s="77">
        <v>2030870000</v>
      </c>
    </row>
    <row r="85" spans="1:2" x14ac:dyDescent="0.3">
      <c r="A85" s="76" t="s">
        <v>9</v>
      </c>
      <c r="B85" s="77">
        <v>2034000000</v>
      </c>
    </row>
    <row r="86" spans="1:2" x14ac:dyDescent="0.3">
      <c r="A86" s="76" t="s">
        <v>9</v>
      </c>
      <c r="B86" s="77">
        <v>2074200000</v>
      </c>
    </row>
    <row r="87" spans="1:2" x14ac:dyDescent="0.3">
      <c r="A87" s="76" t="s">
        <v>9</v>
      </c>
      <c r="B87" s="77">
        <v>2075402000</v>
      </c>
    </row>
    <row r="88" spans="1:2" x14ac:dyDescent="0.3">
      <c r="A88" s="76" t="s">
        <v>9</v>
      </c>
      <c r="B88" s="77">
        <v>2093091000</v>
      </c>
    </row>
    <row r="89" spans="1:2" x14ac:dyDescent="0.3">
      <c r="A89" s="76" t="s">
        <v>9</v>
      </c>
      <c r="B89" s="77">
        <v>2094100000</v>
      </c>
    </row>
    <row r="90" spans="1:2" x14ac:dyDescent="0.3">
      <c r="A90" s="76" t="s">
        <v>9</v>
      </c>
      <c r="B90" s="77">
        <v>2117350000</v>
      </c>
    </row>
    <row r="91" spans="1:2" x14ac:dyDescent="0.3">
      <c r="A91" s="76" t="s">
        <v>9</v>
      </c>
      <c r="B91" s="77">
        <v>2123000000</v>
      </c>
    </row>
    <row r="92" spans="1:2" x14ac:dyDescent="0.3">
      <c r="A92" s="76" t="s">
        <v>9</v>
      </c>
      <c r="B92" s="77">
        <v>2124900000</v>
      </c>
    </row>
    <row r="93" spans="1:2" x14ac:dyDescent="0.3">
      <c r="A93" s="76" t="s">
        <v>9</v>
      </c>
      <c r="B93" s="77">
        <v>2127609000</v>
      </c>
    </row>
    <row r="94" spans="1:2" x14ac:dyDescent="0.3">
      <c r="A94" s="76" t="s">
        <v>9</v>
      </c>
      <c r="B94" s="77">
        <v>2133000000</v>
      </c>
    </row>
    <row r="95" spans="1:2" x14ac:dyDescent="0.3">
      <c r="A95" s="76" t="s">
        <v>9</v>
      </c>
      <c r="B95" s="77">
        <v>2136332000</v>
      </c>
    </row>
    <row r="96" spans="1:2" x14ac:dyDescent="0.3">
      <c r="A96" s="76" t="s">
        <v>9</v>
      </c>
      <c r="B96" s="77">
        <v>2139883000</v>
      </c>
    </row>
    <row r="97" spans="1:2" x14ac:dyDescent="0.3">
      <c r="A97" s="76" t="s">
        <v>9</v>
      </c>
      <c r="B97" s="77">
        <v>2142114000</v>
      </c>
    </row>
    <row r="98" spans="1:2" x14ac:dyDescent="0.3">
      <c r="A98" s="76" t="s">
        <v>9</v>
      </c>
      <c r="B98" s="77">
        <v>2143174000</v>
      </c>
    </row>
    <row r="99" spans="1:2" x14ac:dyDescent="0.3">
      <c r="A99" s="76" t="s">
        <v>9</v>
      </c>
      <c r="B99" s="77">
        <v>2154192000</v>
      </c>
    </row>
    <row r="100" spans="1:2" x14ac:dyDescent="0.3">
      <c r="A100" s="76" t="s">
        <v>9</v>
      </c>
      <c r="B100" s="77">
        <v>2163284000</v>
      </c>
    </row>
    <row r="101" spans="1:2" x14ac:dyDescent="0.3">
      <c r="A101" s="76" t="s">
        <v>9</v>
      </c>
      <c r="B101" s="77">
        <v>2203400000</v>
      </c>
    </row>
    <row r="102" spans="1:2" x14ac:dyDescent="0.3">
      <c r="A102" s="76" t="s">
        <v>9</v>
      </c>
      <c r="B102" s="77">
        <v>2276048000</v>
      </c>
    </row>
    <row r="103" spans="1:2" x14ac:dyDescent="0.3">
      <c r="A103" s="76" t="s">
        <v>9</v>
      </c>
      <c r="B103" s="77">
        <v>2278455000</v>
      </c>
    </row>
    <row r="104" spans="1:2" x14ac:dyDescent="0.3">
      <c r="A104" s="76" t="s">
        <v>9</v>
      </c>
      <c r="B104" s="77">
        <v>2288300000</v>
      </c>
    </row>
    <row r="105" spans="1:2" x14ac:dyDescent="0.3">
      <c r="A105" s="76" t="s">
        <v>9</v>
      </c>
      <c r="B105" s="77">
        <v>2304600000</v>
      </c>
    </row>
    <row r="106" spans="1:2" x14ac:dyDescent="0.3">
      <c r="A106" s="76" t="s">
        <v>9</v>
      </c>
      <c r="B106" s="77">
        <v>2340400000</v>
      </c>
    </row>
    <row r="107" spans="1:2" x14ac:dyDescent="0.3">
      <c r="A107" s="76" t="s">
        <v>9</v>
      </c>
      <c r="B107" s="77">
        <v>2374000000</v>
      </c>
    </row>
    <row r="108" spans="1:2" x14ac:dyDescent="0.3">
      <c r="A108" s="76" t="s">
        <v>9</v>
      </c>
      <c r="B108" s="77">
        <v>2375790000</v>
      </c>
    </row>
    <row r="109" spans="1:2" x14ac:dyDescent="0.3">
      <c r="A109" s="76" t="s">
        <v>9</v>
      </c>
      <c r="B109" s="77">
        <v>2409256000</v>
      </c>
    </row>
    <row r="110" spans="1:2" x14ac:dyDescent="0.3">
      <c r="A110" s="76" t="s">
        <v>9</v>
      </c>
      <c r="B110" s="77">
        <v>2409350000</v>
      </c>
    </row>
    <row r="111" spans="1:2" x14ac:dyDescent="0.3">
      <c r="A111" s="76" t="s">
        <v>9</v>
      </c>
      <c r="B111" s="77">
        <v>2410686000</v>
      </c>
    </row>
    <row r="112" spans="1:2" x14ac:dyDescent="0.3">
      <c r="A112" s="76" t="s">
        <v>9</v>
      </c>
      <c r="B112" s="77">
        <v>2417003000</v>
      </c>
    </row>
    <row r="113" spans="1:2" x14ac:dyDescent="0.3">
      <c r="A113" s="76" t="s">
        <v>9</v>
      </c>
      <c r="B113" s="77">
        <v>2440400000</v>
      </c>
    </row>
    <row r="114" spans="1:2" x14ac:dyDescent="0.3">
      <c r="A114" s="76" t="s">
        <v>9</v>
      </c>
      <c r="B114" s="77">
        <v>2440485000</v>
      </c>
    </row>
    <row r="115" spans="1:2" x14ac:dyDescent="0.3">
      <c r="A115" s="76" t="s">
        <v>9</v>
      </c>
      <c r="B115" s="77">
        <v>2441000000</v>
      </c>
    </row>
    <row r="116" spans="1:2" x14ac:dyDescent="0.3">
      <c r="A116" s="76" t="s">
        <v>9</v>
      </c>
      <c r="B116" s="77">
        <v>2491300000</v>
      </c>
    </row>
    <row r="117" spans="1:2" x14ac:dyDescent="0.3">
      <c r="A117" s="76" t="s">
        <v>9</v>
      </c>
      <c r="B117" s="77">
        <v>2505000000</v>
      </c>
    </row>
    <row r="118" spans="1:2" x14ac:dyDescent="0.3">
      <c r="A118" s="76" t="s">
        <v>9</v>
      </c>
      <c r="B118" s="77">
        <v>2530590000</v>
      </c>
    </row>
    <row r="119" spans="1:2" x14ac:dyDescent="0.3">
      <c r="A119" s="76" t="s">
        <v>9</v>
      </c>
      <c r="B119" s="77">
        <v>2537200000</v>
      </c>
    </row>
    <row r="120" spans="1:2" x14ac:dyDescent="0.3">
      <c r="A120" s="76" t="s">
        <v>9</v>
      </c>
      <c r="B120" s="77">
        <v>2578835000</v>
      </c>
    </row>
    <row r="121" spans="1:2" x14ac:dyDescent="0.3">
      <c r="A121" s="76" t="s">
        <v>9</v>
      </c>
      <c r="B121" s="77">
        <v>2615000000</v>
      </c>
    </row>
    <row r="122" spans="1:2" x14ac:dyDescent="0.3">
      <c r="A122" s="76" t="s">
        <v>9</v>
      </c>
      <c r="B122" s="77">
        <v>2643000000</v>
      </c>
    </row>
    <row r="123" spans="1:2" x14ac:dyDescent="0.3">
      <c r="A123" s="76" t="s">
        <v>9</v>
      </c>
      <c r="B123" s="77">
        <v>2647700000</v>
      </c>
    </row>
    <row r="124" spans="1:2" x14ac:dyDescent="0.3">
      <c r="A124" s="76" t="s">
        <v>9</v>
      </c>
      <c r="B124" s="77">
        <v>2651913000</v>
      </c>
    </row>
    <row r="125" spans="1:2" x14ac:dyDescent="0.3">
      <c r="A125" s="76" t="s">
        <v>9</v>
      </c>
      <c r="B125" s="77">
        <v>2652700000</v>
      </c>
    </row>
    <row r="126" spans="1:2" x14ac:dyDescent="0.3">
      <c r="A126" s="76" t="s">
        <v>9</v>
      </c>
      <c r="B126" s="77">
        <v>2654624000</v>
      </c>
    </row>
    <row r="127" spans="1:2" x14ac:dyDescent="0.3">
      <c r="A127" s="76" t="s">
        <v>9</v>
      </c>
      <c r="B127" s="77">
        <v>2654800000</v>
      </c>
    </row>
    <row r="128" spans="1:2" x14ac:dyDescent="0.3">
      <c r="A128" s="76" t="s">
        <v>9</v>
      </c>
      <c r="B128" s="77">
        <v>2709637000</v>
      </c>
    </row>
    <row r="129" spans="1:2" x14ac:dyDescent="0.3">
      <c r="A129" s="76" t="s">
        <v>9</v>
      </c>
      <c r="B129" s="77">
        <v>2715700000</v>
      </c>
    </row>
    <row r="130" spans="1:2" x14ac:dyDescent="0.3">
      <c r="A130" s="76" t="s">
        <v>9</v>
      </c>
      <c r="B130" s="77">
        <v>2745700000</v>
      </c>
    </row>
    <row r="131" spans="1:2" x14ac:dyDescent="0.3">
      <c r="A131" s="76" t="s">
        <v>9</v>
      </c>
      <c r="B131" s="77">
        <v>2759900000</v>
      </c>
    </row>
    <row r="132" spans="1:2" x14ac:dyDescent="0.3">
      <c r="A132" s="76" t="s">
        <v>9</v>
      </c>
      <c r="B132" s="77">
        <v>2767574000</v>
      </c>
    </row>
    <row r="133" spans="1:2" x14ac:dyDescent="0.3">
      <c r="A133" s="76" t="s">
        <v>9</v>
      </c>
      <c r="B133" s="77">
        <v>2770476000</v>
      </c>
    </row>
    <row r="134" spans="1:2" x14ac:dyDescent="0.3">
      <c r="A134" s="76" t="s">
        <v>9</v>
      </c>
      <c r="B134" s="77">
        <v>2777000000</v>
      </c>
    </row>
    <row r="135" spans="1:2" x14ac:dyDescent="0.3">
      <c r="A135" s="76" t="s">
        <v>9</v>
      </c>
      <c r="B135" s="77">
        <v>2777000000</v>
      </c>
    </row>
    <row r="136" spans="1:2" x14ac:dyDescent="0.3">
      <c r="A136" s="76" t="s">
        <v>9</v>
      </c>
      <c r="B136" s="77">
        <v>2789800000</v>
      </c>
    </row>
    <row r="137" spans="1:2" x14ac:dyDescent="0.3">
      <c r="A137" s="76" t="s">
        <v>9</v>
      </c>
      <c r="B137" s="77">
        <v>2797200000</v>
      </c>
    </row>
    <row r="138" spans="1:2" x14ac:dyDescent="0.3">
      <c r="A138" s="76" t="s">
        <v>9</v>
      </c>
      <c r="B138" s="77">
        <v>2806358000</v>
      </c>
    </row>
    <row r="139" spans="1:2" x14ac:dyDescent="0.3">
      <c r="A139" s="76" t="s">
        <v>9</v>
      </c>
      <c r="B139" s="77">
        <v>2810000000</v>
      </c>
    </row>
    <row r="140" spans="1:2" x14ac:dyDescent="0.3">
      <c r="A140" s="76" t="s">
        <v>9</v>
      </c>
      <c r="B140" s="77">
        <v>2833529000</v>
      </c>
    </row>
    <row r="141" spans="1:2" x14ac:dyDescent="0.3">
      <c r="A141" s="76" t="s">
        <v>9</v>
      </c>
      <c r="B141" s="77">
        <v>2836000000</v>
      </c>
    </row>
    <row r="142" spans="1:2" x14ac:dyDescent="0.3">
      <c r="A142" s="76" t="s">
        <v>9</v>
      </c>
      <c r="B142" s="77">
        <v>2869429000</v>
      </c>
    </row>
    <row r="143" spans="1:2" x14ac:dyDescent="0.3">
      <c r="A143" s="76" t="s">
        <v>9</v>
      </c>
      <c r="B143" s="77">
        <v>2988700000</v>
      </c>
    </row>
    <row r="144" spans="1:2" x14ac:dyDescent="0.3">
      <c r="A144" s="76" t="s">
        <v>9</v>
      </c>
      <c r="B144" s="77">
        <v>3001022000</v>
      </c>
    </row>
    <row r="145" spans="1:2" x14ac:dyDescent="0.3">
      <c r="A145" s="76" t="s">
        <v>9</v>
      </c>
      <c r="B145" s="77">
        <v>3010000000</v>
      </c>
    </row>
    <row r="146" spans="1:2" x14ac:dyDescent="0.3">
      <c r="A146" s="76" t="s">
        <v>9</v>
      </c>
      <c r="B146" s="77">
        <v>3028000000</v>
      </c>
    </row>
    <row r="147" spans="1:2" x14ac:dyDescent="0.3">
      <c r="A147" s="76" t="s">
        <v>9</v>
      </c>
      <c r="B147" s="77">
        <v>3034000000</v>
      </c>
    </row>
    <row r="148" spans="1:2" x14ac:dyDescent="0.3">
      <c r="A148" s="76" t="s">
        <v>9</v>
      </c>
      <c r="B148" s="77">
        <v>3097418000</v>
      </c>
    </row>
    <row r="149" spans="1:2" x14ac:dyDescent="0.3">
      <c r="A149" s="76" t="s">
        <v>9</v>
      </c>
      <c r="B149" s="77">
        <v>3098036000</v>
      </c>
    </row>
    <row r="150" spans="1:2" x14ac:dyDescent="0.3">
      <c r="A150" s="76" t="s">
        <v>9</v>
      </c>
      <c r="B150" s="77">
        <v>3103721000</v>
      </c>
    </row>
    <row r="151" spans="1:2" x14ac:dyDescent="0.3">
      <c r="A151" s="76" t="s">
        <v>9</v>
      </c>
      <c r="B151" s="77">
        <v>3135000000</v>
      </c>
    </row>
    <row r="152" spans="1:2" x14ac:dyDescent="0.3">
      <c r="A152" s="76" t="s">
        <v>9</v>
      </c>
      <c r="B152" s="77">
        <v>3199681000</v>
      </c>
    </row>
    <row r="153" spans="1:2" x14ac:dyDescent="0.3">
      <c r="A153" s="76" t="s">
        <v>9</v>
      </c>
      <c r="B153" s="77">
        <v>3249200000</v>
      </c>
    </row>
    <row r="154" spans="1:2" x14ac:dyDescent="0.3">
      <c r="A154" s="76" t="s">
        <v>9</v>
      </c>
      <c r="B154" s="77">
        <v>3252146000</v>
      </c>
    </row>
    <row r="155" spans="1:2" x14ac:dyDescent="0.3">
      <c r="A155" s="76" t="s">
        <v>9</v>
      </c>
      <c r="B155" s="77">
        <v>3261500000</v>
      </c>
    </row>
    <row r="156" spans="1:2" x14ac:dyDescent="0.3">
      <c r="A156" s="76" t="s">
        <v>9</v>
      </c>
      <c r="B156" s="77">
        <v>3298000000</v>
      </c>
    </row>
    <row r="157" spans="1:2" x14ac:dyDescent="0.3">
      <c r="A157" s="76" t="s">
        <v>9</v>
      </c>
      <c r="B157" s="77">
        <v>3313200000</v>
      </c>
    </row>
    <row r="158" spans="1:2" x14ac:dyDescent="0.3">
      <c r="A158" s="76" t="s">
        <v>9</v>
      </c>
      <c r="B158" s="77">
        <v>3328000000</v>
      </c>
    </row>
    <row r="159" spans="1:2" x14ac:dyDescent="0.3">
      <c r="A159" s="76" t="s">
        <v>9</v>
      </c>
      <c r="B159" s="77">
        <v>3363126000</v>
      </c>
    </row>
    <row r="160" spans="1:2" x14ac:dyDescent="0.3">
      <c r="A160" s="76" t="s">
        <v>9</v>
      </c>
      <c r="B160" s="77">
        <v>3369001000</v>
      </c>
    </row>
    <row r="161" spans="1:2" x14ac:dyDescent="0.3">
      <c r="A161" s="76" t="s">
        <v>9</v>
      </c>
      <c r="B161" s="77">
        <v>3395000000</v>
      </c>
    </row>
    <row r="162" spans="1:2" x14ac:dyDescent="0.3">
      <c r="A162" s="76" t="s">
        <v>9</v>
      </c>
      <c r="B162" s="77">
        <v>3409197000</v>
      </c>
    </row>
    <row r="163" spans="1:2" x14ac:dyDescent="0.3">
      <c r="A163" s="76" t="s">
        <v>9</v>
      </c>
      <c r="B163" s="77">
        <v>3478883000</v>
      </c>
    </row>
    <row r="164" spans="1:2" x14ac:dyDescent="0.3">
      <c r="A164" s="76" t="s">
        <v>9</v>
      </c>
      <c r="B164" s="77">
        <v>3554000000</v>
      </c>
    </row>
    <row r="165" spans="1:2" x14ac:dyDescent="0.3">
      <c r="A165" s="76" t="s">
        <v>9</v>
      </c>
      <c r="B165" s="77">
        <v>3583000000</v>
      </c>
    </row>
    <row r="166" spans="1:2" x14ac:dyDescent="0.3">
      <c r="A166" s="76" t="s">
        <v>9</v>
      </c>
      <c r="B166" s="77">
        <v>3597000000</v>
      </c>
    </row>
    <row r="167" spans="1:2" x14ac:dyDescent="0.3">
      <c r="A167" s="76" t="s">
        <v>9</v>
      </c>
      <c r="B167" s="77">
        <v>3682000000</v>
      </c>
    </row>
    <row r="168" spans="1:2" x14ac:dyDescent="0.3">
      <c r="A168" s="76" t="s">
        <v>9</v>
      </c>
      <c r="B168" s="77">
        <v>3690000000</v>
      </c>
    </row>
    <row r="169" spans="1:2" x14ac:dyDescent="0.3">
      <c r="A169" s="76" t="s">
        <v>9</v>
      </c>
      <c r="B169" s="77">
        <v>3708901000</v>
      </c>
    </row>
    <row r="170" spans="1:2" x14ac:dyDescent="0.3">
      <c r="A170" s="76" t="s">
        <v>9</v>
      </c>
      <c r="B170" s="77">
        <v>3733225000</v>
      </c>
    </row>
    <row r="171" spans="1:2" x14ac:dyDescent="0.3">
      <c r="A171" s="76" t="s">
        <v>9</v>
      </c>
      <c r="B171" s="77">
        <v>3746000000</v>
      </c>
    </row>
    <row r="172" spans="1:2" x14ac:dyDescent="0.3">
      <c r="A172" s="76" t="s">
        <v>9</v>
      </c>
      <c r="B172" s="77">
        <v>3778091000</v>
      </c>
    </row>
    <row r="173" spans="1:2" x14ac:dyDescent="0.3">
      <c r="A173" s="76" t="s">
        <v>9</v>
      </c>
      <c r="B173" s="77">
        <v>3781000000</v>
      </c>
    </row>
    <row r="174" spans="1:2" x14ac:dyDescent="0.3">
      <c r="A174" s="76" t="s">
        <v>9</v>
      </c>
      <c r="B174" s="77">
        <v>3846000000</v>
      </c>
    </row>
    <row r="175" spans="1:2" x14ac:dyDescent="0.3">
      <c r="A175" s="76" t="s">
        <v>9</v>
      </c>
      <c r="B175" s="77">
        <v>3846000000</v>
      </c>
    </row>
    <row r="176" spans="1:2" x14ac:dyDescent="0.3">
      <c r="A176" s="76" t="s">
        <v>9</v>
      </c>
      <c r="B176" s="77">
        <v>3903700000</v>
      </c>
    </row>
    <row r="177" spans="1:2" x14ac:dyDescent="0.3">
      <c r="A177" s="76" t="s">
        <v>9</v>
      </c>
      <c r="B177" s="77">
        <v>4051000000</v>
      </c>
    </row>
    <row r="178" spans="1:2" x14ac:dyDescent="0.3">
      <c r="A178" s="76" t="s">
        <v>9</v>
      </c>
      <c r="B178" s="77">
        <v>4051000000</v>
      </c>
    </row>
    <row r="179" spans="1:2" x14ac:dyDescent="0.3">
      <c r="A179" s="76" t="s">
        <v>9</v>
      </c>
      <c r="B179" s="77">
        <v>4065000000</v>
      </c>
    </row>
    <row r="180" spans="1:2" x14ac:dyDescent="0.3">
      <c r="A180" s="76" t="s">
        <v>9</v>
      </c>
      <c r="B180" s="77">
        <v>4065000000</v>
      </c>
    </row>
    <row r="181" spans="1:2" x14ac:dyDescent="0.3">
      <c r="A181" s="76" t="s">
        <v>9</v>
      </c>
      <c r="B181" s="77">
        <v>4072000000</v>
      </c>
    </row>
    <row r="182" spans="1:2" x14ac:dyDescent="0.3">
      <c r="A182" s="76" t="s">
        <v>9</v>
      </c>
      <c r="B182" s="77">
        <v>4083681000</v>
      </c>
    </row>
    <row r="183" spans="1:2" x14ac:dyDescent="0.3">
      <c r="A183" s="76" t="s">
        <v>9</v>
      </c>
      <c r="B183" s="77">
        <v>4102700000</v>
      </c>
    </row>
    <row r="184" spans="1:2" x14ac:dyDescent="0.3">
      <c r="A184" s="76" t="s">
        <v>9</v>
      </c>
      <c r="B184" s="77">
        <v>4118000000</v>
      </c>
    </row>
    <row r="185" spans="1:2" x14ac:dyDescent="0.3">
      <c r="A185" s="76" t="s">
        <v>9</v>
      </c>
      <c r="B185" s="77">
        <v>4141000000</v>
      </c>
    </row>
    <row r="186" spans="1:2" x14ac:dyDescent="0.3">
      <c r="A186" s="76" t="s">
        <v>9</v>
      </c>
      <c r="B186" s="77">
        <v>4141000000</v>
      </c>
    </row>
    <row r="187" spans="1:2" x14ac:dyDescent="0.3">
      <c r="A187" s="76" t="s">
        <v>9</v>
      </c>
      <c r="B187" s="77">
        <v>4156000000</v>
      </c>
    </row>
    <row r="188" spans="1:2" x14ac:dyDescent="0.3">
      <c r="A188" s="76" t="s">
        <v>9</v>
      </c>
      <c r="B188" s="77">
        <v>4161600000</v>
      </c>
    </row>
    <row r="189" spans="1:2" x14ac:dyDescent="0.3">
      <c r="A189" s="76" t="s">
        <v>9</v>
      </c>
      <c r="B189" s="77">
        <v>4162643000</v>
      </c>
    </row>
    <row r="190" spans="1:2" x14ac:dyDescent="0.3">
      <c r="A190" s="76" t="s">
        <v>9</v>
      </c>
      <c r="B190" s="77">
        <v>4186000000</v>
      </c>
    </row>
    <row r="191" spans="1:2" x14ac:dyDescent="0.3">
      <c r="A191" s="76" t="s">
        <v>9</v>
      </c>
      <c r="B191" s="77">
        <v>4187000000</v>
      </c>
    </row>
    <row r="192" spans="1:2" x14ac:dyDescent="0.3">
      <c r="A192" s="76" t="s">
        <v>9</v>
      </c>
      <c r="B192" s="77">
        <v>4219300000</v>
      </c>
    </row>
    <row r="193" spans="1:2" x14ac:dyDescent="0.3">
      <c r="A193" s="76" t="s">
        <v>9</v>
      </c>
      <c r="B193" s="77">
        <v>4219920000</v>
      </c>
    </row>
    <row r="194" spans="1:2" x14ac:dyDescent="0.3">
      <c r="A194" s="76" t="s">
        <v>9</v>
      </c>
      <c r="B194" s="77">
        <v>4232000000</v>
      </c>
    </row>
    <row r="195" spans="1:2" x14ac:dyDescent="0.3">
      <c r="A195" s="76" t="s">
        <v>9</v>
      </c>
      <c r="B195" s="77">
        <v>4267200000</v>
      </c>
    </row>
    <row r="196" spans="1:2" x14ac:dyDescent="0.3">
      <c r="A196" s="76" t="s">
        <v>9</v>
      </c>
      <c r="B196" s="77">
        <v>4279000000</v>
      </c>
    </row>
    <row r="197" spans="1:2" x14ac:dyDescent="0.3">
      <c r="A197" s="76" t="s">
        <v>9</v>
      </c>
      <c r="B197" s="77">
        <v>4310000000</v>
      </c>
    </row>
    <row r="198" spans="1:2" x14ac:dyDescent="0.3">
      <c r="A198" s="76" t="s">
        <v>9</v>
      </c>
      <c r="B198" s="77">
        <v>4326700000</v>
      </c>
    </row>
    <row r="199" spans="1:2" x14ac:dyDescent="0.3">
      <c r="A199" s="76" t="s">
        <v>9</v>
      </c>
      <c r="B199" s="77">
        <v>4378000000</v>
      </c>
    </row>
    <row r="200" spans="1:2" x14ac:dyDescent="0.3">
      <c r="A200" s="76" t="s">
        <v>9</v>
      </c>
      <c r="B200" s="77">
        <v>4386000000</v>
      </c>
    </row>
    <row r="201" spans="1:2" x14ac:dyDescent="0.3">
      <c r="A201" s="76" t="s">
        <v>9</v>
      </c>
      <c r="B201" s="77">
        <v>4388755000</v>
      </c>
    </row>
    <row r="202" spans="1:2" x14ac:dyDescent="0.3">
      <c r="A202" s="76" t="s">
        <v>9</v>
      </c>
      <c r="B202" s="77">
        <v>4422772000</v>
      </c>
    </row>
    <row r="203" spans="1:2" x14ac:dyDescent="0.3">
      <c r="A203" s="76" t="s">
        <v>9</v>
      </c>
      <c r="B203" s="77">
        <v>4429000000</v>
      </c>
    </row>
    <row r="204" spans="1:2" x14ac:dyDescent="0.3">
      <c r="A204" s="76" t="s">
        <v>9</v>
      </c>
      <c r="B204" s="77">
        <v>4453613000</v>
      </c>
    </row>
    <row r="205" spans="1:2" x14ac:dyDescent="0.3">
      <c r="A205" s="76" t="s">
        <v>9</v>
      </c>
      <c r="B205" s="77">
        <v>4555852000</v>
      </c>
    </row>
    <row r="206" spans="1:2" x14ac:dyDescent="0.3">
      <c r="A206" s="76" t="s">
        <v>9</v>
      </c>
      <c r="B206" s="77">
        <v>4565582000</v>
      </c>
    </row>
    <row r="207" spans="1:2" x14ac:dyDescent="0.3">
      <c r="A207" s="76" t="s">
        <v>9</v>
      </c>
      <c r="B207" s="77">
        <v>4584404000</v>
      </c>
    </row>
    <row r="208" spans="1:2" x14ac:dyDescent="0.3">
      <c r="A208" s="76" t="s">
        <v>9</v>
      </c>
      <c r="B208" s="77">
        <v>4593761000</v>
      </c>
    </row>
    <row r="209" spans="1:2" x14ac:dyDescent="0.3">
      <c r="A209" s="76" t="s">
        <v>9</v>
      </c>
      <c r="B209" s="77">
        <v>4619779000</v>
      </c>
    </row>
    <row r="210" spans="1:2" x14ac:dyDescent="0.3">
      <c r="A210" s="76" t="s">
        <v>9</v>
      </c>
      <c r="B210" s="77">
        <v>4620310000</v>
      </c>
    </row>
    <row r="211" spans="1:2" x14ac:dyDescent="0.3">
      <c r="A211" s="76" t="s">
        <v>9</v>
      </c>
      <c r="B211" s="77">
        <v>4656700000</v>
      </c>
    </row>
    <row r="212" spans="1:2" x14ac:dyDescent="0.3">
      <c r="A212" s="76" t="s">
        <v>9</v>
      </c>
      <c r="B212" s="77">
        <v>4702000000</v>
      </c>
    </row>
    <row r="213" spans="1:2" x14ac:dyDescent="0.3">
      <c r="A213" s="76" t="s">
        <v>9</v>
      </c>
      <c r="B213" s="77">
        <v>4740935000</v>
      </c>
    </row>
    <row r="214" spans="1:2" x14ac:dyDescent="0.3">
      <c r="A214" s="76" t="s">
        <v>9</v>
      </c>
      <c r="B214" s="77">
        <v>4803000000</v>
      </c>
    </row>
    <row r="215" spans="1:2" x14ac:dyDescent="0.3">
      <c r="A215" s="76" t="s">
        <v>9</v>
      </c>
      <c r="B215" s="77">
        <v>4808000000</v>
      </c>
    </row>
    <row r="216" spans="1:2" x14ac:dyDescent="0.3">
      <c r="A216" s="76" t="s">
        <v>9</v>
      </c>
      <c r="B216" s="77">
        <v>4811000000</v>
      </c>
    </row>
    <row r="217" spans="1:2" x14ac:dyDescent="0.3">
      <c r="A217" s="76" t="s">
        <v>9</v>
      </c>
      <c r="B217" s="77">
        <v>4934907000</v>
      </c>
    </row>
    <row r="218" spans="1:2" x14ac:dyDescent="0.3">
      <c r="A218" s="76" t="s">
        <v>9</v>
      </c>
      <c r="B218" s="77">
        <v>5061975000</v>
      </c>
    </row>
    <row r="219" spans="1:2" x14ac:dyDescent="0.3">
      <c r="A219" s="76" t="s">
        <v>9</v>
      </c>
      <c r="B219" s="77">
        <v>5085401000</v>
      </c>
    </row>
    <row r="220" spans="1:2" x14ac:dyDescent="0.3">
      <c r="A220" s="76" t="s">
        <v>9</v>
      </c>
      <c r="B220" s="77">
        <v>5100000000</v>
      </c>
    </row>
    <row r="221" spans="1:2" x14ac:dyDescent="0.3">
      <c r="A221" s="76" t="s">
        <v>9</v>
      </c>
      <c r="B221" s="77">
        <v>5204000000</v>
      </c>
    </row>
    <row r="222" spans="1:2" x14ac:dyDescent="0.3">
      <c r="A222" s="76" t="s">
        <v>9</v>
      </c>
      <c r="B222" s="77">
        <v>5269000000</v>
      </c>
    </row>
    <row r="223" spans="1:2" x14ac:dyDescent="0.3">
      <c r="A223" s="76" t="s">
        <v>9</v>
      </c>
      <c r="B223" s="77">
        <v>5327031000</v>
      </c>
    </row>
    <row r="224" spans="1:2" x14ac:dyDescent="0.3">
      <c r="A224" s="76" t="s">
        <v>9</v>
      </c>
      <c r="B224" s="77">
        <v>5362758000</v>
      </c>
    </row>
    <row r="225" spans="1:2" x14ac:dyDescent="0.3">
      <c r="A225" s="76" t="s">
        <v>9</v>
      </c>
      <c r="B225" s="77">
        <v>5435742000</v>
      </c>
    </row>
    <row r="226" spans="1:2" x14ac:dyDescent="0.3">
      <c r="A226" s="76" t="s">
        <v>9</v>
      </c>
      <c r="B226" s="77">
        <v>5463000000</v>
      </c>
    </row>
    <row r="227" spans="1:2" x14ac:dyDescent="0.3">
      <c r="A227" s="76" t="s">
        <v>9</v>
      </c>
      <c r="B227" s="77">
        <v>5488179000</v>
      </c>
    </row>
    <row r="228" spans="1:2" x14ac:dyDescent="0.3">
      <c r="A228" s="76" t="s">
        <v>9</v>
      </c>
      <c r="B228" s="77">
        <v>5514000000</v>
      </c>
    </row>
    <row r="229" spans="1:2" x14ac:dyDescent="0.3">
      <c r="A229" s="76" t="s">
        <v>9</v>
      </c>
      <c r="B229" s="77">
        <v>5608736000</v>
      </c>
    </row>
    <row r="230" spans="1:2" x14ac:dyDescent="0.3">
      <c r="A230" s="76" t="s">
        <v>9</v>
      </c>
      <c r="B230" s="77">
        <v>5715886000</v>
      </c>
    </row>
    <row r="231" spans="1:2" x14ac:dyDescent="0.3">
      <c r="A231" s="76" t="s">
        <v>9</v>
      </c>
      <c r="B231" s="77">
        <v>5720000000</v>
      </c>
    </row>
    <row r="232" spans="1:2" x14ac:dyDescent="0.3">
      <c r="A232" s="76" t="s">
        <v>9</v>
      </c>
      <c r="B232" s="77">
        <v>5801000000</v>
      </c>
    </row>
    <row r="233" spans="1:2" x14ac:dyDescent="0.3">
      <c r="A233" s="76" t="s">
        <v>9</v>
      </c>
      <c r="B233" s="77">
        <v>5802507000</v>
      </c>
    </row>
    <row r="234" spans="1:2" x14ac:dyDescent="0.3">
      <c r="A234" s="76" t="s">
        <v>9</v>
      </c>
      <c r="B234" s="77">
        <v>5804000000</v>
      </c>
    </row>
    <row r="235" spans="1:2" x14ac:dyDescent="0.3">
      <c r="A235" s="76" t="s">
        <v>9</v>
      </c>
      <c r="B235" s="77">
        <v>5982944000</v>
      </c>
    </row>
    <row r="236" spans="1:2" x14ac:dyDescent="0.3">
      <c r="A236" s="76" t="s">
        <v>9</v>
      </c>
      <c r="B236" s="77">
        <v>5993971000</v>
      </c>
    </row>
    <row r="237" spans="1:2" x14ac:dyDescent="0.3">
      <c r="A237" s="76" t="s">
        <v>9</v>
      </c>
      <c r="B237" s="77">
        <v>6032000000</v>
      </c>
    </row>
    <row r="238" spans="1:2" x14ac:dyDescent="0.3">
      <c r="A238" s="76" t="s">
        <v>9</v>
      </c>
      <c r="B238" s="77">
        <v>6171000000</v>
      </c>
    </row>
    <row r="239" spans="1:2" x14ac:dyDescent="0.3">
      <c r="A239" s="76" t="s">
        <v>9</v>
      </c>
      <c r="B239" s="77">
        <v>6267000000</v>
      </c>
    </row>
    <row r="240" spans="1:2" x14ac:dyDescent="0.3">
      <c r="A240" s="76" t="s">
        <v>9</v>
      </c>
      <c r="B240" s="77">
        <v>6289000000</v>
      </c>
    </row>
    <row r="241" spans="1:2" x14ac:dyDescent="0.3">
      <c r="A241" s="76" t="s">
        <v>9</v>
      </c>
      <c r="B241" s="77">
        <v>6293000000</v>
      </c>
    </row>
    <row r="242" spans="1:2" x14ac:dyDescent="0.3">
      <c r="A242" s="76" t="s">
        <v>9</v>
      </c>
      <c r="B242" s="77">
        <v>6306091000</v>
      </c>
    </row>
    <row r="243" spans="1:2" x14ac:dyDescent="0.3">
      <c r="A243" s="76" t="s">
        <v>9</v>
      </c>
      <c r="B243" s="77">
        <v>6400000000</v>
      </c>
    </row>
    <row r="244" spans="1:2" x14ac:dyDescent="0.3">
      <c r="A244" s="76" t="s">
        <v>9</v>
      </c>
      <c r="B244" s="77">
        <v>6491261000</v>
      </c>
    </row>
    <row r="245" spans="1:2" x14ac:dyDescent="0.3">
      <c r="A245" s="76" t="s">
        <v>9</v>
      </c>
      <c r="B245" s="77">
        <v>6925000000</v>
      </c>
    </row>
    <row r="246" spans="1:2" x14ac:dyDescent="0.3">
      <c r="A246" s="76" t="s">
        <v>9</v>
      </c>
      <c r="B246" s="77">
        <v>6939000000</v>
      </c>
    </row>
    <row r="247" spans="1:2" x14ac:dyDescent="0.3">
      <c r="A247" s="76" t="s">
        <v>9</v>
      </c>
      <c r="B247" s="77">
        <v>6944000000</v>
      </c>
    </row>
    <row r="248" spans="1:2" x14ac:dyDescent="0.3">
      <c r="A248" s="76" t="s">
        <v>9</v>
      </c>
      <c r="B248" s="77">
        <v>6956200000</v>
      </c>
    </row>
    <row r="249" spans="1:2" x14ac:dyDescent="0.3">
      <c r="A249" s="76" t="s">
        <v>9</v>
      </c>
      <c r="B249" s="77">
        <v>6990000000</v>
      </c>
    </row>
    <row r="250" spans="1:2" x14ac:dyDescent="0.3">
      <c r="A250" s="76" t="s">
        <v>9</v>
      </c>
      <c r="B250" s="77">
        <v>6995000000</v>
      </c>
    </row>
    <row r="251" spans="1:2" x14ac:dyDescent="0.3">
      <c r="A251" s="76" t="s">
        <v>9</v>
      </c>
      <c r="B251" s="77">
        <v>7006000000</v>
      </c>
    </row>
    <row r="252" spans="1:2" x14ac:dyDescent="0.3">
      <c r="A252" s="76" t="s">
        <v>9</v>
      </c>
      <c r="B252" s="77">
        <v>7122300000</v>
      </c>
    </row>
    <row r="253" spans="1:2" x14ac:dyDescent="0.3">
      <c r="A253" s="76" t="s">
        <v>9</v>
      </c>
      <c r="B253" s="77">
        <v>7176866000</v>
      </c>
    </row>
    <row r="254" spans="1:2" x14ac:dyDescent="0.3">
      <c r="A254" s="76" t="s">
        <v>9</v>
      </c>
      <c r="B254" s="77">
        <v>7241000000</v>
      </c>
    </row>
    <row r="255" spans="1:2" x14ac:dyDescent="0.3">
      <c r="A255" s="76" t="s">
        <v>9</v>
      </c>
      <c r="B255" s="77">
        <v>7356972000</v>
      </c>
    </row>
    <row r="256" spans="1:2" x14ac:dyDescent="0.3">
      <c r="A256" s="76" t="s">
        <v>9</v>
      </c>
      <c r="B256" s="77">
        <v>7537100000</v>
      </c>
    </row>
    <row r="257" spans="1:2" x14ac:dyDescent="0.3">
      <c r="A257" s="76" t="s">
        <v>9</v>
      </c>
      <c r="B257" s="77">
        <v>7584130000</v>
      </c>
    </row>
    <row r="258" spans="1:2" x14ac:dyDescent="0.3">
      <c r="A258" s="76" t="s">
        <v>9</v>
      </c>
      <c r="B258" s="77">
        <v>7613800000</v>
      </c>
    </row>
    <row r="259" spans="1:2" x14ac:dyDescent="0.3">
      <c r="A259" s="76" t="s">
        <v>9</v>
      </c>
      <c r="B259" s="77">
        <v>7817659000</v>
      </c>
    </row>
    <row r="260" spans="1:2" x14ac:dyDescent="0.3">
      <c r="A260" s="76" t="s">
        <v>9</v>
      </c>
      <c r="B260" s="77">
        <v>8301885000</v>
      </c>
    </row>
    <row r="261" spans="1:2" x14ac:dyDescent="0.3">
      <c r="A261" s="76" t="s">
        <v>9</v>
      </c>
      <c r="B261" s="77">
        <v>8484500000</v>
      </c>
    </row>
    <row r="262" spans="1:2" x14ac:dyDescent="0.3">
      <c r="A262" s="76" t="s">
        <v>9</v>
      </c>
      <c r="B262" s="77">
        <v>8591807000</v>
      </c>
    </row>
    <row r="263" spans="1:2" x14ac:dyDescent="0.3">
      <c r="A263" s="76" t="s">
        <v>9</v>
      </c>
      <c r="B263" s="77">
        <v>8910415000</v>
      </c>
    </row>
    <row r="264" spans="1:2" x14ac:dyDescent="0.3">
      <c r="A264" s="76" t="s">
        <v>9</v>
      </c>
      <c r="B264" s="77">
        <v>9047000000</v>
      </c>
    </row>
    <row r="265" spans="1:2" x14ac:dyDescent="0.3">
      <c r="A265" s="76" t="s">
        <v>9</v>
      </c>
      <c r="B265" s="77">
        <v>9191000000</v>
      </c>
    </row>
    <row r="266" spans="1:2" x14ac:dyDescent="0.3">
      <c r="A266" s="76" t="s">
        <v>9</v>
      </c>
      <c r="B266" s="77">
        <v>9399000000</v>
      </c>
    </row>
    <row r="267" spans="1:2" x14ac:dyDescent="0.3">
      <c r="A267" s="76" t="s">
        <v>9</v>
      </c>
      <c r="B267" s="77">
        <v>9589000000</v>
      </c>
    </row>
    <row r="268" spans="1:2" x14ac:dyDescent="0.3">
      <c r="A268" s="76" t="s">
        <v>9</v>
      </c>
      <c r="B268" s="77">
        <v>9789200000</v>
      </c>
    </row>
    <row r="269" spans="1:2" x14ac:dyDescent="0.3">
      <c r="A269" s="76" t="s">
        <v>9</v>
      </c>
      <c r="B269" s="77">
        <v>10348000000</v>
      </c>
    </row>
    <row r="270" spans="1:2" x14ac:dyDescent="0.3">
      <c r="A270" s="76" t="s">
        <v>9</v>
      </c>
      <c r="B270" s="77">
        <v>10455700000</v>
      </c>
    </row>
    <row r="271" spans="1:2" x14ac:dyDescent="0.3">
      <c r="A271" s="76" t="s">
        <v>9</v>
      </c>
      <c r="B271" s="77">
        <v>10583000000</v>
      </c>
    </row>
    <row r="272" spans="1:2" x14ac:dyDescent="0.3">
      <c r="A272" s="76" t="s">
        <v>9</v>
      </c>
      <c r="B272" s="77">
        <v>10816300000</v>
      </c>
    </row>
    <row r="273" spans="1:2" x14ac:dyDescent="0.3">
      <c r="A273" s="76" t="s">
        <v>9</v>
      </c>
      <c r="B273" s="77">
        <v>10902700000</v>
      </c>
    </row>
    <row r="274" spans="1:2" x14ac:dyDescent="0.3">
      <c r="A274" s="76" t="s">
        <v>9</v>
      </c>
      <c r="B274" s="77">
        <v>10984000000</v>
      </c>
    </row>
    <row r="275" spans="1:2" x14ac:dyDescent="0.3">
      <c r="A275" s="76" t="s">
        <v>9</v>
      </c>
      <c r="B275" s="77">
        <v>11034000000</v>
      </c>
    </row>
    <row r="276" spans="1:2" x14ac:dyDescent="0.3">
      <c r="A276" s="76" t="s">
        <v>9</v>
      </c>
      <c r="B276" s="77">
        <v>11148000000</v>
      </c>
    </row>
    <row r="277" spans="1:2" x14ac:dyDescent="0.3">
      <c r="A277" s="76" t="s">
        <v>9</v>
      </c>
      <c r="B277" s="77">
        <v>11206000000</v>
      </c>
    </row>
    <row r="278" spans="1:2" x14ac:dyDescent="0.3">
      <c r="A278" s="76" t="s">
        <v>9</v>
      </c>
      <c r="B278" s="77">
        <v>11242000000</v>
      </c>
    </row>
    <row r="279" spans="1:2" x14ac:dyDescent="0.3">
      <c r="A279" s="76" t="s">
        <v>9</v>
      </c>
      <c r="B279" s="77">
        <v>11375200000</v>
      </c>
    </row>
    <row r="280" spans="1:2" x14ac:dyDescent="0.3">
      <c r="A280" s="76" t="s">
        <v>9</v>
      </c>
      <c r="B280" s="77">
        <v>12174000000</v>
      </c>
    </row>
    <row r="281" spans="1:2" x14ac:dyDescent="0.3">
      <c r="A281" s="76" t="s">
        <v>9</v>
      </c>
      <c r="B281" s="77">
        <v>12446000000</v>
      </c>
    </row>
    <row r="282" spans="1:2" x14ac:dyDescent="0.3">
      <c r="A282" s="76" t="s">
        <v>9</v>
      </c>
      <c r="B282" s="77">
        <v>12804800000</v>
      </c>
    </row>
    <row r="283" spans="1:2" x14ac:dyDescent="0.3">
      <c r="A283" s="76" t="s">
        <v>9</v>
      </c>
      <c r="B283" s="77">
        <v>13808000000</v>
      </c>
    </row>
    <row r="284" spans="1:2" x14ac:dyDescent="0.3">
      <c r="A284" s="76" t="s">
        <v>9</v>
      </c>
      <c r="B284" s="77">
        <v>14067000000</v>
      </c>
    </row>
    <row r="285" spans="1:2" x14ac:dyDescent="0.3">
      <c r="A285" s="76" t="s">
        <v>9</v>
      </c>
      <c r="B285" s="77">
        <v>14971000000</v>
      </c>
    </row>
    <row r="286" spans="1:2" x14ac:dyDescent="0.3">
      <c r="A286" s="76" t="s">
        <v>9</v>
      </c>
      <c r="B286" s="77">
        <v>16312000000</v>
      </c>
    </row>
    <row r="287" spans="1:2" x14ac:dyDescent="0.3">
      <c r="A287" s="76" t="s">
        <v>9</v>
      </c>
      <c r="B287" s="77">
        <v>17327000000</v>
      </c>
    </row>
    <row r="288" spans="1:2" x14ac:dyDescent="0.3">
      <c r="A288" s="76" t="s">
        <v>9</v>
      </c>
      <c r="B288" s="77">
        <v>18054000000</v>
      </c>
    </row>
    <row r="289" spans="1:2" x14ac:dyDescent="0.3">
      <c r="A289" s="76" t="s">
        <v>9</v>
      </c>
      <c r="B289" s="77">
        <v>18149000000</v>
      </c>
    </row>
    <row r="290" spans="1:2" x14ac:dyDescent="0.3">
      <c r="A290" s="76" t="s">
        <v>9</v>
      </c>
      <c r="B290" s="77">
        <v>18302000000</v>
      </c>
    </row>
    <row r="291" spans="1:2" x14ac:dyDescent="0.3">
      <c r="A291" s="76" t="s">
        <v>9</v>
      </c>
      <c r="B291" s="77">
        <v>18476000000</v>
      </c>
    </row>
    <row r="292" spans="1:2" x14ac:dyDescent="0.3">
      <c r="A292" s="76" t="s">
        <v>9</v>
      </c>
      <c r="B292" s="77">
        <v>19558000000</v>
      </c>
    </row>
    <row r="293" spans="1:2" x14ac:dyDescent="0.3">
      <c r="A293" s="76" t="s">
        <v>9</v>
      </c>
      <c r="B293" s="77">
        <v>20007000000</v>
      </c>
    </row>
    <row r="294" spans="1:2" x14ac:dyDescent="0.3">
      <c r="A294" s="76" t="s">
        <v>9</v>
      </c>
      <c r="B294" s="77">
        <v>20271000000</v>
      </c>
    </row>
    <row r="295" spans="1:2" x14ac:dyDescent="0.3">
      <c r="A295" s="76" t="s">
        <v>9</v>
      </c>
      <c r="B295" s="77">
        <v>20570000000</v>
      </c>
    </row>
    <row r="296" spans="1:2" x14ac:dyDescent="0.3">
      <c r="A296" s="76" t="s">
        <v>9</v>
      </c>
      <c r="B296" s="77">
        <v>21240000000</v>
      </c>
    </row>
    <row r="297" spans="1:2" x14ac:dyDescent="0.3">
      <c r="A297" s="76" t="s">
        <v>9</v>
      </c>
      <c r="B297" s="77">
        <v>21255000000</v>
      </c>
    </row>
    <row r="298" spans="1:2" x14ac:dyDescent="0.3">
      <c r="A298" s="76" t="s">
        <v>9</v>
      </c>
      <c r="B298" s="77">
        <v>21340000000</v>
      </c>
    </row>
    <row r="299" spans="1:2" x14ac:dyDescent="0.3">
      <c r="A299" s="76" t="s">
        <v>9</v>
      </c>
      <c r="B299" s="77">
        <v>21788000000</v>
      </c>
    </row>
    <row r="300" spans="1:2" x14ac:dyDescent="0.3">
      <c r="A300" s="76" t="s">
        <v>9</v>
      </c>
      <c r="B300" s="77">
        <v>22393000000</v>
      </c>
    </row>
    <row r="301" spans="1:2" x14ac:dyDescent="0.3">
      <c r="A301" s="76" t="s">
        <v>9</v>
      </c>
      <c r="B301" s="77">
        <v>22733000000</v>
      </c>
    </row>
    <row r="302" spans="1:2" x14ac:dyDescent="0.3">
      <c r="A302" s="76" t="s">
        <v>9</v>
      </c>
      <c r="B302" s="77">
        <v>23867000000</v>
      </c>
    </row>
    <row r="303" spans="1:2" x14ac:dyDescent="0.3">
      <c r="A303" s="76" t="s">
        <v>9</v>
      </c>
      <c r="B303" s="77">
        <v>24101000000</v>
      </c>
    </row>
    <row r="304" spans="1:2" x14ac:dyDescent="0.3">
      <c r="A304" s="76" t="s">
        <v>9</v>
      </c>
      <c r="B304" s="77">
        <v>25639000000</v>
      </c>
    </row>
    <row r="305" spans="1:2" x14ac:dyDescent="0.3">
      <c r="A305" s="76" t="s">
        <v>9</v>
      </c>
      <c r="B305" s="77">
        <v>25842000000</v>
      </c>
    </row>
    <row r="306" spans="1:2" x14ac:dyDescent="0.3">
      <c r="A306" s="76" t="s">
        <v>9</v>
      </c>
      <c r="B306" s="77">
        <v>26236000000</v>
      </c>
    </row>
    <row r="307" spans="1:2" x14ac:dyDescent="0.3">
      <c r="A307" s="76" t="s">
        <v>9</v>
      </c>
      <c r="B307" s="77">
        <v>26915000000</v>
      </c>
    </row>
    <row r="308" spans="1:2" x14ac:dyDescent="0.3">
      <c r="A308" s="76" t="s">
        <v>9</v>
      </c>
      <c r="B308" s="77">
        <v>28389000000</v>
      </c>
    </row>
    <row r="309" spans="1:2" x14ac:dyDescent="0.3">
      <c r="A309" s="76" t="s">
        <v>9</v>
      </c>
      <c r="B309" s="77">
        <v>30265000000</v>
      </c>
    </row>
    <row r="310" spans="1:2" x14ac:dyDescent="0.3">
      <c r="A310" s="76" t="s">
        <v>9</v>
      </c>
      <c r="B310" s="77">
        <v>35355000000</v>
      </c>
    </row>
    <row r="311" spans="1:2" x14ac:dyDescent="0.3">
      <c r="A311" s="76" t="s">
        <v>9</v>
      </c>
      <c r="B311" s="77">
        <v>47722000000</v>
      </c>
    </row>
    <row r="312" spans="1:2" x14ac:dyDescent="0.3">
      <c r="A312" s="76" t="s">
        <v>26</v>
      </c>
      <c r="B312" s="77">
        <v>1319000</v>
      </c>
    </row>
    <row r="313" spans="1:2" x14ac:dyDescent="0.3">
      <c r="A313" s="76" t="s">
        <v>26</v>
      </c>
      <c r="B313" s="77">
        <v>1372000</v>
      </c>
    </row>
    <row r="314" spans="1:2" x14ac:dyDescent="0.3">
      <c r="A314" s="76" t="s">
        <v>26</v>
      </c>
      <c r="B314" s="77">
        <v>4054000</v>
      </c>
    </row>
    <row r="315" spans="1:2" x14ac:dyDescent="0.3">
      <c r="A315" s="76" t="s">
        <v>26</v>
      </c>
      <c r="B315" s="77">
        <v>15165000</v>
      </c>
    </row>
    <row r="316" spans="1:2" x14ac:dyDescent="0.3">
      <c r="A316" s="76" t="s">
        <v>26</v>
      </c>
      <c r="B316" s="77">
        <v>1065656000</v>
      </c>
    </row>
    <row r="317" spans="1:2" x14ac:dyDescent="0.3">
      <c r="A317" s="76" t="s">
        <v>26</v>
      </c>
      <c r="B317" s="77">
        <v>1108300000</v>
      </c>
    </row>
    <row r="318" spans="1:2" x14ac:dyDescent="0.3">
      <c r="A318" s="76" t="s">
        <v>26</v>
      </c>
      <c r="B318" s="77">
        <v>1172931000</v>
      </c>
    </row>
    <row r="319" spans="1:2" x14ac:dyDescent="0.3">
      <c r="A319" s="76" t="s">
        <v>26</v>
      </c>
      <c r="B319" s="77">
        <v>1291400000</v>
      </c>
    </row>
    <row r="320" spans="1:2" x14ac:dyDescent="0.3">
      <c r="A320" s="76" t="s">
        <v>26</v>
      </c>
      <c r="B320" s="77">
        <v>1339810000</v>
      </c>
    </row>
    <row r="321" spans="1:2" x14ac:dyDescent="0.3">
      <c r="A321" s="76" t="s">
        <v>26</v>
      </c>
      <c r="B321" s="77">
        <v>1404000000</v>
      </c>
    </row>
    <row r="322" spans="1:2" x14ac:dyDescent="0.3">
      <c r="A322" s="76" t="s">
        <v>26</v>
      </c>
      <c r="B322" s="77">
        <v>1412816000</v>
      </c>
    </row>
    <row r="323" spans="1:2" x14ac:dyDescent="0.3">
      <c r="A323" s="76" t="s">
        <v>26</v>
      </c>
      <c r="B323" s="77">
        <v>1438000000</v>
      </c>
    </row>
    <row r="324" spans="1:2" x14ac:dyDescent="0.3">
      <c r="A324" s="76" t="s">
        <v>26</v>
      </c>
      <c r="B324" s="77">
        <v>1452900000</v>
      </c>
    </row>
    <row r="325" spans="1:2" x14ac:dyDescent="0.3">
      <c r="A325" s="76" t="s">
        <v>26</v>
      </c>
      <c r="B325" s="77">
        <v>1511800000</v>
      </c>
    </row>
    <row r="326" spans="1:2" x14ac:dyDescent="0.3">
      <c r="A326" s="76" t="s">
        <v>26</v>
      </c>
      <c r="B326" s="77">
        <v>1564983000</v>
      </c>
    </row>
    <row r="327" spans="1:2" x14ac:dyDescent="0.3">
      <c r="A327" s="76" t="s">
        <v>26</v>
      </c>
      <c r="B327" s="77">
        <v>1632301000</v>
      </c>
    </row>
    <row r="328" spans="1:2" x14ac:dyDescent="0.3">
      <c r="A328" s="76" t="s">
        <v>26</v>
      </c>
      <c r="B328" s="77">
        <v>1653000000</v>
      </c>
    </row>
    <row r="329" spans="1:2" x14ac:dyDescent="0.3">
      <c r="A329" s="76" t="s">
        <v>26</v>
      </c>
      <c r="B329" s="77">
        <v>1660500000</v>
      </c>
    </row>
    <row r="330" spans="1:2" x14ac:dyDescent="0.3">
      <c r="A330" s="76" t="s">
        <v>26</v>
      </c>
      <c r="B330" s="77">
        <v>1665800000</v>
      </c>
    </row>
    <row r="331" spans="1:2" x14ac:dyDescent="0.3">
      <c r="A331" s="76" t="s">
        <v>26</v>
      </c>
      <c r="B331" s="77">
        <v>1730200000</v>
      </c>
    </row>
    <row r="332" spans="1:2" x14ac:dyDescent="0.3">
      <c r="A332" s="76" t="s">
        <v>26</v>
      </c>
      <c r="B332" s="77">
        <v>1737300000</v>
      </c>
    </row>
    <row r="333" spans="1:2" x14ac:dyDescent="0.3">
      <c r="A333" s="76" t="s">
        <v>26</v>
      </c>
      <c r="B333" s="77">
        <v>1808581000</v>
      </c>
    </row>
    <row r="334" spans="1:2" x14ac:dyDescent="0.3">
      <c r="A334" s="76" t="s">
        <v>26</v>
      </c>
      <c r="B334" s="77">
        <v>1831700000</v>
      </c>
    </row>
    <row r="335" spans="1:2" x14ac:dyDescent="0.3">
      <c r="A335" s="76" t="s">
        <v>26</v>
      </c>
      <c r="B335" s="77">
        <v>1881900000</v>
      </c>
    </row>
    <row r="336" spans="1:2" x14ac:dyDescent="0.3">
      <c r="A336" s="76" t="s">
        <v>26</v>
      </c>
      <c r="B336" s="77">
        <v>1949390000</v>
      </c>
    </row>
    <row r="337" spans="1:2" x14ac:dyDescent="0.3">
      <c r="A337" s="76" t="s">
        <v>26</v>
      </c>
      <c r="B337" s="77">
        <v>1968700000</v>
      </c>
    </row>
    <row r="338" spans="1:2" x14ac:dyDescent="0.3">
      <c r="A338" s="76" t="s">
        <v>26</v>
      </c>
      <c r="B338" s="77">
        <v>1991700000</v>
      </c>
    </row>
    <row r="339" spans="1:2" x14ac:dyDescent="0.3">
      <c r="A339" s="76" t="s">
        <v>26</v>
      </c>
      <c r="B339" s="77">
        <v>2027600000</v>
      </c>
    </row>
    <row r="340" spans="1:2" x14ac:dyDescent="0.3">
      <c r="A340" s="76" t="s">
        <v>26</v>
      </c>
      <c r="B340" s="77">
        <v>2031000000</v>
      </c>
    </row>
    <row r="341" spans="1:2" x14ac:dyDescent="0.3">
      <c r="A341" s="76" t="s">
        <v>26</v>
      </c>
      <c r="B341" s="77">
        <v>2158175000</v>
      </c>
    </row>
    <row r="342" spans="1:2" x14ac:dyDescent="0.3">
      <c r="A342" s="76" t="s">
        <v>26</v>
      </c>
      <c r="B342" s="77">
        <v>2356000000</v>
      </c>
    </row>
    <row r="343" spans="1:2" x14ac:dyDescent="0.3">
      <c r="A343" s="76" t="s">
        <v>26</v>
      </c>
      <c r="B343" s="77">
        <v>2358000000</v>
      </c>
    </row>
    <row r="344" spans="1:2" x14ac:dyDescent="0.3">
      <c r="A344" s="76" t="s">
        <v>26</v>
      </c>
      <c r="B344" s="77">
        <v>2391000000</v>
      </c>
    </row>
    <row r="345" spans="1:2" x14ac:dyDescent="0.3">
      <c r="A345" s="76" t="s">
        <v>26</v>
      </c>
      <c r="B345" s="77">
        <v>2397500000</v>
      </c>
    </row>
    <row r="346" spans="1:2" x14ac:dyDescent="0.3">
      <c r="A346" s="76" t="s">
        <v>26</v>
      </c>
      <c r="B346" s="77">
        <v>2465000000</v>
      </c>
    </row>
    <row r="347" spans="1:2" x14ac:dyDescent="0.3">
      <c r="A347" s="76" t="s">
        <v>26</v>
      </c>
      <c r="B347" s="77">
        <v>2578600000</v>
      </c>
    </row>
    <row r="348" spans="1:2" x14ac:dyDescent="0.3">
      <c r="A348" s="76" t="s">
        <v>26</v>
      </c>
      <c r="B348" s="77">
        <v>2598000000</v>
      </c>
    </row>
    <row r="349" spans="1:2" x14ac:dyDescent="0.3">
      <c r="A349" s="76" t="s">
        <v>26</v>
      </c>
      <c r="B349" s="77">
        <v>2614539000</v>
      </c>
    </row>
    <row r="350" spans="1:2" x14ac:dyDescent="0.3">
      <c r="A350" s="76" t="s">
        <v>26</v>
      </c>
      <c r="B350" s="77">
        <v>2616000000</v>
      </c>
    </row>
    <row r="351" spans="1:2" x14ac:dyDescent="0.3">
      <c r="A351" s="76" t="s">
        <v>26</v>
      </c>
      <c r="B351" s="77">
        <v>2672200000</v>
      </c>
    </row>
    <row r="352" spans="1:2" x14ac:dyDescent="0.3">
      <c r="A352" s="76" t="s">
        <v>26</v>
      </c>
      <c r="B352" s="77">
        <v>2685000000</v>
      </c>
    </row>
    <row r="353" spans="1:2" x14ac:dyDescent="0.3">
      <c r="A353" s="76" t="s">
        <v>26</v>
      </c>
      <c r="B353" s="77">
        <v>2708700000</v>
      </c>
    </row>
    <row r="354" spans="1:2" x14ac:dyDescent="0.3">
      <c r="A354" s="76" t="s">
        <v>26</v>
      </c>
      <c r="B354" s="77">
        <v>2780000000</v>
      </c>
    </row>
    <row r="355" spans="1:2" x14ac:dyDescent="0.3">
      <c r="A355" s="76" t="s">
        <v>26</v>
      </c>
      <c r="B355" s="77">
        <v>2782000000</v>
      </c>
    </row>
    <row r="356" spans="1:2" x14ac:dyDescent="0.3">
      <c r="A356" s="76" t="s">
        <v>26</v>
      </c>
      <c r="B356" s="77">
        <v>2859882000</v>
      </c>
    </row>
    <row r="357" spans="1:2" x14ac:dyDescent="0.3">
      <c r="A357" s="76" t="s">
        <v>26</v>
      </c>
      <c r="B357" s="77">
        <v>2875600000</v>
      </c>
    </row>
    <row r="358" spans="1:2" x14ac:dyDescent="0.3">
      <c r="A358" s="76" t="s">
        <v>26</v>
      </c>
      <c r="B358" s="77">
        <v>2912000000</v>
      </c>
    </row>
    <row r="359" spans="1:2" x14ac:dyDescent="0.3">
      <c r="A359" s="76" t="s">
        <v>26</v>
      </c>
      <c r="B359" s="77">
        <v>2927400000</v>
      </c>
    </row>
    <row r="360" spans="1:2" x14ac:dyDescent="0.3">
      <c r="A360" s="76" t="s">
        <v>26</v>
      </c>
      <c r="B360" s="77">
        <v>2942300000</v>
      </c>
    </row>
    <row r="361" spans="1:2" x14ac:dyDescent="0.3">
      <c r="A361" s="76" t="s">
        <v>26</v>
      </c>
      <c r="B361" s="77">
        <v>2967800000</v>
      </c>
    </row>
    <row r="362" spans="1:2" x14ac:dyDescent="0.3">
      <c r="A362" s="76" t="s">
        <v>26</v>
      </c>
      <c r="B362" s="77">
        <v>2971000000</v>
      </c>
    </row>
    <row r="363" spans="1:2" x14ac:dyDescent="0.3">
      <c r="A363" s="76" t="s">
        <v>26</v>
      </c>
      <c r="B363" s="77">
        <v>3090800000</v>
      </c>
    </row>
    <row r="364" spans="1:2" x14ac:dyDescent="0.3">
      <c r="A364" s="76" t="s">
        <v>26</v>
      </c>
      <c r="B364" s="77">
        <v>3280848000</v>
      </c>
    </row>
    <row r="365" spans="1:2" x14ac:dyDescent="0.3">
      <c r="A365" s="76" t="s">
        <v>26</v>
      </c>
      <c r="B365" s="77">
        <v>3336166000</v>
      </c>
    </row>
    <row r="366" spans="1:2" x14ac:dyDescent="0.3">
      <c r="A366" s="76" t="s">
        <v>26</v>
      </c>
      <c r="B366" s="77">
        <v>3364900000</v>
      </c>
    </row>
    <row r="367" spans="1:2" x14ac:dyDescent="0.3">
      <c r="A367" s="76" t="s">
        <v>26</v>
      </c>
      <c r="B367" s="77">
        <v>3382675000</v>
      </c>
    </row>
    <row r="368" spans="1:2" x14ac:dyDescent="0.3">
      <c r="A368" s="76" t="s">
        <v>26</v>
      </c>
      <c r="B368" s="77">
        <v>3498000000</v>
      </c>
    </row>
    <row r="369" spans="1:2" x14ac:dyDescent="0.3">
      <c r="A369" s="76" t="s">
        <v>26</v>
      </c>
      <c r="B369" s="77">
        <v>3623000000</v>
      </c>
    </row>
    <row r="370" spans="1:2" x14ac:dyDescent="0.3">
      <c r="A370" s="76" t="s">
        <v>26</v>
      </c>
      <c r="B370" s="77">
        <v>3630000000</v>
      </c>
    </row>
    <row r="371" spans="1:2" x14ac:dyDescent="0.3">
      <c r="A371" s="76" t="s">
        <v>26</v>
      </c>
      <c r="B371" s="77">
        <v>3711019000</v>
      </c>
    </row>
    <row r="372" spans="1:2" x14ac:dyDescent="0.3">
      <c r="A372" s="76" t="s">
        <v>26</v>
      </c>
      <c r="B372" s="77">
        <v>3723000000</v>
      </c>
    </row>
    <row r="373" spans="1:2" x14ac:dyDescent="0.3">
      <c r="A373" s="76" t="s">
        <v>26</v>
      </c>
      <c r="B373" s="77">
        <v>3858000000</v>
      </c>
    </row>
    <row r="374" spans="1:2" x14ac:dyDescent="0.3">
      <c r="A374" s="76" t="s">
        <v>26</v>
      </c>
      <c r="B374" s="77">
        <v>3889000000</v>
      </c>
    </row>
    <row r="375" spans="1:2" x14ac:dyDescent="0.3">
      <c r="A375" s="76" t="s">
        <v>26</v>
      </c>
      <c r="B375" s="77">
        <v>3917000000</v>
      </c>
    </row>
    <row r="376" spans="1:2" x14ac:dyDescent="0.3">
      <c r="A376" s="76" t="s">
        <v>26</v>
      </c>
      <c r="B376" s="77">
        <v>4020000000</v>
      </c>
    </row>
    <row r="377" spans="1:2" x14ac:dyDescent="0.3">
      <c r="A377" s="76" t="s">
        <v>26</v>
      </c>
      <c r="B377" s="77">
        <v>4560733000</v>
      </c>
    </row>
    <row r="378" spans="1:2" x14ac:dyDescent="0.3">
      <c r="A378" s="76" t="s">
        <v>26</v>
      </c>
      <c r="B378" s="77">
        <v>4629000000</v>
      </c>
    </row>
    <row r="379" spans="1:2" x14ac:dyDescent="0.3">
      <c r="A379" s="76" t="s">
        <v>26</v>
      </c>
      <c r="B379" s="77">
        <v>4681000000</v>
      </c>
    </row>
    <row r="380" spans="1:2" x14ac:dyDescent="0.3">
      <c r="A380" s="76" t="s">
        <v>26</v>
      </c>
      <c r="B380" s="77">
        <v>4697000000</v>
      </c>
    </row>
    <row r="381" spans="1:2" x14ac:dyDescent="0.3">
      <c r="A381" s="76" t="s">
        <v>26</v>
      </c>
      <c r="B381" s="77">
        <v>4768000000</v>
      </c>
    </row>
    <row r="382" spans="1:2" x14ac:dyDescent="0.3">
      <c r="A382" s="76" t="s">
        <v>26</v>
      </c>
      <c r="B382" s="77">
        <v>5044000000</v>
      </c>
    </row>
    <row r="383" spans="1:2" x14ac:dyDescent="0.3">
      <c r="A383" s="76" t="s">
        <v>26</v>
      </c>
      <c r="B383" s="77">
        <v>5063000000</v>
      </c>
    </row>
    <row r="384" spans="1:2" x14ac:dyDescent="0.3">
      <c r="A384" s="76" t="s">
        <v>26</v>
      </c>
      <c r="B384" s="77">
        <v>5411000000</v>
      </c>
    </row>
    <row r="385" spans="1:2" x14ac:dyDescent="0.3">
      <c r="A385" s="76" t="s">
        <v>26</v>
      </c>
      <c r="B385" s="77">
        <v>5416000000</v>
      </c>
    </row>
    <row r="386" spans="1:2" x14ac:dyDescent="0.3">
      <c r="A386" s="76" t="s">
        <v>26</v>
      </c>
      <c r="B386" s="77">
        <v>5434000000</v>
      </c>
    </row>
    <row r="387" spans="1:2" x14ac:dyDescent="0.3">
      <c r="A387" s="76" t="s">
        <v>26</v>
      </c>
      <c r="B387" s="77">
        <v>5829500000</v>
      </c>
    </row>
    <row r="388" spans="1:2" x14ac:dyDescent="0.3">
      <c r="A388" s="76" t="s">
        <v>26</v>
      </c>
      <c r="B388" s="77">
        <v>5949200000</v>
      </c>
    </row>
    <row r="389" spans="1:2" x14ac:dyDescent="0.3">
      <c r="A389" s="76" t="s">
        <v>26</v>
      </c>
      <c r="B389" s="77">
        <v>6103000000</v>
      </c>
    </row>
    <row r="390" spans="1:2" x14ac:dyDescent="0.3">
      <c r="A390" s="76" t="s">
        <v>26</v>
      </c>
      <c r="B390" s="77">
        <v>6369800000</v>
      </c>
    </row>
    <row r="391" spans="1:2" x14ac:dyDescent="0.3">
      <c r="A391" s="76" t="s">
        <v>26</v>
      </c>
      <c r="B391" s="77">
        <v>6423900000</v>
      </c>
    </row>
    <row r="392" spans="1:2" x14ac:dyDescent="0.3">
      <c r="A392" s="76" t="s">
        <v>26</v>
      </c>
      <c r="B392" s="77">
        <v>6609000000</v>
      </c>
    </row>
    <row r="393" spans="1:2" x14ac:dyDescent="0.3">
      <c r="A393" s="76" t="s">
        <v>26</v>
      </c>
      <c r="B393" s="77">
        <v>6624000000</v>
      </c>
    </row>
    <row r="394" spans="1:2" x14ac:dyDescent="0.3">
      <c r="A394" s="76" t="s">
        <v>26</v>
      </c>
      <c r="B394" s="77">
        <v>6651000000</v>
      </c>
    </row>
    <row r="395" spans="1:2" x14ac:dyDescent="0.3">
      <c r="A395" s="76" t="s">
        <v>26</v>
      </c>
      <c r="B395" s="77">
        <v>6683000000</v>
      </c>
    </row>
    <row r="396" spans="1:2" x14ac:dyDescent="0.3">
      <c r="A396" s="76" t="s">
        <v>26</v>
      </c>
      <c r="B396" s="77">
        <v>7996607000</v>
      </c>
    </row>
    <row r="397" spans="1:2" x14ac:dyDescent="0.3">
      <c r="A397" s="76" t="s">
        <v>26</v>
      </c>
      <c r="B397" s="77">
        <v>8155800000</v>
      </c>
    </row>
    <row r="398" spans="1:2" x14ac:dyDescent="0.3">
      <c r="A398" s="76" t="s">
        <v>26</v>
      </c>
      <c r="B398" s="77">
        <v>8181035000</v>
      </c>
    </row>
    <row r="399" spans="1:2" x14ac:dyDescent="0.3">
      <c r="A399" s="76" t="s">
        <v>26</v>
      </c>
      <c r="B399" s="77">
        <v>8551516000</v>
      </c>
    </row>
    <row r="400" spans="1:2" x14ac:dyDescent="0.3">
      <c r="A400" s="76" t="s">
        <v>26</v>
      </c>
      <c r="B400" s="77">
        <v>8679800000</v>
      </c>
    </row>
    <row r="401" spans="1:2" x14ac:dyDescent="0.3">
      <c r="A401" s="76" t="s">
        <v>26</v>
      </c>
      <c r="B401" s="77">
        <v>8810600000</v>
      </c>
    </row>
    <row r="402" spans="1:2" x14ac:dyDescent="0.3">
      <c r="A402" s="76" t="s">
        <v>26</v>
      </c>
      <c r="B402" s="77">
        <v>9040472000</v>
      </c>
    </row>
    <row r="403" spans="1:2" x14ac:dyDescent="0.3">
      <c r="A403" s="76" t="s">
        <v>26</v>
      </c>
      <c r="B403" s="77">
        <v>9081200000</v>
      </c>
    </row>
    <row r="404" spans="1:2" x14ac:dyDescent="0.3">
      <c r="A404" s="76" t="s">
        <v>26</v>
      </c>
      <c r="B404" s="77">
        <v>9399000000</v>
      </c>
    </row>
    <row r="405" spans="1:2" x14ac:dyDescent="0.3">
      <c r="A405" s="76" t="s">
        <v>26</v>
      </c>
      <c r="B405" s="77">
        <v>9563000000</v>
      </c>
    </row>
    <row r="406" spans="1:2" x14ac:dyDescent="0.3">
      <c r="A406" s="76" t="s">
        <v>26</v>
      </c>
      <c r="B406" s="77">
        <v>9932000000</v>
      </c>
    </row>
    <row r="407" spans="1:2" x14ac:dyDescent="0.3">
      <c r="A407" s="76" t="s">
        <v>26</v>
      </c>
      <c r="B407" s="77">
        <v>10109000000</v>
      </c>
    </row>
    <row r="408" spans="1:2" x14ac:dyDescent="0.3">
      <c r="A408" s="76" t="s">
        <v>26</v>
      </c>
      <c r="B408" s="77">
        <v>10160000000</v>
      </c>
    </row>
    <row r="409" spans="1:2" x14ac:dyDescent="0.3">
      <c r="A409" s="76" t="s">
        <v>26</v>
      </c>
      <c r="B409" s="77">
        <v>10201000000</v>
      </c>
    </row>
    <row r="410" spans="1:2" x14ac:dyDescent="0.3">
      <c r="A410" s="76" t="s">
        <v>26</v>
      </c>
      <c r="B410" s="77">
        <v>10457000000</v>
      </c>
    </row>
    <row r="411" spans="1:2" x14ac:dyDescent="0.3">
      <c r="A411" s="76" t="s">
        <v>26</v>
      </c>
      <c r="B411" s="77">
        <v>11114000000</v>
      </c>
    </row>
    <row r="412" spans="1:2" x14ac:dyDescent="0.3">
      <c r="A412" s="76" t="s">
        <v>26</v>
      </c>
      <c r="B412" s="77">
        <v>11512000000</v>
      </c>
    </row>
    <row r="413" spans="1:2" x14ac:dyDescent="0.3">
      <c r="A413" s="76" t="s">
        <v>26</v>
      </c>
      <c r="B413" s="77">
        <v>12597000000</v>
      </c>
    </row>
    <row r="414" spans="1:2" x14ac:dyDescent="0.3">
      <c r="A414" s="76" t="s">
        <v>26</v>
      </c>
      <c r="B414" s="77">
        <v>13076000000</v>
      </c>
    </row>
    <row r="415" spans="1:2" x14ac:dyDescent="0.3">
      <c r="A415" s="76" t="s">
        <v>26</v>
      </c>
      <c r="B415" s="77">
        <v>13110000000</v>
      </c>
    </row>
    <row r="416" spans="1:2" x14ac:dyDescent="0.3">
      <c r="A416" s="76" t="s">
        <v>26</v>
      </c>
      <c r="B416" s="77">
        <v>13208000000</v>
      </c>
    </row>
    <row r="417" spans="1:2" x14ac:dyDescent="0.3">
      <c r="A417" s="76" t="s">
        <v>26</v>
      </c>
      <c r="B417" s="77">
        <v>14182000000</v>
      </c>
    </row>
    <row r="418" spans="1:2" x14ac:dyDescent="0.3">
      <c r="A418" s="76" t="s">
        <v>26</v>
      </c>
      <c r="B418" s="77">
        <v>15134000000</v>
      </c>
    </row>
    <row r="419" spans="1:2" x14ac:dyDescent="0.3">
      <c r="A419" s="76" t="s">
        <v>26</v>
      </c>
      <c r="B419" s="77">
        <v>15818000000</v>
      </c>
    </row>
    <row r="420" spans="1:2" x14ac:dyDescent="0.3">
      <c r="A420" s="76" t="s">
        <v>26</v>
      </c>
      <c r="B420" s="77">
        <v>17294000000</v>
      </c>
    </row>
    <row r="421" spans="1:2" x14ac:dyDescent="0.3">
      <c r="A421" s="76" t="s">
        <v>26</v>
      </c>
      <c r="B421" s="77">
        <v>17429000000</v>
      </c>
    </row>
    <row r="422" spans="1:2" x14ac:dyDescent="0.3">
      <c r="A422" s="76" t="s">
        <v>26</v>
      </c>
      <c r="B422" s="77">
        <v>19331000000</v>
      </c>
    </row>
    <row r="423" spans="1:2" x14ac:dyDescent="0.3">
      <c r="A423" s="76" t="s">
        <v>26</v>
      </c>
      <c r="B423" s="77">
        <v>19893000000</v>
      </c>
    </row>
    <row r="424" spans="1:2" x14ac:dyDescent="0.3">
      <c r="A424" s="76" t="s">
        <v>26</v>
      </c>
      <c r="B424" s="77">
        <v>20237000000</v>
      </c>
    </row>
    <row r="425" spans="1:2" x14ac:dyDescent="0.3">
      <c r="A425" s="76" t="s">
        <v>26</v>
      </c>
      <c r="B425" s="77">
        <v>20807000000</v>
      </c>
    </row>
    <row r="426" spans="1:2" x14ac:dyDescent="0.3">
      <c r="A426" s="76" t="s">
        <v>26</v>
      </c>
      <c r="B426" s="77">
        <v>22953000000</v>
      </c>
    </row>
    <row r="427" spans="1:2" x14ac:dyDescent="0.3">
      <c r="A427" s="76" t="s">
        <v>26</v>
      </c>
      <c r="B427" s="77">
        <v>23783000000</v>
      </c>
    </row>
    <row r="428" spans="1:2" x14ac:dyDescent="0.3">
      <c r="A428" s="76" t="s">
        <v>26</v>
      </c>
      <c r="B428" s="77">
        <v>24334000000</v>
      </c>
    </row>
    <row r="429" spans="1:2" x14ac:dyDescent="0.3">
      <c r="A429" s="76" t="s">
        <v>26</v>
      </c>
      <c r="B429" s="77">
        <v>25367000000</v>
      </c>
    </row>
    <row r="430" spans="1:2" x14ac:dyDescent="0.3">
      <c r="A430" s="76" t="s">
        <v>26</v>
      </c>
      <c r="B430" s="77">
        <v>26528000000</v>
      </c>
    </row>
    <row r="431" spans="1:2" x14ac:dyDescent="0.3">
      <c r="A431" s="76" t="s">
        <v>26</v>
      </c>
      <c r="B431" s="77">
        <v>26812000000</v>
      </c>
    </row>
    <row r="432" spans="1:2" x14ac:dyDescent="0.3">
      <c r="A432" s="76" t="s">
        <v>26</v>
      </c>
      <c r="B432" s="77">
        <v>28109000000</v>
      </c>
    </row>
    <row r="433" spans="1:2" x14ac:dyDescent="0.3">
      <c r="A433" s="76" t="s">
        <v>26</v>
      </c>
      <c r="B433" s="77">
        <v>28433000000</v>
      </c>
    </row>
    <row r="434" spans="1:2" x14ac:dyDescent="0.3">
      <c r="A434" s="76" t="s">
        <v>26</v>
      </c>
      <c r="B434" s="77">
        <v>28857000000</v>
      </c>
    </row>
    <row r="435" spans="1:2" x14ac:dyDescent="0.3">
      <c r="A435" s="76" t="s">
        <v>26</v>
      </c>
      <c r="B435" s="77">
        <v>28964000000</v>
      </c>
    </row>
    <row r="436" spans="1:2" x14ac:dyDescent="0.3">
      <c r="A436" s="76" t="s">
        <v>26</v>
      </c>
      <c r="B436" s="77">
        <v>34325000000</v>
      </c>
    </row>
    <row r="437" spans="1:2" x14ac:dyDescent="0.3">
      <c r="A437" s="76" t="s">
        <v>26</v>
      </c>
      <c r="B437" s="77">
        <v>34590000000</v>
      </c>
    </row>
    <row r="438" spans="1:2" x14ac:dyDescent="0.3">
      <c r="A438" s="76" t="s">
        <v>26</v>
      </c>
      <c r="B438" s="77">
        <v>35172000000</v>
      </c>
    </row>
    <row r="439" spans="1:2" x14ac:dyDescent="0.3">
      <c r="A439" s="76" t="s">
        <v>26</v>
      </c>
      <c r="B439" s="77">
        <v>35445000000</v>
      </c>
    </row>
    <row r="440" spans="1:2" x14ac:dyDescent="0.3">
      <c r="A440" s="76" t="s">
        <v>26</v>
      </c>
      <c r="B440" s="77">
        <v>116354000000</v>
      </c>
    </row>
    <row r="441" spans="1:2" x14ac:dyDescent="0.3">
      <c r="A441" s="76" t="s">
        <v>26</v>
      </c>
      <c r="B441" s="77">
        <v>118225000000</v>
      </c>
    </row>
    <row r="442" spans="1:2" x14ac:dyDescent="0.3">
      <c r="A442" s="76" t="s">
        <v>26</v>
      </c>
      <c r="B442" s="77">
        <v>120565000000</v>
      </c>
    </row>
    <row r="443" spans="1:2" x14ac:dyDescent="0.3">
      <c r="A443" s="76" t="s">
        <v>26</v>
      </c>
      <c r="B443" s="77">
        <v>121146000000</v>
      </c>
    </row>
    <row r="444" spans="1:2" x14ac:dyDescent="0.3">
      <c r="A444" s="76" t="s">
        <v>72</v>
      </c>
      <c r="B444" s="77">
        <v>-132000000</v>
      </c>
    </row>
    <row r="445" spans="1:2" x14ac:dyDescent="0.3">
      <c r="A445" s="76" t="s">
        <v>72</v>
      </c>
      <c r="B445" s="77">
        <v>532736000</v>
      </c>
    </row>
    <row r="446" spans="1:2" x14ac:dyDescent="0.3">
      <c r="A446" s="76" t="s">
        <v>72</v>
      </c>
      <c r="B446" s="77">
        <v>725427000</v>
      </c>
    </row>
    <row r="447" spans="1:2" x14ac:dyDescent="0.3">
      <c r="A447" s="76" t="s">
        <v>72</v>
      </c>
      <c r="B447" s="77">
        <v>776156000</v>
      </c>
    </row>
    <row r="448" spans="1:2" x14ac:dyDescent="0.3">
      <c r="A448" s="76" t="s">
        <v>72</v>
      </c>
      <c r="B448" s="77">
        <v>864000000</v>
      </c>
    </row>
    <row r="449" spans="1:2" x14ac:dyDescent="0.3">
      <c r="A449" s="76" t="s">
        <v>72</v>
      </c>
      <c r="B449" s="77">
        <v>914492000</v>
      </c>
    </row>
    <row r="450" spans="1:2" x14ac:dyDescent="0.3">
      <c r="A450" s="76" t="s">
        <v>72</v>
      </c>
      <c r="B450" s="77">
        <v>932745000</v>
      </c>
    </row>
    <row r="451" spans="1:2" x14ac:dyDescent="0.3">
      <c r="A451" s="76" t="s">
        <v>72</v>
      </c>
      <c r="B451" s="77">
        <v>1038351000</v>
      </c>
    </row>
    <row r="452" spans="1:2" x14ac:dyDescent="0.3">
      <c r="A452" s="76" t="s">
        <v>72</v>
      </c>
      <c r="B452" s="77">
        <v>1060000000</v>
      </c>
    </row>
    <row r="453" spans="1:2" x14ac:dyDescent="0.3">
      <c r="A453" s="76" t="s">
        <v>72</v>
      </c>
      <c r="B453" s="77">
        <v>1149000000</v>
      </c>
    </row>
    <row r="454" spans="1:2" x14ac:dyDescent="0.3">
      <c r="A454" s="76" t="s">
        <v>72</v>
      </c>
      <c r="B454" s="77">
        <v>1243430000</v>
      </c>
    </row>
    <row r="455" spans="1:2" x14ac:dyDescent="0.3">
      <c r="A455" s="76" t="s">
        <v>72</v>
      </c>
      <c r="B455" s="77">
        <v>1262214000</v>
      </c>
    </row>
    <row r="456" spans="1:2" x14ac:dyDescent="0.3">
      <c r="A456" s="76" t="s">
        <v>72</v>
      </c>
      <c r="B456" s="77">
        <v>1286035000</v>
      </c>
    </row>
    <row r="457" spans="1:2" x14ac:dyDescent="0.3">
      <c r="A457" s="76" t="s">
        <v>72</v>
      </c>
      <c r="B457" s="77">
        <v>1316134000</v>
      </c>
    </row>
    <row r="458" spans="1:2" x14ac:dyDescent="0.3">
      <c r="A458" s="76" t="s">
        <v>72</v>
      </c>
      <c r="B458" s="77">
        <v>1327000000</v>
      </c>
    </row>
    <row r="459" spans="1:2" x14ac:dyDescent="0.3">
      <c r="A459" s="76" t="s">
        <v>72</v>
      </c>
      <c r="B459" s="77">
        <v>1345997000</v>
      </c>
    </row>
    <row r="460" spans="1:2" x14ac:dyDescent="0.3">
      <c r="A460" s="76" t="s">
        <v>72</v>
      </c>
      <c r="B460" s="77">
        <v>1430957000</v>
      </c>
    </row>
    <row r="461" spans="1:2" x14ac:dyDescent="0.3">
      <c r="A461" s="76" t="s">
        <v>72</v>
      </c>
      <c r="B461" s="77">
        <v>1436785000</v>
      </c>
    </row>
    <row r="462" spans="1:2" x14ac:dyDescent="0.3">
      <c r="A462" s="76" t="s">
        <v>72</v>
      </c>
      <c r="B462" s="77">
        <v>1446000000</v>
      </c>
    </row>
    <row r="463" spans="1:2" x14ac:dyDescent="0.3">
      <c r="A463" s="76" t="s">
        <v>72</v>
      </c>
      <c r="B463" s="77">
        <v>1458226000</v>
      </c>
    </row>
    <row r="464" spans="1:2" x14ac:dyDescent="0.3">
      <c r="A464" s="76" t="s">
        <v>72</v>
      </c>
      <c r="B464" s="77">
        <v>1476071000</v>
      </c>
    </row>
    <row r="465" spans="1:2" x14ac:dyDescent="0.3">
      <c r="A465" s="76" t="s">
        <v>72</v>
      </c>
      <c r="B465" s="77">
        <v>1504616000</v>
      </c>
    </row>
    <row r="466" spans="1:2" x14ac:dyDescent="0.3">
      <c r="A466" s="76" t="s">
        <v>72</v>
      </c>
      <c r="B466" s="77">
        <v>1534846000</v>
      </c>
    </row>
    <row r="467" spans="1:2" x14ac:dyDescent="0.3">
      <c r="A467" s="76" t="s">
        <v>72</v>
      </c>
      <c r="B467" s="77">
        <v>1591853000</v>
      </c>
    </row>
    <row r="468" spans="1:2" x14ac:dyDescent="0.3">
      <c r="A468" s="76" t="s">
        <v>72</v>
      </c>
      <c r="B468" s="77">
        <v>1643802000</v>
      </c>
    </row>
    <row r="469" spans="1:2" x14ac:dyDescent="0.3">
      <c r="A469" s="76" t="s">
        <v>72</v>
      </c>
      <c r="B469" s="77">
        <v>1648131000</v>
      </c>
    </row>
    <row r="470" spans="1:2" x14ac:dyDescent="0.3">
      <c r="A470" s="76" t="s">
        <v>72</v>
      </c>
      <c r="B470" s="77">
        <v>1649666000</v>
      </c>
    </row>
    <row r="471" spans="1:2" x14ac:dyDescent="0.3">
      <c r="A471" s="76" t="s">
        <v>72</v>
      </c>
      <c r="B471" s="77">
        <v>1709253000</v>
      </c>
    </row>
    <row r="472" spans="1:2" x14ac:dyDescent="0.3">
      <c r="A472" s="76" t="s">
        <v>72</v>
      </c>
      <c r="B472" s="77">
        <v>1803000000</v>
      </c>
    </row>
    <row r="473" spans="1:2" x14ac:dyDescent="0.3">
      <c r="A473" s="76" t="s">
        <v>72</v>
      </c>
      <c r="B473" s="77">
        <v>1851345000</v>
      </c>
    </row>
    <row r="474" spans="1:2" x14ac:dyDescent="0.3">
      <c r="A474" s="76" t="s">
        <v>72</v>
      </c>
      <c r="B474" s="77">
        <v>1864483000</v>
      </c>
    </row>
    <row r="475" spans="1:2" x14ac:dyDescent="0.3">
      <c r="A475" s="76" t="s">
        <v>72</v>
      </c>
      <c r="B475" s="77">
        <v>1944794000</v>
      </c>
    </row>
    <row r="476" spans="1:2" x14ac:dyDescent="0.3">
      <c r="A476" s="76" t="s">
        <v>72</v>
      </c>
      <c r="B476" s="77">
        <v>1954810000</v>
      </c>
    </row>
    <row r="477" spans="1:2" x14ac:dyDescent="0.3">
      <c r="A477" s="76" t="s">
        <v>72</v>
      </c>
      <c r="B477" s="77">
        <v>2106543000</v>
      </c>
    </row>
    <row r="478" spans="1:2" x14ac:dyDescent="0.3">
      <c r="A478" s="76" t="s">
        <v>72</v>
      </c>
      <c r="B478" s="77">
        <v>2121773000</v>
      </c>
    </row>
    <row r="479" spans="1:2" x14ac:dyDescent="0.3">
      <c r="A479" s="76" t="s">
        <v>72</v>
      </c>
      <c r="B479" s="77">
        <v>2122154000</v>
      </c>
    </row>
    <row r="480" spans="1:2" x14ac:dyDescent="0.3">
      <c r="A480" s="76" t="s">
        <v>72</v>
      </c>
      <c r="B480" s="77">
        <v>2204000000</v>
      </c>
    </row>
    <row r="481" spans="1:2" x14ac:dyDescent="0.3">
      <c r="A481" s="76" t="s">
        <v>72</v>
      </c>
      <c r="B481" s="77">
        <v>2408000000</v>
      </c>
    </row>
    <row r="482" spans="1:2" x14ac:dyDescent="0.3">
      <c r="A482" s="76" t="s">
        <v>72</v>
      </c>
      <c r="B482" s="77">
        <v>2444000000</v>
      </c>
    </row>
    <row r="483" spans="1:2" x14ac:dyDescent="0.3">
      <c r="A483" s="76" t="s">
        <v>72</v>
      </c>
      <c r="B483" s="77">
        <v>2469000000</v>
      </c>
    </row>
    <row r="484" spans="1:2" x14ac:dyDescent="0.3">
      <c r="A484" s="76" t="s">
        <v>72</v>
      </c>
      <c r="B484" s="77">
        <v>2485000000</v>
      </c>
    </row>
    <row r="485" spans="1:2" x14ac:dyDescent="0.3">
      <c r="A485" s="76" t="s">
        <v>72</v>
      </c>
      <c r="B485" s="77">
        <v>2520000000</v>
      </c>
    </row>
    <row r="486" spans="1:2" x14ac:dyDescent="0.3">
      <c r="A486" s="76" t="s">
        <v>72</v>
      </c>
      <c r="B486" s="77">
        <v>2658000000</v>
      </c>
    </row>
    <row r="487" spans="1:2" x14ac:dyDescent="0.3">
      <c r="A487" s="76" t="s">
        <v>72</v>
      </c>
      <c r="B487" s="77">
        <v>2736000000</v>
      </c>
    </row>
    <row r="488" spans="1:2" x14ac:dyDescent="0.3">
      <c r="A488" s="76" t="s">
        <v>72</v>
      </c>
      <c r="B488" s="77">
        <v>2811000000</v>
      </c>
    </row>
    <row r="489" spans="1:2" x14ac:dyDescent="0.3">
      <c r="A489" s="76" t="s">
        <v>72</v>
      </c>
      <c r="B489" s="77">
        <v>2899000000</v>
      </c>
    </row>
    <row r="490" spans="1:2" x14ac:dyDescent="0.3">
      <c r="A490" s="76" t="s">
        <v>72</v>
      </c>
      <c r="B490" s="77">
        <v>2963000000</v>
      </c>
    </row>
    <row r="491" spans="1:2" x14ac:dyDescent="0.3">
      <c r="A491" s="76" t="s">
        <v>72</v>
      </c>
      <c r="B491" s="77">
        <v>3043000000</v>
      </c>
    </row>
    <row r="492" spans="1:2" x14ac:dyDescent="0.3">
      <c r="A492" s="76" t="s">
        <v>72</v>
      </c>
      <c r="B492" s="77">
        <v>3063000000</v>
      </c>
    </row>
    <row r="493" spans="1:2" x14ac:dyDescent="0.3">
      <c r="A493" s="76" t="s">
        <v>72</v>
      </c>
      <c r="B493" s="77">
        <v>3113000000</v>
      </c>
    </row>
    <row r="494" spans="1:2" x14ac:dyDescent="0.3">
      <c r="A494" s="76" t="s">
        <v>72</v>
      </c>
      <c r="B494" s="77">
        <v>3129000000</v>
      </c>
    </row>
    <row r="495" spans="1:2" x14ac:dyDescent="0.3">
      <c r="A495" s="76" t="s">
        <v>72</v>
      </c>
      <c r="B495" s="77">
        <v>3313000000</v>
      </c>
    </row>
    <row r="496" spans="1:2" x14ac:dyDescent="0.3">
      <c r="A496" s="76" t="s">
        <v>72</v>
      </c>
      <c r="B496" s="77">
        <v>3516000000</v>
      </c>
    </row>
    <row r="497" spans="1:2" x14ac:dyDescent="0.3">
      <c r="A497" s="76" t="s">
        <v>72</v>
      </c>
      <c r="B497" s="77">
        <v>3529427000</v>
      </c>
    </row>
    <row r="498" spans="1:2" x14ac:dyDescent="0.3">
      <c r="A498" s="76" t="s">
        <v>72</v>
      </c>
      <c r="B498" s="77">
        <v>3611000000</v>
      </c>
    </row>
    <row r="499" spans="1:2" x14ac:dyDescent="0.3">
      <c r="A499" s="76" t="s">
        <v>72</v>
      </c>
      <c r="B499" s="77">
        <v>3764000000</v>
      </c>
    </row>
    <row r="500" spans="1:2" x14ac:dyDescent="0.3">
      <c r="A500" s="76" t="s">
        <v>72</v>
      </c>
      <c r="B500" s="77">
        <v>3811000000</v>
      </c>
    </row>
    <row r="501" spans="1:2" x14ac:dyDescent="0.3">
      <c r="A501" s="76" t="s">
        <v>72</v>
      </c>
      <c r="B501" s="77">
        <v>3828000000</v>
      </c>
    </row>
    <row r="502" spans="1:2" x14ac:dyDescent="0.3">
      <c r="A502" s="76" t="s">
        <v>72</v>
      </c>
      <c r="B502" s="77">
        <v>3926000000</v>
      </c>
    </row>
    <row r="503" spans="1:2" x14ac:dyDescent="0.3">
      <c r="A503" s="76" t="s">
        <v>72</v>
      </c>
      <c r="B503" s="77">
        <v>4059874000</v>
      </c>
    </row>
    <row r="504" spans="1:2" x14ac:dyDescent="0.3">
      <c r="A504" s="76" t="s">
        <v>72</v>
      </c>
      <c r="B504" s="77">
        <v>4170000000</v>
      </c>
    </row>
    <row r="505" spans="1:2" x14ac:dyDescent="0.3">
      <c r="A505" s="76" t="s">
        <v>72</v>
      </c>
      <c r="B505" s="77">
        <v>4171000000</v>
      </c>
    </row>
    <row r="506" spans="1:2" x14ac:dyDescent="0.3">
      <c r="A506" s="76" t="s">
        <v>72</v>
      </c>
      <c r="B506" s="77">
        <v>4199045000</v>
      </c>
    </row>
    <row r="507" spans="1:2" x14ac:dyDescent="0.3">
      <c r="A507" s="76" t="s">
        <v>72</v>
      </c>
      <c r="B507" s="77">
        <v>4318000000</v>
      </c>
    </row>
    <row r="508" spans="1:2" x14ac:dyDescent="0.3">
      <c r="A508" s="76" t="s">
        <v>72</v>
      </c>
      <c r="B508" s="77">
        <v>4471000000</v>
      </c>
    </row>
    <row r="509" spans="1:2" x14ac:dyDescent="0.3">
      <c r="A509" s="76" t="s">
        <v>72</v>
      </c>
      <c r="B509" s="77">
        <v>4805000000</v>
      </c>
    </row>
    <row r="510" spans="1:2" x14ac:dyDescent="0.3">
      <c r="A510" s="76" t="s">
        <v>72</v>
      </c>
      <c r="B510" s="77">
        <v>4960000000</v>
      </c>
    </row>
    <row r="511" spans="1:2" x14ac:dyDescent="0.3">
      <c r="A511" s="76" t="s">
        <v>72</v>
      </c>
      <c r="B511" s="77">
        <v>4969000000</v>
      </c>
    </row>
    <row r="512" spans="1:2" x14ac:dyDescent="0.3">
      <c r="A512" s="76" t="s">
        <v>72</v>
      </c>
      <c r="B512" s="77">
        <v>5043000000</v>
      </c>
    </row>
    <row r="513" spans="1:2" x14ac:dyDescent="0.3">
      <c r="A513" s="76" t="s">
        <v>72</v>
      </c>
      <c r="B513" s="77">
        <v>5104000000</v>
      </c>
    </row>
    <row r="514" spans="1:2" x14ac:dyDescent="0.3">
      <c r="A514" s="76" t="s">
        <v>72</v>
      </c>
      <c r="B514" s="77">
        <v>5235000000</v>
      </c>
    </row>
    <row r="515" spans="1:2" x14ac:dyDescent="0.3">
      <c r="A515" s="76" t="s">
        <v>72</v>
      </c>
      <c r="B515" s="77">
        <v>5513000000</v>
      </c>
    </row>
    <row r="516" spans="1:2" x14ac:dyDescent="0.3">
      <c r="A516" s="76" t="s">
        <v>72</v>
      </c>
      <c r="B516" s="77">
        <v>5536000000</v>
      </c>
    </row>
    <row r="517" spans="1:2" x14ac:dyDescent="0.3">
      <c r="A517" s="76" t="s">
        <v>72</v>
      </c>
      <c r="B517" s="77">
        <v>5809000000</v>
      </c>
    </row>
    <row r="518" spans="1:2" x14ac:dyDescent="0.3">
      <c r="A518" s="76" t="s">
        <v>72</v>
      </c>
      <c r="B518" s="77">
        <v>6150000000</v>
      </c>
    </row>
    <row r="519" spans="1:2" x14ac:dyDescent="0.3">
      <c r="A519" s="76" t="s">
        <v>72</v>
      </c>
      <c r="B519" s="77">
        <v>6245000000</v>
      </c>
    </row>
    <row r="520" spans="1:2" x14ac:dyDescent="0.3">
      <c r="A520" s="76" t="s">
        <v>72</v>
      </c>
      <c r="B520" s="77">
        <v>6579671000</v>
      </c>
    </row>
    <row r="521" spans="1:2" x14ac:dyDescent="0.3">
      <c r="A521" s="76" t="s">
        <v>72</v>
      </c>
      <c r="B521" s="77">
        <v>6676000000</v>
      </c>
    </row>
    <row r="522" spans="1:2" x14ac:dyDescent="0.3">
      <c r="A522" s="76" t="s">
        <v>72</v>
      </c>
      <c r="B522" s="77">
        <v>6705000000</v>
      </c>
    </row>
    <row r="523" spans="1:2" x14ac:dyDescent="0.3">
      <c r="A523" s="76" t="s">
        <v>72</v>
      </c>
      <c r="B523" s="77">
        <v>6984000000</v>
      </c>
    </row>
    <row r="524" spans="1:2" x14ac:dyDescent="0.3">
      <c r="A524" s="76" t="s">
        <v>72</v>
      </c>
      <c r="B524" s="77">
        <v>7076000000</v>
      </c>
    </row>
    <row r="525" spans="1:2" x14ac:dyDescent="0.3">
      <c r="A525" s="76" t="s">
        <v>72</v>
      </c>
      <c r="B525" s="77">
        <v>7257000000</v>
      </c>
    </row>
    <row r="526" spans="1:2" x14ac:dyDescent="0.3">
      <c r="A526" s="76" t="s">
        <v>72</v>
      </c>
      <c r="B526" s="77">
        <v>7791000000</v>
      </c>
    </row>
    <row r="527" spans="1:2" x14ac:dyDescent="0.3">
      <c r="A527" s="76" t="s">
        <v>72</v>
      </c>
      <c r="B527" s="77">
        <v>7936000000</v>
      </c>
    </row>
    <row r="528" spans="1:2" x14ac:dyDescent="0.3">
      <c r="A528" s="76" t="s">
        <v>72</v>
      </c>
      <c r="B528" s="77">
        <v>7951000000</v>
      </c>
    </row>
    <row r="529" spans="1:2" x14ac:dyDescent="0.3">
      <c r="A529" s="76" t="s">
        <v>72</v>
      </c>
      <c r="B529" s="77">
        <v>8129000000</v>
      </c>
    </row>
    <row r="530" spans="1:2" x14ac:dyDescent="0.3">
      <c r="A530" s="76" t="s">
        <v>72</v>
      </c>
      <c r="B530" s="77">
        <v>8600000000</v>
      </c>
    </row>
    <row r="531" spans="1:2" x14ac:dyDescent="0.3">
      <c r="A531" s="76" t="s">
        <v>72</v>
      </c>
      <c r="B531" s="77">
        <v>8710000000</v>
      </c>
    </row>
    <row r="532" spans="1:2" x14ac:dyDescent="0.3">
      <c r="A532" s="76" t="s">
        <v>72</v>
      </c>
      <c r="B532" s="77">
        <v>9169000000</v>
      </c>
    </row>
    <row r="533" spans="1:2" x14ac:dyDescent="0.3">
      <c r="A533" s="76" t="s">
        <v>72</v>
      </c>
      <c r="B533" s="77">
        <v>9887000000</v>
      </c>
    </row>
    <row r="534" spans="1:2" x14ac:dyDescent="0.3">
      <c r="A534" s="76" t="s">
        <v>72</v>
      </c>
      <c r="B534" s="77">
        <v>9983208000</v>
      </c>
    </row>
    <row r="535" spans="1:2" x14ac:dyDescent="0.3">
      <c r="A535" s="76" t="s">
        <v>72</v>
      </c>
      <c r="B535" s="77">
        <v>10180000000</v>
      </c>
    </row>
    <row r="536" spans="1:2" x14ac:dyDescent="0.3">
      <c r="A536" s="76" t="s">
        <v>72</v>
      </c>
      <c r="B536" s="77">
        <v>10615000000</v>
      </c>
    </row>
    <row r="537" spans="1:2" x14ac:dyDescent="0.3">
      <c r="A537" s="76" t="s">
        <v>72</v>
      </c>
      <c r="B537" s="77">
        <v>10758000000</v>
      </c>
    </row>
    <row r="538" spans="1:2" x14ac:dyDescent="0.3">
      <c r="A538" s="76" t="s">
        <v>72</v>
      </c>
      <c r="B538" s="77">
        <v>11041000000</v>
      </c>
    </row>
    <row r="539" spans="1:2" x14ac:dyDescent="0.3">
      <c r="A539" s="76" t="s">
        <v>72</v>
      </c>
      <c r="B539" s="77">
        <v>11639000000</v>
      </c>
    </row>
    <row r="540" spans="1:2" x14ac:dyDescent="0.3">
      <c r="A540" s="76" t="s">
        <v>72</v>
      </c>
      <c r="B540" s="77">
        <v>11833000000</v>
      </c>
    </row>
    <row r="541" spans="1:2" x14ac:dyDescent="0.3">
      <c r="A541" s="76" t="s">
        <v>72</v>
      </c>
      <c r="B541" s="77">
        <v>11908000000</v>
      </c>
    </row>
    <row r="542" spans="1:2" x14ac:dyDescent="0.3">
      <c r="A542" s="76" t="s">
        <v>72</v>
      </c>
      <c r="B542" s="77">
        <v>12402000000</v>
      </c>
    </row>
    <row r="543" spans="1:2" x14ac:dyDescent="0.3">
      <c r="A543" s="76" t="s">
        <v>72</v>
      </c>
      <c r="B543" s="77">
        <v>12420225000</v>
      </c>
    </row>
    <row r="544" spans="1:2" x14ac:dyDescent="0.3">
      <c r="A544" s="76" t="s">
        <v>72</v>
      </c>
      <c r="B544" s="77">
        <v>12509000000</v>
      </c>
    </row>
    <row r="545" spans="1:2" x14ac:dyDescent="0.3">
      <c r="A545" s="76" t="s">
        <v>72</v>
      </c>
      <c r="B545" s="77">
        <v>12703000000</v>
      </c>
    </row>
    <row r="546" spans="1:2" x14ac:dyDescent="0.3">
      <c r="A546" s="76" t="s">
        <v>72</v>
      </c>
      <c r="B546" s="77">
        <v>13153000000</v>
      </c>
    </row>
    <row r="547" spans="1:2" x14ac:dyDescent="0.3">
      <c r="A547" s="76" t="s">
        <v>72</v>
      </c>
      <c r="B547" s="77">
        <v>13295000000</v>
      </c>
    </row>
    <row r="548" spans="1:2" x14ac:dyDescent="0.3">
      <c r="A548" s="76" t="s">
        <v>72</v>
      </c>
      <c r="B548" s="77">
        <v>13349000000</v>
      </c>
    </row>
    <row r="549" spans="1:2" x14ac:dyDescent="0.3">
      <c r="A549" s="76" t="s">
        <v>72</v>
      </c>
      <c r="B549" s="77">
        <v>13542000000</v>
      </c>
    </row>
    <row r="550" spans="1:2" x14ac:dyDescent="0.3">
      <c r="A550" s="76" t="s">
        <v>72</v>
      </c>
      <c r="B550" s="77">
        <v>13570000000</v>
      </c>
    </row>
    <row r="551" spans="1:2" x14ac:dyDescent="0.3">
      <c r="A551" s="76" t="s">
        <v>72</v>
      </c>
      <c r="B551" s="77">
        <v>13673000000</v>
      </c>
    </row>
    <row r="552" spans="1:2" x14ac:dyDescent="0.3">
      <c r="A552" s="76" t="s">
        <v>72</v>
      </c>
      <c r="B552" s="77">
        <v>15153000000</v>
      </c>
    </row>
    <row r="553" spans="1:2" x14ac:dyDescent="0.3">
      <c r="A553" s="76" t="s">
        <v>72</v>
      </c>
      <c r="B553" s="77">
        <v>15500951000</v>
      </c>
    </row>
    <row r="554" spans="1:2" x14ac:dyDescent="0.3">
      <c r="A554" s="76" t="s">
        <v>72</v>
      </c>
      <c r="B554" s="77">
        <v>16160000000</v>
      </c>
    </row>
    <row r="555" spans="1:2" x14ac:dyDescent="0.3">
      <c r="A555" s="76" t="s">
        <v>72</v>
      </c>
      <c r="B555" s="77">
        <v>18306000000</v>
      </c>
    </row>
    <row r="556" spans="1:2" x14ac:dyDescent="0.3">
      <c r="A556" s="76" t="s">
        <v>72</v>
      </c>
      <c r="B556" s="77">
        <v>19145000000</v>
      </c>
    </row>
    <row r="557" spans="1:2" x14ac:dyDescent="0.3">
      <c r="A557" s="76" t="s">
        <v>72</v>
      </c>
      <c r="B557" s="77">
        <v>20844000000</v>
      </c>
    </row>
    <row r="558" spans="1:2" x14ac:dyDescent="0.3">
      <c r="A558" s="76" t="s">
        <v>72</v>
      </c>
      <c r="B558" s="77">
        <v>21029000000</v>
      </c>
    </row>
    <row r="559" spans="1:2" x14ac:dyDescent="0.3">
      <c r="A559" s="76" t="s">
        <v>72</v>
      </c>
      <c r="B559" s="77">
        <v>21282000000</v>
      </c>
    </row>
    <row r="560" spans="1:2" x14ac:dyDescent="0.3">
      <c r="A560" s="76" t="s">
        <v>72</v>
      </c>
      <c r="B560" s="77">
        <v>37140000000</v>
      </c>
    </row>
    <row r="561" spans="1:2" x14ac:dyDescent="0.3">
      <c r="A561" s="76" t="s">
        <v>72</v>
      </c>
      <c r="B561" s="77">
        <v>55538000000</v>
      </c>
    </row>
    <row r="562" spans="1:2" x14ac:dyDescent="0.3">
      <c r="A562" s="76" t="s">
        <v>72</v>
      </c>
      <c r="B562" s="77">
        <v>60833000000</v>
      </c>
    </row>
    <row r="563" spans="1:2" x14ac:dyDescent="0.3">
      <c r="A563" s="76" t="s">
        <v>72</v>
      </c>
      <c r="B563" s="77">
        <v>67254000000</v>
      </c>
    </row>
    <row r="564" spans="1:2" x14ac:dyDescent="0.3">
      <c r="A564" s="76" t="s">
        <v>72</v>
      </c>
      <c r="B564" s="77">
        <v>93898000000</v>
      </c>
    </row>
    <row r="565" spans="1:2" x14ac:dyDescent="0.3">
      <c r="A565" s="76" t="s">
        <v>72</v>
      </c>
      <c r="B565" s="77">
        <v>127274000000</v>
      </c>
    </row>
    <row r="566" spans="1:2" x14ac:dyDescent="0.3">
      <c r="A566" s="76" t="s">
        <v>72</v>
      </c>
      <c r="B566" s="77">
        <v>136155000000</v>
      </c>
    </row>
    <row r="567" spans="1:2" x14ac:dyDescent="0.3">
      <c r="A567" s="76" t="s">
        <v>72</v>
      </c>
      <c r="B567" s="77">
        <v>149453000000</v>
      </c>
    </row>
    <row r="568" spans="1:2" x14ac:dyDescent="0.3">
      <c r="A568" s="76" t="s">
        <v>37</v>
      </c>
      <c r="B568" s="77">
        <v>214130000</v>
      </c>
    </row>
    <row r="569" spans="1:2" x14ac:dyDescent="0.3">
      <c r="A569" s="76" t="s">
        <v>37</v>
      </c>
      <c r="B569" s="77">
        <v>263459000</v>
      </c>
    </row>
    <row r="570" spans="1:2" x14ac:dyDescent="0.3">
      <c r="A570" s="76" t="s">
        <v>37</v>
      </c>
      <c r="B570" s="77">
        <v>272444000</v>
      </c>
    </row>
    <row r="571" spans="1:2" x14ac:dyDescent="0.3">
      <c r="A571" s="76" t="s">
        <v>37</v>
      </c>
      <c r="B571" s="77">
        <v>297207000</v>
      </c>
    </row>
    <row r="572" spans="1:2" x14ac:dyDescent="0.3">
      <c r="A572" s="76" t="s">
        <v>37</v>
      </c>
      <c r="B572" s="77">
        <v>330864000</v>
      </c>
    </row>
    <row r="573" spans="1:2" x14ac:dyDescent="0.3">
      <c r="A573" s="76" t="s">
        <v>37</v>
      </c>
      <c r="B573" s="77">
        <v>634000000</v>
      </c>
    </row>
    <row r="574" spans="1:2" x14ac:dyDescent="0.3">
      <c r="A574" s="76" t="s">
        <v>37</v>
      </c>
      <c r="B574" s="77">
        <v>754800000</v>
      </c>
    </row>
    <row r="575" spans="1:2" x14ac:dyDescent="0.3">
      <c r="A575" s="76" t="s">
        <v>37</v>
      </c>
      <c r="B575" s="77">
        <v>783000000</v>
      </c>
    </row>
    <row r="576" spans="1:2" x14ac:dyDescent="0.3">
      <c r="A576" s="76" t="s">
        <v>37</v>
      </c>
      <c r="B576" s="77">
        <v>788000000</v>
      </c>
    </row>
    <row r="577" spans="1:2" x14ac:dyDescent="0.3">
      <c r="A577" s="76" t="s">
        <v>37</v>
      </c>
      <c r="B577" s="77">
        <v>808600000</v>
      </c>
    </row>
    <row r="578" spans="1:2" x14ac:dyDescent="0.3">
      <c r="A578" s="76" t="s">
        <v>37</v>
      </c>
      <c r="B578" s="77">
        <v>847127000</v>
      </c>
    </row>
    <row r="579" spans="1:2" x14ac:dyDescent="0.3">
      <c r="A579" s="76" t="s">
        <v>37</v>
      </c>
      <c r="B579" s="77">
        <v>877800000</v>
      </c>
    </row>
    <row r="580" spans="1:2" x14ac:dyDescent="0.3">
      <c r="A580" s="76" t="s">
        <v>37</v>
      </c>
      <c r="B580" s="77">
        <v>947000000</v>
      </c>
    </row>
    <row r="581" spans="1:2" x14ac:dyDescent="0.3">
      <c r="A581" s="76" t="s">
        <v>37</v>
      </c>
      <c r="B581" s="77">
        <v>1264500000</v>
      </c>
    </row>
    <row r="582" spans="1:2" x14ac:dyDescent="0.3">
      <c r="A582" s="76" t="s">
        <v>37</v>
      </c>
      <c r="B582" s="77">
        <v>1265000000</v>
      </c>
    </row>
    <row r="583" spans="1:2" x14ac:dyDescent="0.3">
      <c r="A583" s="76" t="s">
        <v>37</v>
      </c>
      <c r="B583" s="77">
        <v>1300500000</v>
      </c>
    </row>
    <row r="584" spans="1:2" x14ac:dyDescent="0.3">
      <c r="A584" s="76" t="s">
        <v>37</v>
      </c>
      <c r="B584" s="77">
        <v>1325800000</v>
      </c>
    </row>
    <row r="585" spans="1:2" x14ac:dyDescent="0.3">
      <c r="A585" s="76" t="s">
        <v>37</v>
      </c>
      <c r="B585" s="77">
        <v>1365000000</v>
      </c>
    </row>
    <row r="586" spans="1:2" x14ac:dyDescent="0.3">
      <c r="A586" s="76" t="s">
        <v>37</v>
      </c>
      <c r="B586" s="77">
        <v>1403000000</v>
      </c>
    </row>
    <row r="587" spans="1:2" x14ac:dyDescent="0.3">
      <c r="A587" s="76" t="s">
        <v>37</v>
      </c>
      <c r="B587" s="77">
        <v>1466000000</v>
      </c>
    </row>
    <row r="588" spans="1:2" x14ac:dyDescent="0.3">
      <c r="A588" s="76" t="s">
        <v>37</v>
      </c>
      <c r="B588" s="77">
        <v>1493000000</v>
      </c>
    </row>
    <row r="589" spans="1:2" x14ac:dyDescent="0.3">
      <c r="A589" s="76" t="s">
        <v>37</v>
      </c>
      <c r="B589" s="77">
        <v>1577000000</v>
      </c>
    </row>
    <row r="590" spans="1:2" x14ac:dyDescent="0.3">
      <c r="A590" s="76" t="s">
        <v>37</v>
      </c>
      <c r="B590" s="77">
        <v>1633834000</v>
      </c>
    </row>
    <row r="591" spans="1:2" x14ac:dyDescent="0.3">
      <c r="A591" s="76" t="s">
        <v>37</v>
      </c>
      <c r="B591" s="77">
        <v>1655487000</v>
      </c>
    </row>
    <row r="592" spans="1:2" x14ac:dyDescent="0.3">
      <c r="A592" s="76" t="s">
        <v>37</v>
      </c>
      <c r="B592" s="77">
        <v>1658870000</v>
      </c>
    </row>
    <row r="593" spans="1:2" x14ac:dyDescent="0.3">
      <c r="A593" s="76" t="s">
        <v>37</v>
      </c>
      <c r="B593" s="77">
        <v>1665000000</v>
      </c>
    </row>
    <row r="594" spans="1:2" x14ac:dyDescent="0.3">
      <c r="A594" s="76" t="s">
        <v>37</v>
      </c>
      <c r="B594" s="77">
        <v>1683341000</v>
      </c>
    </row>
    <row r="595" spans="1:2" x14ac:dyDescent="0.3">
      <c r="A595" s="76" t="s">
        <v>37</v>
      </c>
      <c r="B595" s="77">
        <v>1716711000</v>
      </c>
    </row>
    <row r="596" spans="1:2" x14ac:dyDescent="0.3">
      <c r="A596" s="76" t="s">
        <v>37</v>
      </c>
      <c r="B596" s="77">
        <v>1749853000</v>
      </c>
    </row>
    <row r="597" spans="1:2" x14ac:dyDescent="0.3">
      <c r="A597" s="76" t="s">
        <v>37</v>
      </c>
      <c r="B597" s="77">
        <v>1784000000</v>
      </c>
    </row>
    <row r="598" spans="1:2" x14ac:dyDescent="0.3">
      <c r="A598" s="76" t="s">
        <v>37</v>
      </c>
      <c r="B598" s="77">
        <v>1787833000</v>
      </c>
    </row>
    <row r="599" spans="1:2" x14ac:dyDescent="0.3">
      <c r="A599" s="76" t="s">
        <v>37</v>
      </c>
      <c r="B599" s="77">
        <v>1844890000</v>
      </c>
    </row>
    <row r="600" spans="1:2" x14ac:dyDescent="0.3">
      <c r="A600" s="76" t="s">
        <v>37</v>
      </c>
      <c r="B600" s="77">
        <v>1847554000</v>
      </c>
    </row>
    <row r="601" spans="1:2" x14ac:dyDescent="0.3">
      <c r="A601" s="76" t="s">
        <v>37</v>
      </c>
      <c r="B601" s="77">
        <v>1895800000</v>
      </c>
    </row>
    <row r="602" spans="1:2" x14ac:dyDescent="0.3">
      <c r="A602" s="76" t="s">
        <v>37</v>
      </c>
      <c r="B602" s="77">
        <v>1935300000</v>
      </c>
    </row>
    <row r="603" spans="1:2" x14ac:dyDescent="0.3">
      <c r="A603" s="76" t="s">
        <v>37</v>
      </c>
      <c r="B603" s="77">
        <v>1950000000</v>
      </c>
    </row>
    <row r="604" spans="1:2" x14ac:dyDescent="0.3">
      <c r="A604" s="76" t="s">
        <v>37</v>
      </c>
      <c r="B604" s="77">
        <v>1964071000</v>
      </c>
    </row>
    <row r="605" spans="1:2" x14ac:dyDescent="0.3">
      <c r="A605" s="76" t="s">
        <v>37</v>
      </c>
      <c r="B605" s="77">
        <v>1979000000</v>
      </c>
    </row>
    <row r="606" spans="1:2" x14ac:dyDescent="0.3">
      <c r="A606" s="76" t="s">
        <v>37</v>
      </c>
      <c r="B606" s="77">
        <v>2067228000</v>
      </c>
    </row>
    <row r="607" spans="1:2" x14ac:dyDescent="0.3">
      <c r="A607" s="76" t="s">
        <v>37</v>
      </c>
      <c r="B607" s="77">
        <v>2094100000</v>
      </c>
    </row>
    <row r="608" spans="1:2" x14ac:dyDescent="0.3">
      <c r="A608" s="76" t="s">
        <v>37</v>
      </c>
      <c r="B608" s="77">
        <v>2147900000</v>
      </c>
    </row>
    <row r="609" spans="1:2" x14ac:dyDescent="0.3">
      <c r="A609" s="76" t="s">
        <v>37</v>
      </c>
      <c r="B609" s="77">
        <v>2150100000</v>
      </c>
    </row>
    <row r="610" spans="1:2" x14ac:dyDescent="0.3">
      <c r="A610" s="76" t="s">
        <v>37</v>
      </c>
      <c r="B610" s="77">
        <v>2161247000</v>
      </c>
    </row>
    <row r="611" spans="1:2" x14ac:dyDescent="0.3">
      <c r="A611" s="76" t="s">
        <v>37</v>
      </c>
      <c r="B611" s="77">
        <v>2219899000</v>
      </c>
    </row>
    <row r="612" spans="1:2" x14ac:dyDescent="0.3">
      <c r="A612" s="76" t="s">
        <v>37</v>
      </c>
      <c r="B612" s="77">
        <v>2280552000</v>
      </c>
    </row>
    <row r="613" spans="1:2" x14ac:dyDescent="0.3">
      <c r="A613" s="76" t="s">
        <v>37</v>
      </c>
      <c r="B613" s="77">
        <v>2288090000</v>
      </c>
    </row>
    <row r="614" spans="1:2" x14ac:dyDescent="0.3">
      <c r="A614" s="76" t="s">
        <v>37</v>
      </c>
      <c r="B614" s="77">
        <v>2311895000</v>
      </c>
    </row>
    <row r="615" spans="1:2" x14ac:dyDescent="0.3">
      <c r="A615" s="76" t="s">
        <v>37</v>
      </c>
      <c r="B615" s="77">
        <v>2337721000</v>
      </c>
    </row>
    <row r="616" spans="1:2" x14ac:dyDescent="0.3">
      <c r="A616" s="76" t="s">
        <v>37</v>
      </c>
      <c r="B616" s="77">
        <v>2362793000</v>
      </c>
    </row>
    <row r="617" spans="1:2" x14ac:dyDescent="0.3">
      <c r="A617" s="76" t="s">
        <v>37</v>
      </c>
      <c r="B617" s="77">
        <v>2378446000</v>
      </c>
    </row>
    <row r="618" spans="1:2" x14ac:dyDescent="0.3">
      <c r="A618" s="76" t="s">
        <v>37</v>
      </c>
      <c r="B618" s="77">
        <v>2404000000</v>
      </c>
    </row>
    <row r="619" spans="1:2" x14ac:dyDescent="0.3">
      <c r="A619" s="76" t="s">
        <v>37</v>
      </c>
      <c r="B619" s="77">
        <v>2434745000</v>
      </c>
    </row>
    <row r="620" spans="1:2" x14ac:dyDescent="0.3">
      <c r="A620" s="76" t="s">
        <v>37</v>
      </c>
      <c r="B620" s="77">
        <v>2439269000</v>
      </c>
    </row>
    <row r="621" spans="1:2" x14ac:dyDescent="0.3">
      <c r="A621" s="76" t="s">
        <v>37</v>
      </c>
      <c r="B621" s="77">
        <v>2508200000</v>
      </c>
    </row>
    <row r="622" spans="1:2" x14ac:dyDescent="0.3">
      <c r="A622" s="76" t="s">
        <v>37</v>
      </c>
      <c r="B622" s="77">
        <v>2562000000</v>
      </c>
    </row>
    <row r="623" spans="1:2" x14ac:dyDescent="0.3">
      <c r="A623" s="76" t="s">
        <v>37</v>
      </c>
      <c r="B623" s="77">
        <v>2611000000</v>
      </c>
    </row>
    <row r="624" spans="1:2" x14ac:dyDescent="0.3">
      <c r="A624" s="76" t="s">
        <v>37</v>
      </c>
      <c r="B624" s="77">
        <v>2657611000</v>
      </c>
    </row>
    <row r="625" spans="1:2" x14ac:dyDescent="0.3">
      <c r="A625" s="76" t="s">
        <v>37</v>
      </c>
      <c r="B625" s="77">
        <v>2756592000</v>
      </c>
    </row>
    <row r="626" spans="1:2" x14ac:dyDescent="0.3">
      <c r="A626" s="76" t="s">
        <v>37</v>
      </c>
      <c r="B626" s="77">
        <v>2776000000</v>
      </c>
    </row>
    <row r="627" spans="1:2" x14ac:dyDescent="0.3">
      <c r="A627" s="76" t="s">
        <v>37</v>
      </c>
      <c r="B627" s="77">
        <v>2802400000</v>
      </c>
    </row>
    <row r="628" spans="1:2" x14ac:dyDescent="0.3">
      <c r="A628" s="76" t="s">
        <v>37</v>
      </c>
      <c r="B628" s="77">
        <v>2869188000</v>
      </c>
    </row>
    <row r="629" spans="1:2" x14ac:dyDescent="0.3">
      <c r="A629" s="76" t="s">
        <v>37</v>
      </c>
      <c r="B629" s="77">
        <v>2874417000</v>
      </c>
    </row>
    <row r="630" spans="1:2" x14ac:dyDescent="0.3">
      <c r="A630" s="76" t="s">
        <v>37</v>
      </c>
      <c r="B630" s="77">
        <v>2920000000</v>
      </c>
    </row>
    <row r="631" spans="1:2" x14ac:dyDescent="0.3">
      <c r="A631" s="76" t="s">
        <v>37</v>
      </c>
      <c r="B631" s="77">
        <v>3071076000</v>
      </c>
    </row>
    <row r="632" spans="1:2" x14ac:dyDescent="0.3">
      <c r="A632" s="76" t="s">
        <v>37</v>
      </c>
      <c r="B632" s="77">
        <v>3109281000</v>
      </c>
    </row>
    <row r="633" spans="1:2" x14ac:dyDescent="0.3">
      <c r="A633" s="76" t="s">
        <v>37</v>
      </c>
      <c r="B633" s="77">
        <v>3330200000</v>
      </c>
    </row>
    <row r="634" spans="1:2" x14ac:dyDescent="0.3">
      <c r="A634" s="76" t="s">
        <v>37</v>
      </c>
      <c r="B634" s="77">
        <v>3343300000</v>
      </c>
    </row>
    <row r="635" spans="1:2" x14ac:dyDescent="0.3">
      <c r="A635" s="76" t="s">
        <v>37</v>
      </c>
      <c r="B635" s="77">
        <v>3521900000</v>
      </c>
    </row>
    <row r="636" spans="1:2" x14ac:dyDescent="0.3">
      <c r="A636" s="76" t="s">
        <v>37</v>
      </c>
      <c r="B636" s="77">
        <v>4050400000</v>
      </c>
    </row>
    <row r="637" spans="1:2" x14ac:dyDescent="0.3">
      <c r="A637" s="76" t="s">
        <v>37</v>
      </c>
      <c r="B637" s="77">
        <v>4492369000</v>
      </c>
    </row>
    <row r="638" spans="1:2" x14ac:dyDescent="0.3">
      <c r="A638" s="76" t="s">
        <v>37</v>
      </c>
      <c r="B638" s="77">
        <v>4605900000</v>
      </c>
    </row>
    <row r="639" spans="1:2" x14ac:dyDescent="0.3">
      <c r="A639" s="76" t="s">
        <v>37</v>
      </c>
      <c r="B639" s="77">
        <v>4644600000</v>
      </c>
    </row>
    <row r="640" spans="1:2" x14ac:dyDescent="0.3">
      <c r="A640" s="76" t="s">
        <v>37</v>
      </c>
      <c r="B640" s="77">
        <v>4673067000</v>
      </c>
    </row>
    <row r="641" spans="1:2" x14ac:dyDescent="0.3">
      <c r="A641" s="76" t="s">
        <v>37</v>
      </c>
      <c r="B641" s="77">
        <v>4738847000</v>
      </c>
    </row>
    <row r="642" spans="1:2" x14ac:dyDescent="0.3">
      <c r="A642" s="76" t="s">
        <v>37</v>
      </c>
      <c r="B642" s="77">
        <v>4917000000</v>
      </c>
    </row>
    <row r="643" spans="1:2" x14ac:dyDescent="0.3">
      <c r="A643" s="76" t="s">
        <v>37</v>
      </c>
      <c r="B643" s="77">
        <v>4922067000</v>
      </c>
    </row>
    <row r="644" spans="1:2" x14ac:dyDescent="0.3">
      <c r="A644" s="76" t="s">
        <v>37</v>
      </c>
      <c r="B644" s="77">
        <v>5039000000</v>
      </c>
    </row>
    <row r="645" spans="1:2" x14ac:dyDescent="0.3">
      <c r="A645" s="76" t="s">
        <v>37</v>
      </c>
      <c r="B645" s="77">
        <v>5122900000</v>
      </c>
    </row>
    <row r="646" spans="1:2" x14ac:dyDescent="0.3">
      <c r="A646" s="76" t="s">
        <v>37</v>
      </c>
      <c r="B646" s="77">
        <v>5138000000</v>
      </c>
    </row>
    <row r="647" spans="1:2" x14ac:dyDescent="0.3">
      <c r="A647" s="76" t="s">
        <v>37</v>
      </c>
      <c r="B647" s="77">
        <v>5147100000</v>
      </c>
    </row>
    <row r="648" spans="1:2" x14ac:dyDescent="0.3">
      <c r="A648" s="76" t="s">
        <v>37</v>
      </c>
      <c r="B648" s="77">
        <v>5182000000</v>
      </c>
    </row>
    <row r="649" spans="1:2" x14ac:dyDescent="0.3">
      <c r="A649" s="76" t="s">
        <v>37</v>
      </c>
      <c r="B649" s="77">
        <v>5246600000</v>
      </c>
    </row>
    <row r="650" spans="1:2" x14ac:dyDescent="0.3">
      <c r="A650" s="76" t="s">
        <v>37</v>
      </c>
      <c r="B650" s="77">
        <v>5266700000</v>
      </c>
    </row>
    <row r="651" spans="1:2" x14ac:dyDescent="0.3">
      <c r="A651" s="76" t="s">
        <v>37</v>
      </c>
      <c r="B651" s="77">
        <v>5316000000</v>
      </c>
    </row>
    <row r="652" spans="1:2" x14ac:dyDescent="0.3">
      <c r="A652" s="76" t="s">
        <v>37</v>
      </c>
      <c r="B652" s="77">
        <v>5480900000</v>
      </c>
    </row>
    <row r="653" spans="1:2" x14ac:dyDescent="0.3">
      <c r="A653" s="76" t="s">
        <v>37</v>
      </c>
      <c r="B653" s="77">
        <v>5930000000</v>
      </c>
    </row>
    <row r="654" spans="1:2" x14ac:dyDescent="0.3">
      <c r="A654" s="76" t="s">
        <v>37</v>
      </c>
      <c r="B654" s="77">
        <v>6019000000</v>
      </c>
    </row>
    <row r="655" spans="1:2" x14ac:dyDescent="0.3">
      <c r="A655" s="76" t="s">
        <v>37</v>
      </c>
      <c r="B655" s="77">
        <v>6739000000</v>
      </c>
    </row>
    <row r="656" spans="1:2" x14ac:dyDescent="0.3">
      <c r="A656" s="76" t="s">
        <v>37</v>
      </c>
      <c r="B656" s="77">
        <v>7602000000</v>
      </c>
    </row>
    <row r="657" spans="1:2" x14ac:dyDescent="0.3">
      <c r="A657" s="76" t="s">
        <v>37</v>
      </c>
      <c r="B657" s="77">
        <v>7809000000</v>
      </c>
    </row>
    <row r="658" spans="1:2" x14ac:dyDescent="0.3">
      <c r="A658" s="76" t="s">
        <v>37</v>
      </c>
      <c r="B658" s="77">
        <v>7823000000</v>
      </c>
    </row>
    <row r="659" spans="1:2" x14ac:dyDescent="0.3">
      <c r="A659" s="76" t="s">
        <v>37</v>
      </c>
      <c r="B659" s="77">
        <v>8139000000</v>
      </c>
    </row>
    <row r="660" spans="1:2" x14ac:dyDescent="0.3">
      <c r="A660" s="76" t="s">
        <v>37</v>
      </c>
      <c r="B660" s="77">
        <v>8290000000</v>
      </c>
    </row>
    <row r="661" spans="1:2" x14ac:dyDescent="0.3">
      <c r="A661" s="76" t="s">
        <v>37</v>
      </c>
      <c r="B661" s="77">
        <v>8311000000</v>
      </c>
    </row>
    <row r="662" spans="1:2" x14ac:dyDescent="0.3">
      <c r="A662" s="76" t="s">
        <v>37</v>
      </c>
      <c r="B662" s="77">
        <v>8314000000</v>
      </c>
    </row>
    <row r="663" spans="1:2" x14ac:dyDescent="0.3">
      <c r="A663" s="76" t="s">
        <v>37</v>
      </c>
      <c r="B663" s="77">
        <v>8355000000</v>
      </c>
    </row>
    <row r="664" spans="1:2" x14ac:dyDescent="0.3">
      <c r="A664" s="76" t="s">
        <v>37</v>
      </c>
      <c r="B664" s="77">
        <v>8360000000</v>
      </c>
    </row>
    <row r="665" spans="1:2" x14ac:dyDescent="0.3">
      <c r="A665" s="76" t="s">
        <v>37</v>
      </c>
      <c r="B665" s="77">
        <v>8472000000</v>
      </c>
    </row>
    <row r="666" spans="1:2" x14ac:dyDescent="0.3">
      <c r="A666" s="76" t="s">
        <v>37</v>
      </c>
      <c r="B666" s="77">
        <v>8598000000</v>
      </c>
    </row>
    <row r="667" spans="1:2" x14ac:dyDescent="0.3">
      <c r="A667" s="76" t="s">
        <v>37</v>
      </c>
      <c r="B667" s="77">
        <v>8672000000</v>
      </c>
    </row>
    <row r="668" spans="1:2" x14ac:dyDescent="0.3">
      <c r="A668" s="76" t="s">
        <v>37</v>
      </c>
      <c r="B668" s="77">
        <v>8891000000</v>
      </c>
    </row>
    <row r="669" spans="1:2" x14ac:dyDescent="0.3">
      <c r="A669" s="76" t="s">
        <v>37</v>
      </c>
      <c r="B669" s="77">
        <v>8997000000</v>
      </c>
    </row>
    <row r="670" spans="1:2" x14ac:dyDescent="0.3">
      <c r="A670" s="76" t="s">
        <v>37</v>
      </c>
      <c r="B670" s="77">
        <v>9276000000</v>
      </c>
    </row>
    <row r="671" spans="1:2" x14ac:dyDescent="0.3">
      <c r="A671" s="76" t="s">
        <v>37</v>
      </c>
      <c r="B671" s="77">
        <v>9379000000</v>
      </c>
    </row>
    <row r="672" spans="1:2" x14ac:dyDescent="0.3">
      <c r="A672" s="76" t="s">
        <v>37</v>
      </c>
      <c r="B672" s="77">
        <v>9625000000</v>
      </c>
    </row>
    <row r="673" spans="1:2" x14ac:dyDescent="0.3">
      <c r="A673" s="76" t="s">
        <v>37</v>
      </c>
      <c r="B673" s="77">
        <v>9759000000</v>
      </c>
    </row>
    <row r="674" spans="1:2" x14ac:dyDescent="0.3">
      <c r="A674" s="76" t="s">
        <v>37</v>
      </c>
      <c r="B674" s="77">
        <v>9939000000</v>
      </c>
    </row>
    <row r="675" spans="1:2" x14ac:dyDescent="0.3">
      <c r="A675" s="76" t="s">
        <v>37</v>
      </c>
      <c r="B675" s="77">
        <v>10113000000</v>
      </c>
    </row>
    <row r="676" spans="1:2" x14ac:dyDescent="0.3">
      <c r="A676" s="76" t="s">
        <v>37</v>
      </c>
      <c r="B676" s="77">
        <v>10242000000</v>
      </c>
    </row>
    <row r="677" spans="1:2" x14ac:dyDescent="0.3">
      <c r="A677" s="76" t="s">
        <v>37</v>
      </c>
      <c r="B677" s="77">
        <v>10308000000</v>
      </c>
    </row>
    <row r="678" spans="1:2" x14ac:dyDescent="0.3">
      <c r="A678" s="76" t="s">
        <v>37</v>
      </c>
      <c r="B678" s="77">
        <v>10314000000</v>
      </c>
    </row>
    <row r="679" spans="1:2" x14ac:dyDescent="0.3">
      <c r="A679" s="76" t="s">
        <v>37</v>
      </c>
      <c r="B679" s="77">
        <v>10431000000</v>
      </c>
    </row>
    <row r="680" spans="1:2" x14ac:dyDescent="0.3">
      <c r="A680" s="76" t="s">
        <v>37</v>
      </c>
      <c r="B680" s="77">
        <v>10811000000</v>
      </c>
    </row>
    <row r="681" spans="1:2" x14ac:dyDescent="0.3">
      <c r="A681" s="76" t="s">
        <v>37</v>
      </c>
      <c r="B681" s="77">
        <v>11439000000</v>
      </c>
    </row>
    <row r="682" spans="1:2" x14ac:dyDescent="0.3">
      <c r="A682" s="76" t="s">
        <v>37</v>
      </c>
      <c r="B682" s="77">
        <v>11697000000</v>
      </c>
    </row>
    <row r="683" spans="1:2" x14ac:dyDescent="0.3">
      <c r="A683" s="76" t="s">
        <v>37</v>
      </c>
      <c r="B683" s="77">
        <v>11924000000</v>
      </c>
    </row>
    <row r="684" spans="1:2" x14ac:dyDescent="0.3">
      <c r="A684" s="76" t="s">
        <v>37</v>
      </c>
      <c r="B684" s="77">
        <v>12257000000</v>
      </c>
    </row>
    <row r="685" spans="1:2" x14ac:dyDescent="0.3">
      <c r="A685" s="76" t="s">
        <v>37</v>
      </c>
      <c r="B685" s="77">
        <v>12261000000</v>
      </c>
    </row>
    <row r="686" spans="1:2" x14ac:dyDescent="0.3">
      <c r="A686" s="76" t="s">
        <v>37</v>
      </c>
      <c r="B686" s="77">
        <v>12555000000</v>
      </c>
    </row>
    <row r="687" spans="1:2" x14ac:dyDescent="0.3">
      <c r="A687" s="76" t="s">
        <v>37</v>
      </c>
      <c r="B687" s="77">
        <v>12816000000</v>
      </c>
    </row>
    <row r="688" spans="1:2" x14ac:dyDescent="0.3">
      <c r="A688" s="76" t="s">
        <v>37</v>
      </c>
      <c r="B688" s="77">
        <v>12884000000</v>
      </c>
    </row>
    <row r="689" spans="1:2" x14ac:dyDescent="0.3">
      <c r="A689" s="76" t="s">
        <v>37</v>
      </c>
      <c r="B689" s="77">
        <v>12893000000</v>
      </c>
    </row>
    <row r="690" spans="1:2" x14ac:dyDescent="0.3">
      <c r="A690" s="76" t="s">
        <v>37</v>
      </c>
      <c r="B690" s="77">
        <v>12951000000</v>
      </c>
    </row>
    <row r="691" spans="1:2" x14ac:dyDescent="0.3">
      <c r="A691" s="76" t="s">
        <v>37</v>
      </c>
      <c r="B691" s="77">
        <v>13013000000</v>
      </c>
    </row>
    <row r="692" spans="1:2" x14ac:dyDescent="0.3">
      <c r="A692" s="76" t="s">
        <v>37</v>
      </c>
      <c r="B692" s="77">
        <v>13092000000</v>
      </c>
    </row>
    <row r="693" spans="1:2" x14ac:dyDescent="0.3">
      <c r="A693" s="76" t="s">
        <v>37</v>
      </c>
      <c r="B693" s="77">
        <v>13304000000</v>
      </c>
    </row>
    <row r="694" spans="1:2" x14ac:dyDescent="0.3">
      <c r="A694" s="76" t="s">
        <v>37</v>
      </c>
      <c r="B694" s="77">
        <v>14046000000</v>
      </c>
    </row>
    <row r="695" spans="1:2" x14ac:dyDescent="0.3">
      <c r="A695" s="76" t="s">
        <v>37</v>
      </c>
      <c r="B695" s="77">
        <v>14488000000</v>
      </c>
    </row>
    <row r="696" spans="1:2" x14ac:dyDescent="0.3">
      <c r="A696" s="76" t="s">
        <v>37</v>
      </c>
      <c r="B696" s="77">
        <v>14679000000</v>
      </c>
    </row>
    <row r="697" spans="1:2" x14ac:dyDescent="0.3">
      <c r="A697" s="76" t="s">
        <v>37</v>
      </c>
      <c r="B697" s="77">
        <v>15867000000</v>
      </c>
    </row>
    <row r="698" spans="1:2" x14ac:dyDescent="0.3">
      <c r="A698" s="76" t="s">
        <v>37</v>
      </c>
      <c r="B698" s="77">
        <v>15956000000</v>
      </c>
    </row>
    <row r="699" spans="1:2" x14ac:dyDescent="0.3">
      <c r="A699" s="76" t="s">
        <v>37</v>
      </c>
      <c r="B699" s="77">
        <v>16220000000</v>
      </c>
    </row>
    <row r="700" spans="1:2" x14ac:dyDescent="0.3">
      <c r="A700" s="76" t="s">
        <v>37</v>
      </c>
      <c r="B700" s="77">
        <v>16528000000</v>
      </c>
    </row>
    <row r="701" spans="1:2" x14ac:dyDescent="0.3">
      <c r="A701" s="76" t="s">
        <v>37</v>
      </c>
      <c r="B701" s="77">
        <v>18212000000</v>
      </c>
    </row>
    <row r="702" spans="1:2" x14ac:dyDescent="0.3">
      <c r="A702" s="76" t="s">
        <v>37</v>
      </c>
      <c r="B702" s="77">
        <v>20545000000</v>
      </c>
    </row>
    <row r="703" spans="1:2" x14ac:dyDescent="0.3">
      <c r="A703" s="76" t="s">
        <v>37</v>
      </c>
      <c r="B703" s="77">
        <v>21746000000</v>
      </c>
    </row>
    <row r="704" spans="1:2" x14ac:dyDescent="0.3">
      <c r="A704" s="76" t="s">
        <v>37</v>
      </c>
      <c r="B704" s="77">
        <v>22368000000</v>
      </c>
    </row>
    <row r="705" spans="1:2" x14ac:dyDescent="0.3">
      <c r="A705" s="76" t="s">
        <v>37</v>
      </c>
      <c r="B705" s="77">
        <v>22781000000</v>
      </c>
    </row>
    <row r="706" spans="1:2" x14ac:dyDescent="0.3">
      <c r="A706" s="76" t="s">
        <v>37</v>
      </c>
      <c r="B706" s="77">
        <v>22935000000</v>
      </c>
    </row>
    <row r="707" spans="1:2" x14ac:dyDescent="0.3">
      <c r="A707" s="76" t="s">
        <v>37</v>
      </c>
      <c r="B707" s="77">
        <v>23947000000</v>
      </c>
    </row>
    <row r="708" spans="1:2" x14ac:dyDescent="0.3">
      <c r="A708" s="76" t="s">
        <v>37</v>
      </c>
      <c r="B708" s="77">
        <v>24372000000</v>
      </c>
    </row>
    <row r="709" spans="1:2" x14ac:dyDescent="0.3">
      <c r="A709" s="76" t="s">
        <v>37</v>
      </c>
      <c r="B709" s="77">
        <v>30092000000</v>
      </c>
    </row>
    <row r="710" spans="1:2" x14ac:dyDescent="0.3">
      <c r="A710" s="76" t="s">
        <v>37</v>
      </c>
      <c r="B710" s="77">
        <v>30163000000</v>
      </c>
    </row>
    <row r="711" spans="1:2" x14ac:dyDescent="0.3">
      <c r="A711" s="76" t="s">
        <v>37</v>
      </c>
      <c r="B711" s="77">
        <v>30795000000</v>
      </c>
    </row>
    <row r="712" spans="1:2" x14ac:dyDescent="0.3">
      <c r="A712" s="76" t="s">
        <v>37</v>
      </c>
      <c r="B712" s="77">
        <v>31237000000</v>
      </c>
    </row>
    <row r="713" spans="1:2" x14ac:dyDescent="0.3">
      <c r="A713" s="76" t="s">
        <v>37</v>
      </c>
      <c r="B713" s="77">
        <v>33301000000</v>
      </c>
    </row>
    <row r="714" spans="1:2" x14ac:dyDescent="0.3">
      <c r="A714" s="76" t="s">
        <v>37</v>
      </c>
      <c r="B714" s="77">
        <v>33469000000</v>
      </c>
    </row>
    <row r="715" spans="1:2" x14ac:dyDescent="0.3">
      <c r="A715" s="76" t="s">
        <v>37</v>
      </c>
      <c r="B715" s="77">
        <v>33966000000</v>
      </c>
    </row>
    <row r="716" spans="1:2" x14ac:dyDescent="0.3">
      <c r="A716" s="76" t="s">
        <v>37</v>
      </c>
      <c r="B716" s="77">
        <v>34214000000</v>
      </c>
    </row>
    <row r="717" spans="1:2" x14ac:dyDescent="0.3">
      <c r="A717" s="76" t="s">
        <v>37</v>
      </c>
      <c r="B717" s="77">
        <v>34214000000</v>
      </c>
    </row>
    <row r="718" spans="1:2" x14ac:dyDescent="0.3">
      <c r="A718" s="76" t="s">
        <v>37</v>
      </c>
      <c r="B718" s="77">
        <v>34386000000</v>
      </c>
    </row>
    <row r="719" spans="1:2" x14ac:dyDescent="0.3">
      <c r="A719" s="76" t="s">
        <v>37</v>
      </c>
      <c r="B719" s="77">
        <v>35522000000</v>
      </c>
    </row>
    <row r="720" spans="1:2" x14ac:dyDescent="0.3">
      <c r="A720" s="76" t="s">
        <v>37</v>
      </c>
      <c r="B720" s="77">
        <v>86732000000</v>
      </c>
    </row>
    <row r="721" spans="1:2" x14ac:dyDescent="0.3">
      <c r="A721" s="76" t="s">
        <v>37</v>
      </c>
      <c r="B721" s="77">
        <v>87276000000</v>
      </c>
    </row>
    <row r="722" spans="1:2" x14ac:dyDescent="0.3">
      <c r="A722" s="76" t="s">
        <v>37</v>
      </c>
      <c r="B722" s="77">
        <v>89070000000</v>
      </c>
    </row>
    <row r="723" spans="1:2" x14ac:dyDescent="0.3">
      <c r="A723" s="76" t="s">
        <v>37</v>
      </c>
      <c r="B723" s="77">
        <v>89520000000</v>
      </c>
    </row>
    <row r="724" spans="1:2" x14ac:dyDescent="0.3">
      <c r="A724" s="76" t="s">
        <v>37</v>
      </c>
      <c r="B724" s="77">
        <v>89716000000</v>
      </c>
    </row>
    <row r="725" spans="1:2" x14ac:dyDescent="0.3">
      <c r="A725" s="76" t="s">
        <v>37</v>
      </c>
      <c r="B725" s="77">
        <v>90852000000</v>
      </c>
    </row>
    <row r="726" spans="1:2" x14ac:dyDescent="0.3">
      <c r="A726" s="76" t="s">
        <v>37</v>
      </c>
      <c r="B726" s="77">
        <v>91973000000</v>
      </c>
    </row>
    <row r="727" spans="1:2" x14ac:dyDescent="0.3">
      <c r="A727" s="76" t="s">
        <v>37</v>
      </c>
      <c r="B727" s="77">
        <v>92525000000</v>
      </c>
    </row>
    <row r="728" spans="1:2" x14ac:dyDescent="0.3">
      <c r="A728" s="76" t="s">
        <v>37</v>
      </c>
      <c r="B728" s="77">
        <v>93646000000</v>
      </c>
    </row>
    <row r="729" spans="1:2" x14ac:dyDescent="0.3">
      <c r="A729" s="76" t="s">
        <v>37</v>
      </c>
      <c r="B729" s="77">
        <v>96325000000</v>
      </c>
    </row>
    <row r="730" spans="1:2" x14ac:dyDescent="0.3">
      <c r="A730" s="76" t="s">
        <v>37</v>
      </c>
      <c r="B730" s="77">
        <v>97142000000</v>
      </c>
    </row>
    <row r="731" spans="1:2" x14ac:dyDescent="0.3">
      <c r="A731" s="76" t="s">
        <v>37</v>
      </c>
      <c r="B731" s="77">
        <v>98663000000</v>
      </c>
    </row>
    <row r="732" spans="1:2" x14ac:dyDescent="0.3">
      <c r="A732" s="76" t="s">
        <v>15</v>
      </c>
      <c r="B732" s="77">
        <v>519428000</v>
      </c>
    </row>
    <row r="733" spans="1:2" x14ac:dyDescent="0.3">
      <c r="A733" s="76" t="s">
        <v>15</v>
      </c>
      <c r="B733" s="77">
        <v>699148000</v>
      </c>
    </row>
    <row r="734" spans="1:2" x14ac:dyDescent="0.3">
      <c r="A734" s="76" t="s">
        <v>15</v>
      </c>
      <c r="B734" s="77">
        <v>756118000</v>
      </c>
    </row>
    <row r="735" spans="1:2" x14ac:dyDescent="0.3">
      <c r="A735" s="76" t="s">
        <v>15</v>
      </c>
      <c r="B735" s="77">
        <v>816116000</v>
      </c>
    </row>
    <row r="736" spans="1:2" x14ac:dyDescent="0.3">
      <c r="A736" s="76" t="s">
        <v>15</v>
      </c>
      <c r="B736" s="77">
        <v>890270000</v>
      </c>
    </row>
    <row r="737" spans="1:2" x14ac:dyDescent="0.3">
      <c r="A737" s="76" t="s">
        <v>15</v>
      </c>
      <c r="B737" s="77">
        <v>907824000</v>
      </c>
    </row>
    <row r="738" spans="1:2" x14ac:dyDescent="0.3">
      <c r="A738" s="76" t="s">
        <v>15</v>
      </c>
      <c r="B738" s="77">
        <v>911887000</v>
      </c>
    </row>
    <row r="739" spans="1:2" x14ac:dyDescent="0.3">
      <c r="A739" s="76" t="s">
        <v>15</v>
      </c>
      <c r="B739" s="77">
        <v>961529000</v>
      </c>
    </row>
    <row r="740" spans="1:2" x14ac:dyDescent="0.3">
      <c r="A740" s="76" t="s">
        <v>15</v>
      </c>
      <c r="B740" s="77">
        <v>976142000</v>
      </c>
    </row>
    <row r="741" spans="1:2" x14ac:dyDescent="0.3">
      <c r="A741" s="76" t="s">
        <v>15</v>
      </c>
      <c r="B741" s="77">
        <v>1004608000</v>
      </c>
    </row>
    <row r="742" spans="1:2" x14ac:dyDescent="0.3">
      <c r="A742" s="76" t="s">
        <v>15</v>
      </c>
      <c r="B742" s="77">
        <v>1018697000</v>
      </c>
    </row>
    <row r="743" spans="1:2" x14ac:dyDescent="0.3">
      <c r="A743" s="76" t="s">
        <v>15</v>
      </c>
      <c r="B743" s="77">
        <v>1024500000</v>
      </c>
    </row>
    <row r="744" spans="1:2" x14ac:dyDescent="0.3">
      <c r="A744" s="76" t="s">
        <v>15</v>
      </c>
      <c r="B744" s="77">
        <v>1026808000</v>
      </c>
    </row>
    <row r="745" spans="1:2" x14ac:dyDescent="0.3">
      <c r="A745" s="76" t="s">
        <v>15</v>
      </c>
      <c r="B745" s="77">
        <v>1060549000</v>
      </c>
    </row>
    <row r="746" spans="1:2" x14ac:dyDescent="0.3">
      <c r="A746" s="76" t="s">
        <v>15</v>
      </c>
      <c r="B746" s="77">
        <v>1070262000</v>
      </c>
    </row>
    <row r="747" spans="1:2" x14ac:dyDescent="0.3">
      <c r="A747" s="76" t="s">
        <v>15</v>
      </c>
      <c r="B747" s="77">
        <v>1081698000</v>
      </c>
    </row>
    <row r="748" spans="1:2" x14ac:dyDescent="0.3">
      <c r="A748" s="76" t="s">
        <v>15</v>
      </c>
      <c r="B748" s="77">
        <v>1091570000</v>
      </c>
    </row>
    <row r="749" spans="1:2" x14ac:dyDescent="0.3">
      <c r="A749" s="76" t="s">
        <v>15</v>
      </c>
      <c r="B749" s="77">
        <v>1106027000</v>
      </c>
    </row>
    <row r="750" spans="1:2" x14ac:dyDescent="0.3">
      <c r="A750" s="76" t="s">
        <v>15</v>
      </c>
      <c r="B750" s="77">
        <v>1120762000</v>
      </c>
    </row>
    <row r="751" spans="1:2" x14ac:dyDescent="0.3">
      <c r="A751" s="76" t="s">
        <v>15</v>
      </c>
      <c r="B751" s="77">
        <v>1161400000</v>
      </c>
    </row>
    <row r="752" spans="1:2" x14ac:dyDescent="0.3">
      <c r="A752" s="76" t="s">
        <v>15</v>
      </c>
      <c r="B752" s="77">
        <v>1164431000</v>
      </c>
    </row>
    <row r="753" spans="1:2" x14ac:dyDescent="0.3">
      <c r="A753" s="76" t="s">
        <v>15</v>
      </c>
      <c r="B753" s="77">
        <v>1173079000</v>
      </c>
    </row>
    <row r="754" spans="1:2" x14ac:dyDescent="0.3">
      <c r="A754" s="76" t="s">
        <v>15</v>
      </c>
      <c r="B754" s="77">
        <v>1190769000</v>
      </c>
    </row>
    <row r="755" spans="1:2" x14ac:dyDescent="0.3">
      <c r="A755" s="76" t="s">
        <v>15</v>
      </c>
      <c r="B755" s="77">
        <v>1199660000</v>
      </c>
    </row>
    <row r="756" spans="1:2" x14ac:dyDescent="0.3">
      <c r="A756" s="76" t="s">
        <v>15</v>
      </c>
      <c r="B756" s="77">
        <v>1245500000</v>
      </c>
    </row>
    <row r="757" spans="1:2" x14ac:dyDescent="0.3">
      <c r="A757" s="76" t="s">
        <v>15</v>
      </c>
      <c r="B757" s="77">
        <v>1247157000</v>
      </c>
    </row>
    <row r="758" spans="1:2" x14ac:dyDescent="0.3">
      <c r="A758" s="76" t="s">
        <v>15</v>
      </c>
      <c r="B758" s="77">
        <v>1249687000</v>
      </c>
    </row>
    <row r="759" spans="1:2" x14ac:dyDescent="0.3">
      <c r="A759" s="76" t="s">
        <v>15</v>
      </c>
      <c r="B759" s="77">
        <v>1281931000</v>
      </c>
    </row>
    <row r="760" spans="1:2" x14ac:dyDescent="0.3">
      <c r="A760" s="76" t="s">
        <v>15</v>
      </c>
      <c r="B760" s="77">
        <v>1282700000</v>
      </c>
    </row>
    <row r="761" spans="1:2" x14ac:dyDescent="0.3">
      <c r="A761" s="76" t="s">
        <v>15</v>
      </c>
      <c r="B761" s="77">
        <v>1297710000</v>
      </c>
    </row>
    <row r="762" spans="1:2" x14ac:dyDescent="0.3">
      <c r="A762" s="76" t="s">
        <v>15</v>
      </c>
      <c r="B762" s="77">
        <v>1301700000</v>
      </c>
    </row>
    <row r="763" spans="1:2" x14ac:dyDescent="0.3">
      <c r="A763" s="76" t="s">
        <v>15</v>
      </c>
      <c r="B763" s="77">
        <v>1322748000</v>
      </c>
    </row>
    <row r="764" spans="1:2" x14ac:dyDescent="0.3">
      <c r="A764" s="76" t="s">
        <v>15</v>
      </c>
      <c r="B764" s="77">
        <v>1329000000</v>
      </c>
    </row>
    <row r="765" spans="1:2" x14ac:dyDescent="0.3">
      <c r="A765" s="76" t="s">
        <v>15</v>
      </c>
      <c r="B765" s="77">
        <v>1351993000</v>
      </c>
    </row>
    <row r="766" spans="1:2" x14ac:dyDescent="0.3">
      <c r="A766" s="76" t="s">
        <v>15</v>
      </c>
      <c r="B766" s="77">
        <v>1358750000</v>
      </c>
    </row>
    <row r="767" spans="1:2" x14ac:dyDescent="0.3">
      <c r="A767" s="76" t="s">
        <v>15</v>
      </c>
      <c r="B767" s="77">
        <v>1361300000</v>
      </c>
    </row>
    <row r="768" spans="1:2" x14ac:dyDescent="0.3">
      <c r="A768" s="76" t="s">
        <v>15</v>
      </c>
      <c r="B768" s="77">
        <v>1373790000</v>
      </c>
    </row>
    <row r="769" spans="1:2" x14ac:dyDescent="0.3">
      <c r="A769" s="76" t="s">
        <v>15</v>
      </c>
      <c r="B769" s="77">
        <v>1408600000</v>
      </c>
    </row>
    <row r="770" spans="1:2" x14ac:dyDescent="0.3">
      <c r="A770" s="76" t="s">
        <v>15</v>
      </c>
      <c r="B770" s="77">
        <v>1413800000</v>
      </c>
    </row>
    <row r="771" spans="1:2" x14ac:dyDescent="0.3">
      <c r="A771" s="76" t="s">
        <v>15</v>
      </c>
      <c r="B771" s="77">
        <v>1432700000</v>
      </c>
    </row>
    <row r="772" spans="1:2" x14ac:dyDescent="0.3">
      <c r="A772" s="76" t="s">
        <v>15</v>
      </c>
      <c r="B772" s="77">
        <v>1435587000</v>
      </c>
    </row>
    <row r="773" spans="1:2" x14ac:dyDescent="0.3">
      <c r="A773" s="76" t="s">
        <v>15</v>
      </c>
      <c r="B773" s="77">
        <v>1517200000</v>
      </c>
    </row>
    <row r="774" spans="1:2" x14ac:dyDescent="0.3">
      <c r="A774" s="76" t="s">
        <v>15</v>
      </c>
      <c r="B774" s="77">
        <v>1528900000</v>
      </c>
    </row>
    <row r="775" spans="1:2" x14ac:dyDescent="0.3">
      <c r="A775" s="76" t="s">
        <v>15</v>
      </c>
      <c r="B775" s="77">
        <v>1549290000</v>
      </c>
    </row>
    <row r="776" spans="1:2" x14ac:dyDescent="0.3">
      <c r="A776" s="76" t="s">
        <v>15</v>
      </c>
      <c r="B776" s="77">
        <v>1556387000</v>
      </c>
    </row>
    <row r="777" spans="1:2" x14ac:dyDescent="0.3">
      <c r="A777" s="76" t="s">
        <v>15</v>
      </c>
      <c r="B777" s="77">
        <v>1563300000</v>
      </c>
    </row>
    <row r="778" spans="1:2" x14ac:dyDescent="0.3">
      <c r="A778" s="76" t="s">
        <v>15</v>
      </c>
      <c r="B778" s="77">
        <v>1577400000</v>
      </c>
    </row>
    <row r="779" spans="1:2" x14ac:dyDescent="0.3">
      <c r="A779" s="76" t="s">
        <v>15</v>
      </c>
      <c r="B779" s="77">
        <v>1577900000</v>
      </c>
    </row>
    <row r="780" spans="1:2" x14ac:dyDescent="0.3">
      <c r="A780" s="76" t="s">
        <v>15</v>
      </c>
      <c r="B780" s="77">
        <v>1594200000</v>
      </c>
    </row>
    <row r="781" spans="1:2" x14ac:dyDescent="0.3">
      <c r="A781" s="76" t="s">
        <v>15</v>
      </c>
      <c r="B781" s="77">
        <v>1599800000</v>
      </c>
    </row>
    <row r="782" spans="1:2" x14ac:dyDescent="0.3">
      <c r="A782" s="76" t="s">
        <v>15</v>
      </c>
      <c r="B782" s="77">
        <v>1666448000</v>
      </c>
    </row>
    <row r="783" spans="1:2" x14ac:dyDescent="0.3">
      <c r="A783" s="76" t="s">
        <v>15</v>
      </c>
      <c r="B783" s="77">
        <v>1697300000</v>
      </c>
    </row>
    <row r="784" spans="1:2" x14ac:dyDescent="0.3">
      <c r="A784" s="76" t="s">
        <v>15</v>
      </c>
      <c r="B784" s="77">
        <v>1855100000</v>
      </c>
    </row>
    <row r="785" spans="1:2" x14ac:dyDescent="0.3">
      <c r="A785" s="76" t="s">
        <v>15</v>
      </c>
      <c r="B785" s="77">
        <v>1868000000</v>
      </c>
    </row>
    <row r="786" spans="1:2" x14ac:dyDescent="0.3">
      <c r="A786" s="76" t="s">
        <v>15</v>
      </c>
      <c r="B786" s="77">
        <v>1876500000</v>
      </c>
    </row>
    <row r="787" spans="1:2" x14ac:dyDescent="0.3">
      <c r="A787" s="76" t="s">
        <v>15</v>
      </c>
      <c r="B787" s="77">
        <v>1890100000</v>
      </c>
    </row>
    <row r="788" spans="1:2" x14ac:dyDescent="0.3">
      <c r="A788" s="76" t="s">
        <v>15</v>
      </c>
      <c r="B788" s="77">
        <v>1949390000</v>
      </c>
    </row>
    <row r="789" spans="1:2" x14ac:dyDescent="0.3">
      <c r="A789" s="76" t="s">
        <v>15</v>
      </c>
      <c r="B789" s="77">
        <v>2060000000</v>
      </c>
    </row>
    <row r="790" spans="1:2" x14ac:dyDescent="0.3">
      <c r="A790" s="76" t="s">
        <v>15</v>
      </c>
      <c r="B790" s="77">
        <v>2065000000</v>
      </c>
    </row>
    <row r="791" spans="1:2" x14ac:dyDescent="0.3">
      <c r="A791" s="76" t="s">
        <v>15</v>
      </c>
      <c r="B791" s="77">
        <v>2114800000</v>
      </c>
    </row>
    <row r="792" spans="1:2" x14ac:dyDescent="0.3">
      <c r="A792" s="76" t="s">
        <v>15</v>
      </c>
      <c r="B792" s="77">
        <v>2203100000</v>
      </c>
    </row>
    <row r="793" spans="1:2" x14ac:dyDescent="0.3">
      <c r="A793" s="76" t="s">
        <v>15</v>
      </c>
      <c r="B793" s="77">
        <v>2223200000</v>
      </c>
    </row>
    <row r="794" spans="1:2" x14ac:dyDescent="0.3">
      <c r="A794" s="76" t="s">
        <v>15</v>
      </c>
      <c r="B794" s="77">
        <v>2249700000</v>
      </c>
    </row>
    <row r="795" spans="1:2" x14ac:dyDescent="0.3">
      <c r="A795" s="76" t="s">
        <v>15</v>
      </c>
      <c r="B795" s="77">
        <v>2342300000</v>
      </c>
    </row>
    <row r="796" spans="1:2" x14ac:dyDescent="0.3">
      <c r="A796" s="76" t="s">
        <v>15</v>
      </c>
      <c r="B796" s="77">
        <v>2371000000</v>
      </c>
    </row>
    <row r="797" spans="1:2" x14ac:dyDescent="0.3">
      <c r="A797" s="76" t="s">
        <v>15</v>
      </c>
      <c r="B797" s="77">
        <v>2396026000</v>
      </c>
    </row>
    <row r="798" spans="1:2" x14ac:dyDescent="0.3">
      <c r="A798" s="76" t="s">
        <v>15</v>
      </c>
      <c r="B798" s="77">
        <v>2507513000</v>
      </c>
    </row>
    <row r="799" spans="1:2" x14ac:dyDescent="0.3">
      <c r="A799" s="76" t="s">
        <v>15</v>
      </c>
      <c r="B799" s="77">
        <v>2507819000</v>
      </c>
    </row>
    <row r="800" spans="1:2" x14ac:dyDescent="0.3">
      <c r="A800" s="76" t="s">
        <v>15</v>
      </c>
      <c r="B800" s="77">
        <v>2602731000</v>
      </c>
    </row>
    <row r="801" spans="1:2" x14ac:dyDescent="0.3">
      <c r="A801" s="76" t="s">
        <v>15</v>
      </c>
      <c r="B801" s="77">
        <v>2614539000</v>
      </c>
    </row>
    <row r="802" spans="1:2" x14ac:dyDescent="0.3">
      <c r="A802" s="76" t="s">
        <v>15</v>
      </c>
      <c r="B802" s="77">
        <v>2656014000</v>
      </c>
    </row>
    <row r="803" spans="1:2" x14ac:dyDescent="0.3">
      <c r="A803" s="76" t="s">
        <v>15</v>
      </c>
      <c r="B803" s="77">
        <v>2798000000</v>
      </c>
    </row>
    <row r="804" spans="1:2" x14ac:dyDescent="0.3">
      <c r="A804" s="76" t="s">
        <v>15</v>
      </c>
      <c r="B804" s="77">
        <v>2798326000</v>
      </c>
    </row>
    <row r="805" spans="1:2" x14ac:dyDescent="0.3">
      <c r="A805" s="76" t="s">
        <v>15</v>
      </c>
      <c r="B805" s="77">
        <v>2820000000</v>
      </c>
    </row>
    <row r="806" spans="1:2" x14ac:dyDescent="0.3">
      <c r="A806" s="76" t="s">
        <v>15</v>
      </c>
      <c r="B806" s="77">
        <v>2826000000</v>
      </c>
    </row>
    <row r="807" spans="1:2" x14ac:dyDescent="0.3">
      <c r="A807" s="76" t="s">
        <v>15</v>
      </c>
      <c r="B807" s="77">
        <v>2836000000</v>
      </c>
    </row>
    <row r="808" spans="1:2" x14ac:dyDescent="0.3">
      <c r="A808" s="76" t="s">
        <v>15</v>
      </c>
      <c r="B808" s="77">
        <v>2892000000</v>
      </c>
    </row>
    <row r="809" spans="1:2" x14ac:dyDescent="0.3">
      <c r="A809" s="76" t="s">
        <v>15</v>
      </c>
      <c r="B809" s="77">
        <v>2903300000</v>
      </c>
    </row>
    <row r="810" spans="1:2" x14ac:dyDescent="0.3">
      <c r="A810" s="76" t="s">
        <v>15</v>
      </c>
      <c r="B810" s="77">
        <v>2911315000</v>
      </c>
    </row>
    <row r="811" spans="1:2" x14ac:dyDescent="0.3">
      <c r="A811" s="76" t="s">
        <v>15</v>
      </c>
      <c r="B811" s="77">
        <v>2982366000</v>
      </c>
    </row>
    <row r="812" spans="1:2" x14ac:dyDescent="0.3">
      <c r="A812" s="76" t="s">
        <v>15</v>
      </c>
      <c r="B812" s="77">
        <v>3012259000</v>
      </c>
    </row>
    <row r="813" spans="1:2" x14ac:dyDescent="0.3">
      <c r="A813" s="76" t="s">
        <v>15</v>
      </c>
      <c r="B813" s="77">
        <v>3018000000</v>
      </c>
    </row>
    <row r="814" spans="1:2" x14ac:dyDescent="0.3">
      <c r="A814" s="76" t="s">
        <v>15</v>
      </c>
      <c r="B814" s="77">
        <v>3027000000</v>
      </c>
    </row>
    <row r="815" spans="1:2" x14ac:dyDescent="0.3">
      <c r="A815" s="76" t="s">
        <v>15</v>
      </c>
      <c r="B815" s="77">
        <v>3068000000</v>
      </c>
    </row>
    <row r="816" spans="1:2" x14ac:dyDescent="0.3">
      <c r="A816" s="76" t="s">
        <v>15</v>
      </c>
      <c r="B816" s="77">
        <v>3222000000</v>
      </c>
    </row>
    <row r="817" spans="1:2" x14ac:dyDescent="0.3">
      <c r="A817" s="76" t="s">
        <v>15</v>
      </c>
      <c r="B817" s="77">
        <v>3346500000</v>
      </c>
    </row>
    <row r="818" spans="1:2" x14ac:dyDescent="0.3">
      <c r="A818" s="76" t="s">
        <v>15</v>
      </c>
      <c r="B818" s="77">
        <v>3356700000</v>
      </c>
    </row>
    <row r="819" spans="1:2" x14ac:dyDescent="0.3">
      <c r="A819" s="76" t="s">
        <v>15</v>
      </c>
      <c r="B819" s="77">
        <v>3430500000</v>
      </c>
    </row>
    <row r="820" spans="1:2" x14ac:dyDescent="0.3">
      <c r="A820" s="76" t="s">
        <v>15</v>
      </c>
      <c r="B820" s="77">
        <v>3528000000</v>
      </c>
    </row>
    <row r="821" spans="1:2" x14ac:dyDescent="0.3">
      <c r="A821" s="76" t="s">
        <v>15</v>
      </c>
      <c r="B821" s="77">
        <v>3529313000</v>
      </c>
    </row>
    <row r="822" spans="1:2" x14ac:dyDescent="0.3">
      <c r="A822" s="76" t="s">
        <v>15</v>
      </c>
      <c r="B822" s="77">
        <v>3565673000</v>
      </c>
    </row>
    <row r="823" spans="1:2" x14ac:dyDescent="0.3">
      <c r="A823" s="76" t="s">
        <v>15</v>
      </c>
      <c r="B823" s="77">
        <v>3674486000</v>
      </c>
    </row>
    <row r="824" spans="1:2" x14ac:dyDescent="0.3">
      <c r="A824" s="76" t="s">
        <v>15</v>
      </c>
      <c r="B824" s="77">
        <v>3675801000</v>
      </c>
    </row>
    <row r="825" spans="1:2" x14ac:dyDescent="0.3">
      <c r="A825" s="76" t="s">
        <v>15</v>
      </c>
      <c r="B825" s="77">
        <v>3711019000</v>
      </c>
    </row>
    <row r="826" spans="1:2" x14ac:dyDescent="0.3">
      <c r="A826" s="76" t="s">
        <v>15</v>
      </c>
      <c r="B826" s="77">
        <v>3882000000</v>
      </c>
    </row>
    <row r="827" spans="1:2" x14ac:dyDescent="0.3">
      <c r="A827" s="76" t="s">
        <v>15</v>
      </c>
      <c r="B827" s="77">
        <v>3957003000</v>
      </c>
    </row>
    <row r="828" spans="1:2" x14ac:dyDescent="0.3">
      <c r="A828" s="76" t="s">
        <v>15</v>
      </c>
      <c r="B828" s="77">
        <v>4017357000</v>
      </c>
    </row>
    <row r="829" spans="1:2" x14ac:dyDescent="0.3">
      <c r="A829" s="76" t="s">
        <v>15</v>
      </c>
      <c r="B829" s="77">
        <v>4146000000</v>
      </c>
    </row>
    <row r="830" spans="1:2" x14ac:dyDescent="0.3">
      <c r="A830" s="76" t="s">
        <v>15</v>
      </c>
      <c r="B830" s="77">
        <v>4162000000</v>
      </c>
    </row>
    <row r="831" spans="1:2" x14ac:dyDescent="0.3">
      <c r="A831" s="76" t="s">
        <v>15</v>
      </c>
      <c r="B831" s="77">
        <v>4171000000</v>
      </c>
    </row>
    <row r="832" spans="1:2" x14ac:dyDescent="0.3">
      <c r="A832" s="76" t="s">
        <v>15</v>
      </c>
      <c r="B832" s="77">
        <v>4197200000</v>
      </c>
    </row>
    <row r="833" spans="1:2" x14ac:dyDescent="0.3">
      <c r="A833" s="76" t="s">
        <v>15</v>
      </c>
      <c r="B833" s="77">
        <v>4216100000</v>
      </c>
    </row>
    <row r="834" spans="1:2" x14ac:dyDescent="0.3">
      <c r="A834" s="76" t="s">
        <v>15</v>
      </c>
      <c r="B834" s="77">
        <v>4272606000</v>
      </c>
    </row>
    <row r="835" spans="1:2" x14ac:dyDescent="0.3">
      <c r="A835" s="76" t="s">
        <v>15</v>
      </c>
      <c r="B835" s="77">
        <v>4301000000</v>
      </c>
    </row>
    <row r="836" spans="1:2" x14ac:dyDescent="0.3">
      <c r="A836" s="76" t="s">
        <v>15</v>
      </c>
      <c r="B836" s="77">
        <v>4560733000</v>
      </c>
    </row>
    <row r="837" spans="1:2" x14ac:dyDescent="0.3">
      <c r="A837" s="76" t="s">
        <v>15</v>
      </c>
      <c r="B837" s="77">
        <v>4581000000</v>
      </c>
    </row>
    <row r="838" spans="1:2" x14ac:dyDescent="0.3">
      <c r="A838" s="76" t="s">
        <v>15</v>
      </c>
      <c r="B838" s="77">
        <v>4695000000</v>
      </c>
    </row>
    <row r="839" spans="1:2" x14ac:dyDescent="0.3">
      <c r="A839" s="76" t="s">
        <v>15</v>
      </c>
      <c r="B839" s="77">
        <v>4900000000</v>
      </c>
    </row>
    <row r="840" spans="1:2" x14ac:dyDescent="0.3">
      <c r="A840" s="76" t="s">
        <v>15</v>
      </c>
      <c r="B840" s="77">
        <v>4921000000</v>
      </c>
    </row>
    <row r="841" spans="1:2" x14ac:dyDescent="0.3">
      <c r="A841" s="76" t="s">
        <v>15</v>
      </c>
      <c r="B841" s="77">
        <v>4969000000</v>
      </c>
    </row>
    <row r="842" spans="1:2" x14ac:dyDescent="0.3">
      <c r="A842" s="76" t="s">
        <v>15</v>
      </c>
      <c r="B842" s="77">
        <v>5161000000</v>
      </c>
    </row>
    <row r="843" spans="1:2" x14ac:dyDescent="0.3">
      <c r="A843" s="76" t="s">
        <v>15</v>
      </c>
      <c r="B843" s="77">
        <v>5170000000</v>
      </c>
    </row>
    <row r="844" spans="1:2" x14ac:dyDescent="0.3">
      <c r="A844" s="76" t="s">
        <v>15</v>
      </c>
      <c r="B844" s="77">
        <v>5295500000</v>
      </c>
    </row>
    <row r="845" spans="1:2" x14ac:dyDescent="0.3">
      <c r="A845" s="76" t="s">
        <v>15</v>
      </c>
      <c r="B845" s="77">
        <v>5304000000</v>
      </c>
    </row>
    <row r="846" spans="1:2" x14ac:dyDescent="0.3">
      <c r="A846" s="76" t="s">
        <v>15</v>
      </c>
      <c r="B846" s="77">
        <v>5518000000</v>
      </c>
    </row>
    <row r="847" spans="1:2" x14ac:dyDescent="0.3">
      <c r="A847" s="76" t="s">
        <v>15</v>
      </c>
      <c r="B847" s="77">
        <v>5529100000</v>
      </c>
    </row>
    <row r="848" spans="1:2" x14ac:dyDescent="0.3">
      <c r="A848" s="76" t="s">
        <v>15</v>
      </c>
      <c r="B848" s="77">
        <v>5712000000</v>
      </c>
    </row>
    <row r="849" spans="1:2" x14ac:dyDescent="0.3">
      <c r="A849" s="76" t="s">
        <v>15</v>
      </c>
      <c r="B849" s="77">
        <v>5991000000</v>
      </c>
    </row>
    <row r="850" spans="1:2" x14ac:dyDescent="0.3">
      <c r="A850" s="76" t="s">
        <v>15</v>
      </c>
      <c r="B850" s="77">
        <v>6019000000</v>
      </c>
    </row>
    <row r="851" spans="1:2" x14ac:dyDescent="0.3">
      <c r="A851" s="76" t="s">
        <v>15</v>
      </c>
      <c r="B851" s="77">
        <v>6074500000</v>
      </c>
    </row>
    <row r="852" spans="1:2" x14ac:dyDescent="0.3">
      <c r="A852" s="76" t="s">
        <v>15</v>
      </c>
      <c r="B852" s="77">
        <v>6153500000</v>
      </c>
    </row>
    <row r="853" spans="1:2" x14ac:dyDescent="0.3">
      <c r="A853" s="76" t="s">
        <v>15</v>
      </c>
      <c r="B853" s="77">
        <v>6356000000</v>
      </c>
    </row>
    <row r="854" spans="1:2" x14ac:dyDescent="0.3">
      <c r="A854" s="76" t="s">
        <v>15</v>
      </c>
      <c r="B854" s="77">
        <v>6543000000</v>
      </c>
    </row>
    <row r="855" spans="1:2" x14ac:dyDescent="0.3">
      <c r="A855" s="76" t="s">
        <v>15</v>
      </c>
      <c r="B855" s="77">
        <v>6602000000</v>
      </c>
    </row>
    <row r="856" spans="1:2" x14ac:dyDescent="0.3">
      <c r="A856" s="76" t="s">
        <v>15</v>
      </c>
      <c r="B856" s="77">
        <v>6881000000</v>
      </c>
    </row>
    <row r="857" spans="1:2" x14ac:dyDescent="0.3">
      <c r="A857" s="76" t="s">
        <v>15</v>
      </c>
      <c r="B857" s="77">
        <v>7134000000</v>
      </c>
    </row>
    <row r="858" spans="1:2" x14ac:dyDescent="0.3">
      <c r="A858" s="76" t="s">
        <v>15</v>
      </c>
      <c r="B858" s="77">
        <v>7231000000</v>
      </c>
    </row>
    <row r="859" spans="1:2" x14ac:dyDescent="0.3">
      <c r="A859" s="76" t="s">
        <v>15</v>
      </c>
      <c r="B859" s="77">
        <v>7284500000</v>
      </c>
    </row>
    <row r="860" spans="1:2" x14ac:dyDescent="0.3">
      <c r="A860" s="76" t="s">
        <v>15</v>
      </c>
      <c r="B860" s="77">
        <v>7492000000</v>
      </c>
    </row>
    <row r="861" spans="1:2" x14ac:dyDescent="0.3">
      <c r="A861" s="76" t="s">
        <v>15</v>
      </c>
      <c r="B861" s="77">
        <v>7495000000</v>
      </c>
    </row>
    <row r="862" spans="1:2" x14ac:dyDescent="0.3">
      <c r="A862" s="76" t="s">
        <v>15</v>
      </c>
      <c r="B862" s="77">
        <v>7755900000</v>
      </c>
    </row>
    <row r="863" spans="1:2" x14ac:dyDescent="0.3">
      <c r="A863" s="76" t="s">
        <v>15</v>
      </c>
      <c r="B863" s="77">
        <v>8343000000</v>
      </c>
    </row>
    <row r="864" spans="1:2" x14ac:dyDescent="0.3">
      <c r="A864" s="76" t="s">
        <v>15</v>
      </c>
      <c r="B864" s="77">
        <v>8352000000</v>
      </c>
    </row>
    <row r="865" spans="1:2" x14ac:dyDescent="0.3">
      <c r="A865" s="76" t="s">
        <v>15</v>
      </c>
      <c r="B865" s="77">
        <v>8532300000</v>
      </c>
    </row>
    <row r="866" spans="1:2" x14ac:dyDescent="0.3">
      <c r="A866" s="76" t="s">
        <v>15</v>
      </c>
      <c r="B866" s="77">
        <v>8749000000</v>
      </c>
    </row>
    <row r="867" spans="1:2" x14ac:dyDescent="0.3">
      <c r="A867" s="76" t="s">
        <v>15</v>
      </c>
      <c r="B867" s="77">
        <v>8835900000</v>
      </c>
    </row>
    <row r="868" spans="1:2" x14ac:dyDescent="0.3">
      <c r="A868" s="76" t="s">
        <v>15</v>
      </c>
      <c r="B868" s="77">
        <v>9372000000</v>
      </c>
    </row>
    <row r="869" spans="1:2" x14ac:dyDescent="0.3">
      <c r="A869" s="76" t="s">
        <v>15</v>
      </c>
      <c r="B869" s="77">
        <v>9523400000</v>
      </c>
    </row>
    <row r="870" spans="1:2" x14ac:dyDescent="0.3">
      <c r="A870" s="76" t="s">
        <v>15</v>
      </c>
      <c r="B870" s="77">
        <v>9970100000</v>
      </c>
    </row>
    <row r="871" spans="1:2" x14ac:dyDescent="0.3">
      <c r="A871" s="76" t="s">
        <v>15</v>
      </c>
      <c r="B871" s="77">
        <v>10020000000</v>
      </c>
    </row>
    <row r="872" spans="1:2" x14ac:dyDescent="0.3">
      <c r="A872" s="76" t="s">
        <v>15</v>
      </c>
      <c r="B872" s="77">
        <v>10151000000</v>
      </c>
    </row>
    <row r="873" spans="1:2" x14ac:dyDescent="0.3">
      <c r="A873" s="76" t="s">
        <v>15</v>
      </c>
      <c r="B873" s="77">
        <v>10334000000</v>
      </c>
    </row>
    <row r="874" spans="1:2" x14ac:dyDescent="0.3">
      <c r="A874" s="76" t="s">
        <v>15</v>
      </c>
      <c r="B874" s="77">
        <v>10464000000</v>
      </c>
    </row>
    <row r="875" spans="1:2" x14ac:dyDescent="0.3">
      <c r="A875" s="76" t="s">
        <v>15</v>
      </c>
      <c r="B875" s="77">
        <v>10791200000</v>
      </c>
    </row>
    <row r="876" spans="1:2" x14ac:dyDescent="0.3">
      <c r="A876" s="76" t="s">
        <v>15</v>
      </c>
      <c r="B876" s="77">
        <v>11029000000</v>
      </c>
    </row>
    <row r="877" spans="1:2" x14ac:dyDescent="0.3">
      <c r="A877" s="76" t="s">
        <v>15</v>
      </c>
      <c r="B877" s="77">
        <v>11219000000</v>
      </c>
    </row>
    <row r="878" spans="1:2" x14ac:dyDescent="0.3">
      <c r="A878" s="76" t="s">
        <v>15</v>
      </c>
      <c r="B878" s="77">
        <v>11411000000</v>
      </c>
    </row>
    <row r="879" spans="1:2" x14ac:dyDescent="0.3">
      <c r="A879" s="76" t="s">
        <v>15</v>
      </c>
      <c r="B879" s="77">
        <v>11416000000</v>
      </c>
    </row>
    <row r="880" spans="1:2" x14ac:dyDescent="0.3">
      <c r="A880" s="76" t="s">
        <v>15</v>
      </c>
      <c r="B880" s="77">
        <v>11515000000</v>
      </c>
    </row>
    <row r="881" spans="1:2" x14ac:dyDescent="0.3">
      <c r="A881" s="76" t="s">
        <v>15</v>
      </c>
      <c r="B881" s="77">
        <v>11658000000</v>
      </c>
    </row>
    <row r="882" spans="1:2" x14ac:dyDescent="0.3">
      <c r="A882" s="76" t="s">
        <v>15</v>
      </c>
      <c r="B882" s="77">
        <v>11766000000</v>
      </c>
    </row>
    <row r="883" spans="1:2" x14ac:dyDescent="0.3">
      <c r="A883" s="76" t="s">
        <v>15</v>
      </c>
      <c r="B883" s="77">
        <v>11947000000</v>
      </c>
    </row>
    <row r="884" spans="1:2" x14ac:dyDescent="0.3">
      <c r="A884" s="76" t="s">
        <v>15</v>
      </c>
      <c r="B884" s="77">
        <v>12651000000</v>
      </c>
    </row>
    <row r="885" spans="1:2" x14ac:dyDescent="0.3">
      <c r="A885" s="76" t="s">
        <v>15</v>
      </c>
      <c r="B885" s="77">
        <v>13011000000</v>
      </c>
    </row>
    <row r="886" spans="1:2" x14ac:dyDescent="0.3">
      <c r="A886" s="76" t="s">
        <v>15</v>
      </c>
      <c r="B886" s="77">
        <v>13283600000</v>
      </c>
    </row>
    <row r="887" spans="1:2" x14ac:dyDescent="0.3">
      <c r="A887" s="76" t="s">
        <v>15</v>
      </c>
      <c r="B887" s="77">
        <v>13580000000</v>
      </c>
    </row>
    <row r="888" spans="1:2" x14ac:dyDescent="0.3">
      <c r="A888" s="76" t="s">
        <v>15</v>
      </c>
      <c r="B888" s="77">
        <v>13872000000</v>
      </c>
    </row>
    <row r="889" spans="1:2" x14ac:dyDescent="0.3">
      <c r="A889" s="76" t="s">
        <v>15</v>
      </c>
      <c r="B889" s="77">
        <v>14209000000</v>
      </c>
    </row>
    <row r="890" spans="1:2" x14ac:dyDescent="0.3">
      <c r="A890" s="76" t="s">
        <v>15</v>
      </c>
      <c r="B890" s="77">
        <v>14586000000</v>
      </c>
    </row>
    <row r="891" spans="1:2" x14ac:dyDescent="0.3">
      <c r="A891" s="76" t="s">
        <v>15</v>
      </c>
      <c r="B891" s="77">
        <v>14683100000</v>
      </c>
    </row>
    <row r="892" spans="1:2" x14ac:dyDescent="0.3">
      <c r="A892" s="76" t="s">
        <v>15</v>
      </c>
      <c r="B892" s="77">
        <v>14786400000</v>
      </c>
    </row>
    <row r="893" spans="1:2" x14ac:dyDescent="0.3">
      <c r="A893" s="76" t="s">
        <v>15</v>
      </c>
      <c r="B893" s="77">
        <v>14921500000</v>
      </c>
    </row>
    <row r="894" spans="1:2" x14ac:dyDescent="0.3">
      <c r="A894" s="76" t="s">
        <v>15</v>
      </c>
      <c r="B894" s="77">
        <v>15330000000</v>
      </c>
    </row>
    <row r="895" spans="1:2" x14ac:dyDescent="0.3">
      <c r="A895" s="76" t="s">
        <v>15</v>
      </c>
      <c r="B895" s="77">
        <v>15534000000</v>
      </c>
    </row>
    <row r="896" spans="1:2" x14ac:dyDescent="0.3">
      <c r="A896" s="76" t="s">
        <v>15</v>
      </c>
      <c r="B896" s="77">
        <v>15641000000</v>
      </c>
    </row>
    <row r="897" spans="1:2" x14ac:dyDescent="0.3">
      <c r="A897" s="76" t="s">
        <v>15</v>
      </c>
      <c r="B897" s="77">
        <v>17019200000</v>
      </c>
    </row>
    <row r="898" spans="1:2" x14ac:dyDescent="0.3">
      <c r="A898" s="76" t="s">
        <v>15</v>
      </c>
      <c r="B898" s="77">
        <v>17435000000</v>
      </c>
    </row>
    <row r="899" spans="1:2" x14ac:dyDescent="0.3">
      <c r="A899" s="76" t="s">
        <v>15</v>
      </c>
      <c r="B899" s="77">
        <v>17806900000</v>
      </c>
    </row>
    <row r="900" spans="1:2" x14ac:dyDescent="0.3">
      <c r="A900" s="76" t="s">
        <v>15</v>
      </c>
      <c r="B900" s="77">
        <v>18039600000</v>
      </c>
    </row>
    <row r="901" spans="1:2" x14ac:dyDescent="0.3">
      <c r="A901" s="76" t="s">
        <v>15</v>
      </c>
      <c r="B901" s="77">
        <v>18205000000</v>
      </c>
    </row>
    <row r="902" spans="1:2" x14ac:dyDescent="0.3">
      <c r="A902" s="76" t="s">
        <v>15</v>
      </c>
      <c r="B902" s="77">
        <v>18359000000</v>
      </c>
    </row>
    <row r="903" spans="1:2" x14ac:dyDescent="0.3">
      <c r="A903" s="76" t="s">
        <v>15</v>
      </c>
      <c r="B903" s="77">
        <v>18829000000</v>
      </c>
    </row>
    <row r="904" spans="1:2" x14ac:dyDescent="0.3">
      <c r="A904" s="76" t="s">
        <v>15</v>
      </c>
      <c r="B904" s="77">
        <v>21102000000</v>
      </c>
    </row>
    <row r="905" spans="1:2" x14ac:dyDescent="0.3">
      <c r="A905" s="76" t="s">
        <v>15</v>
      </c>
      <c r="B905" s="77">
        <v>24564000000</v>
      </c>
    </row>
    <row r="906" spans="1:2" x14ac:dyDescent="0.3">
      <c r="A906" s="76" t="s">
        <v>15</v>
      </c>
      <c r="B906" s="77">
        <v>25469000000</v>
      </c>
    </row>
    <row r="907" spans="1:2" x14ac:dyDescent="0.3">
      <c r="A907" s="76" t="s">
        <v>15</v>
      </c>
      <c r="B907" s="77">
        <v>27079000000</v>
      </c>
    </row>
    <row r="908" spans="1:2" x14ac:dyDescent="0.3">
      <c r="A908" s="76" t="s">
        <v>15</v>
      </c>
      <c r="B908" s="77">
        <v>27296000000</v>
      </c>
    </row>
    <row r="909" spans="1:2" x14ac:dyDescent="0.3">
      <c r="A909" s="76" t="s">
        <v>15</v>
      </c>
      <c r="B909" s="77">
        <v>28212000000</v>
      </c>
    </row>
    <row r="910" spans="1:2" x14ac:dyDescent="0.3">
      <c r="A910" s="76" t="s">
        <v>15</v>
      </c>
      <c r="B910" s="77">
        <v>28633000000</v>
      </c>
    </row>
    <row r="911" spans="1:2" x14ac:dyDescent="0.3">
      <c r="A911" s="76" t="s">
        <v>15</v>
      </c>
      <c r="B911" s="77">
        <v>30656000000</v>
      </c>
    </row>
    <row r="912" spans="1:2" x14ac:dyDescent="0.3">
      <c r="A912" s="76" t="s">
        <v>15</v>
      </c>
      <c r="B912" s="77">
        <v>30821000000</v>
      </c>
    </row>
    <row r="913" spans="1:2" x14ac:dyDescent="0.3">
      <c r="A913" s="76" t="s">
        <v>15</v>
      </c>
      <c r="B913" s="77">
        <v>32830000000</v>
      </c>
    </row>
    <row r="914" spans="1:2" x14ac:dyDescent="0.3">
      <c r="A914" s="76" t="s">
        <v>15</v>
      </c>
      <c r="B914" s="77">
        <v>33040000000</v>
      </c>
    </row>
    <row r="915" spans="1:2" x14ac:dyDescent="0.3">
      <c r="A915" s="76" t="s">
        <v>15</v>
      </c>
      <c r="B915" s="77">
        <v>36841000000</v>
      </c>
    </row>
    <row r="916" spans="1:2" x14ac:dyDescent="0.3">
      <c r="A916" s="76" t="s">
        <v>15</v>
      </c>
      <c r="B916" s="77">
        <v>39203000000</v>
      </c>
    </row>
    <row r="917" spans="1:2" x14ac:dyDescent="0.3">
      <c r="A917" s="76" t="s">
        <v>15</v>
      </c>
      <c r="B917" s="77">
        <v>40028000000</v>
      </c>
    </row>
    <row r="918" spans="1:2" x14ac:dyDescent="0.3">
      <c r="A918" s="76" t="s">
        <v>15</v>
      </c>
      <c r="B918" s="77">
        <v>41998000000</v>
      </c>
    </row>
    <row r="919" spans="1:2" x14ac:dyDescent="0.3">
      <c r="A919" s="76" t="s">
        <v>15</v>
      </c>
      <c r="B919" s="77">
        <v>44836000000</v>
      </c>
    </row>
    <row r="920" spans="1:2" x14ac:dyDescent="0.3">
      <c r="A920" s="76" t="s">
        <v>15</v>
      </c>
      <c r="B920" s="77">
        <v>53232000000</v>
      </c>
    </row>
    <row r="921" spans="1:2" x14ac:dyDescent="0.3">
      <c r="A921" s="76" t="s">
        <v>15</v>
      </c>
      <c r="B921" s="77">
        <v>67802000000</v>
      </c>
    </row>
    <row r="922" spans="1:2" x14ac:dyDescent="0.3">
      <c r="A922" s="76" t="s">
        <v>3</v>
      </c>
      <c r="B922" s="77">
        <v>695600000</v>
      </c>
    </row>
    <row r="923" spans="1:2" x14ac:dyDescent="0.3">
      <c r="A923" s="76" t="s">
        <v>3</v>
      </c>
      <c r="B923" s="77">
        <v>709900000</v>
      </c>
    </row>
    <row r="924" spans="1:2" x14ac:dyDescent="0.3">
      <c r="A924" s="76" t="s">
        <v>3</v>
      </c>
      <c r="B924" s="77">
        <v>790316000</v>
      </c>
    </row>
    <row r="925" spans="1:2" x14ac:dyDescent="0.3">
      <c r="A925" s="76" t="s">
        <v>3</v>
      </c>
      <c r="B925" s="77">
        <v>790400000</v>
      </c>
    </row>
    <row r="926" spans="1:2" x14ac:dyDescent="0.3">
      <c r="A926" s="76" t="s">
        <v>3</v>
      </c>
      <c r="B926" s="77">
        <v>837600000</v>
      </c>
    </row>
    <row r="927" spans="1:2" x14ac:dyDescent="0.3">
      <c r="A927" s="76" t="s">
        <v>3</v>
      </c>
      <c r="B927" s="77">
        <v>853700000</v>
      </c>
    </row>
    <row r="928" spans="1:2" x14ac:dyDescent="0.3">
      <c r="A928" s="76" t="s">
        <v>3</v>
      </c>
      <c r="B928" s="77">
        <v>857305000</v>
      </c>
    </row>
    <row r="929" spans="1:2" x14ac:dyDescent="0.3">
      <c r="A929" s="76" t="s">
        <v>3</v>
      </c>
      <c r="B929" s="77">
        <v>861500000</v>
      </c>
    </row>
    <row r="930" spans="1:2" x14ac:dyDescent="0.3">
      <c r="A930" s="76" t="s">
        <v>3</v>
      </c>
      <c r="B930" s="77">
        <v>869100000</v>
      </c>
    </row>
    <row r="931" spans="1:2" x14ac:dyDescent="0.3">
      <c r="A931" s="76" t="s">
        <v>3</v>
      </c>
      <c r="B931" s="77">
        <v>890000000</v>
      </c>
    </row>
    <row r="932" spans="1:2" x14ac:dyDescent="0.3">
      <c r="A932" s="76" t="s">
        <v>3</v>
      </c>
      <c r="B932" s="77">
        <v>891140000</v>
      </c>
    </row>
    <row r="933" spans="1:2" x14ac:dyDescent="0.3">
      <c r="A933" s="76" t="s">
        <v>3</v>
      </c>
      <c r="B933" s="77">
        <v>923200000</v>
      </c>
    </row>
    <row r="934" spans="1:2" x14ac:dyDescent="0.3">
      <c r="A934" s="76" t="s">
        <v>3</v>
      </c>
      <c r="B934" s="77">
        <v>923665000</v>
      </c>
    </row>
    <row r="935" spans="1:2" x14ac:dyDescent="0.3">
      <c r="A935" s="76" t="s">
        <v>3</v>
      </c>
      <c r="B935" s="77">
        <v>937707000</v>
      </c>
    </row>
    <row r="936" spans="1:2" x14ac:dyDescent="0.3">
      <c r="A936" s="76" t="s">
        <v>3</v>
      </c>
      <c r="B936" s="77">
        <v>964634000</v>
      </c>
    </row>
    <row r="937" spans="1:2" x14ac:dyDescent="0.3">
      <c r="A937" s="76" t="s">
        <v>3</v>
      </c>
      <c r="B937" s="77">
        <v>973180000</v>
      </c>
    </row>
    <row r="938" spans="1:2" x14ac:dyDescent="0.3">
      <c r="A938" s="76" t="s">
        <v>3</v>
      </c>
      <c r="B938" s="77">
        <v>979200000</v>
      </c>
    </row>
    <row r="939" spans="1:2" x14ac:dyDescent="0.3">
      <c r="A939" s="76" t="s">
        <v>3</v>
      </c>
      <c r="B939" s="77">
        <v>985300000</v>
      </c>
    </row>
    <row r="940" spans="1:2" x14ac:dyDescent="0.3">
      <c r="A940" s="76" t="s">
        <v>3</v>
      </c>
      <c r="B940" s="77">
        <v>986933000</v>
      </c>
    </row>
    <row r="941" spans="1:2" x14ac:dyDescent="0.3">
      <c r="A941" s="76" t="s">
        <v>3</v>
      </c>
      <c r="B941" s="77">
        <v>1012000000</v>
      </c>
    </row>
    <row r="942" spans="1:2" x14ac:dyDescent="0.3">
      <c r="A942" s="76" t="s">
        <v>3</v>
      </c>
      <c r="B942" s="77">
        <v>1030128000</v>
      </c>
    </row>
    <row r="943" spans="1:2" x14ac:dyDescent="0.3">
      <c r="A943" s="76" t="s">
        <v>3</v>
      </c>
      <c r="B943" s="77">
        <v>1041600000</v>
      </c>
    </row>
    <row r="944" spans="1:2" x14ac:dyDescent="0.3">
      <c r="A944" s="76" t="s">
        <v>3</v>
      </c>
      <c r="B944" s="77">
        <v>1049562000</v>
      </c>
    </row>
    <row r="945" spans="1:2" x14ac:dyDescent="0.3">
      <c r="A945" s="76" t="s">
        <v>3</v>
      </c>
      <c r="B945" s="77">
        <v>1094411000</v>
      </c>
    </row>
    <row r="946" spans="1:2" x14ac:dyDescent="0.3">
      <c r="A946" s="76" t="s">
        <v>3</v>
      </c>
      <c r="B946" s="77">
        <v>1094696000</v>
      </c>
    </row>
    <row r="947" spans="1:2" x14ac:dyDescent="0.3">
      <c r="A947" s="76" t="s">
        <v>3</v>
      </c>
      <c r="B947" s="77">
        <v>1117000000</v>
      </c>
    </row>
    <row r="948" spans="1:2" x14ac:dyDescent="0.3">
      <c r="A948" s="76" t="s">
        <v>3</v>
      </c>
      <c r="B948" s="77">
        <v>1145600000</v>
      </c>
    </row>
    <row r="949" spans="1:2" x14ac:dyDescent="0.3">
      <c r="A949" s="76" t="s">
        <v>3</v>
      </c>
      <c r="B949" s="77">
        <v>1168794000</v>
      </c>
    </row>
    <row r="950" spans="1:2" x14ac:dyDescent="0.3">
      <c r="A950" s="76" t="s">
        <v>3</v>
      </c>
      <c r="B950" s="77">
        <v>1180081000</v>
      </c>
    </row>
    <row r="951" spans="1:2" x14ac:dyDescent="0.3">
      <c r="A951" s="76" t="s">
        <v>3</v>
      </c>
      <c r="B951" s="77">
        <v>1231554000</v>
      </c>
    </row>
    <row r="952" spans="1:2" x14ac:dyDescent="0.3">
      <c r="A952" s="76" t="s">
        <v>3</v>
      </c>
      <c r="B952" s="77">
        <v>1264736000</v>
      </c>
    </row>
    <row r="953" spans="1:2" x14ac:dyDescent="0.3">
      <c r="A953" s="76" t="s">
        <v>3</v>
      </c>
      <c r="B953" s="77">
        <v>1265900000</v>
      </c>
    </row>
    <row r="954" spans="1:2" x14ac:dyDescent="0.3">
      <c r="A954" s="76" t="s">
        <v>3</v>
      </c>
      <c r="B954" s="77">
        <v>1266185000</v>
      </c>
    </row>
    <row r="955" spans="1:2" x14ac:dyDescent="0.3">
      <c r="A955" s="76" t="s">
        <v>3</v>
      </c>
      <c r="B955" s="77">
        <v>1267874000</v>
      </c>
    </row>
    <row r="956" spans="1:2" x14ac:dyDescent="0.3">
      <c r="A956" s="76" t="s">
        <v>3</v>
      </c>
      <c r="B956" s="77">
        <v>1270494000</v>
      </c>
    </row>
    <row r="957" spans="1:2" x14ac:dyDescent="0.3">
      <c r="A957" s="76" t="s">
        <v>3</v>
      </c>
      <c r="B957" s="77">
        <v>1295100000</v>
      </c>
    </row>
    <row r="958" spans="1:2" x14ac:dyDescent="0.3">
      <c r="A958" s="76" t="s">
        <v>3</v>
      </c>
      <c r="B958" s="77">
        <v>1308000000</v>
      </c>
    </row>
    <row r="959" spans="1:2" x14ac:dyDescent="0.3">
      <c r="A959" s="76" t="s">
        <v>3</v>
      </c>
      <c r="B959" s="77">
        <v>1313500000</v>
      </c>
    </row>
    <row r="960" spans="1:2" x14ac:dyDescent="0.3">
      <c r="A960" s="76" t="s">
        <v>3</v>
      </c>
      <c r="B960" s="77">
        <v>1319801000</v>
      </c>
    </row>
    <row r="961" spans="1:2" x14ac:dyDescent="0.3">
      <c r="A961" s="76" t="s">
        <v>3</v>
      </c>
      <c r="B961" s="77">
        <v>1365191000</v>
      </c>
    </row>
    <row r="962" spans="1:2" x14ac:dyDescent="0.3">
      <c r="A962" s="76" t="s">
        <v>3</v>
      </c>
      <c r="B962" s="77">
        <v>1366900000</v>
      </c>
    </row>
    <row r="963" spans="1:2" x14ac:dyDescent="0.3">
      <c r="A963" s="76" t="s">
        <v>3</v>
      </c>
      <c r="B963" s="77">
        <v>1371000000</v>
      </c>
    </row>
    <row r="964" spans="1:2" x14ac:dyDescent="0.3">
      <c r="A964" s="76" t="s">
        <v>3</v>
      </c>
      <c r="B964" s="77">
        <v>1385734000</v>
      </c>
    </row>
    <row r="965" spans="1:2" x14ac:dyDescent="0.3">
      <c r="A965" s="76" t="s">
        <v>3</v>
      </c>
      <c r="B965" s="77">
        <v>1399033000</v>
      </c>
    </row>
    <row r="966" spans="1:2" x14ac:dyDescent="0.3">
      <c r="A966" s="76" t="s">
        <v>3</v>
      </c>
      <c r="B966" s="77">
        <v>1404000000</v>
      </c>
    </row>
    <row r="967" spans="1:2" x14ac:dyDescent="0.3">
      <c r="A967" s="76" t="s">
        <v>3</v>
      </c>
      <c r="B967" s="77">
        <v>1424947000</v>
      </c>
    </row>
    <row r="968" spans="1:2" x14ac:dyDescent="0.3">
      <c r="A968" s="76" t="s">
        <v>3</v>
      </c>
      <c r="B968" s="77">
        <v>1425015000</v>
      </c>
    </row>
    <row r="969" spans="1:2" x14ac:dyDescent="0.3">
      <c r="A969" s="76" t="s">
        <v>3</v>
      </c>
      <c r="B969" s="77">
        <v>1436200000</v>
      </c>
    </row>
    <row r="970" spans="1:2" x14ac:dyDescent="0.3">
      <c r="A970" s="76" t="s">
        <v>3</v>
      </c>
      <c r="B970" s="77">
        <v>1449845000</v>
      </c>
    </row>
    <row r="971" spans="1:2" x14ac:dyDescent="0.3">
      <c r="A971" s="76" t="s">
        <v>3</v>
      </c>
      <c r="B971" s="77">
        <v>1485444000</v>
      </c>
    </row>
    <row r="972" spans="1:2" x14ac:dyDescent="0.3">
      <c r="A972" s="76" t="s">
        <v>3</v>
      </c>
      <c r="B972" s="77">
        <v>1487318000</v>
      </c>
    </row>
    <row r="973" spans="1:2" x14ac:dyDescent="0.3">
      <c r="A973" s="76" t="s">
        <v>3</v>
      </c>
      <c r="B973" s="77">
        <v>1499000000</v>
      </c>
    </row>
    <row r="974" spans="1:2" x14ac:dyDescent="0.3">
      <c r="A974" s="76" t="s">
        <v>3</v>
      </c>
      <c r="B974" s="77">
        <v>1501416000</v>
      </c>
    </row>
    <row r="975" spans="1:2" x14ac:dyDescent="0.3">
      <c r="A975" s="76" t="s">
        <v>3</v>
      </c>
      <c r="B975" s="77">
        <v>1502000000</v>
      </c>
    </row>
    <row r="976" spans="1:2" x14ac:dyDescent="0.3">
      <c r="A976" s="76" t="s">
        <v>3</v>
      </c>
      <c r="B976" s="77">
        <v>1510000000</v>
      </c>
    </row>
    <row r="977" spans="1:2" x14ac:dyDescent="0.3">
      <c r="A977" s="76" t="s">
        <v>3</v>
      </c>
      <c r="B977" s="77">
        <v>1513000000</v>
      </c>
    </row>
    <row r="978" spans="1:2" x14ac:dyDescent="0.3">
      <c r="A978" s="76" t="s">
        <v>3</v>
      </c>
      <c r="B978" s="77">
        <v>1516600000</v>
      </c>
    </row>
    <row r="979" spans="1:2" x14ac:dyDescent="0.3">
      <c r="A979" s="76" t="s">
        <v>3</v>
      </c>
      <c r="B979" s="77">
        <v>1558400000</v>
      </c>
    </row>
    <row r="980" spans="1:2" x14ac:dyDescent="0.3">
      <c r="A980" s="76" t="s">
        <v>3</v>
      </c>
      <c r="B980" s="77">
        <v>1564000000</v>
      </c>
    </row>
    <row r="981" spans="1:2" x14ac:dyDescent="0.3">
      <c r="A981" s="76" t="s">
        <v>3</v>
      </c>
      <c r="B981" s="77">
        <v>1581900000</v>
      </c>
    </row>
    <row r="982" spans="1:2" x14ac:dyDescent="0.3">
      <c r="A982" s="76" t="s">
        <v>3</v>
      </c>
      <c r="B982" s="77">
        <v>1584500000</v>
      </c>
    </row>
    <row r="983" spans="1:2" x14ac:dyDescent="0.3">
      <c r="A983" s="76" t="s">
        <v>3</v>
      </c>
      <c r="B983" s="77">
        <v>1591700000</v>
      </c>
    </row>
    <row r="984" spans="1:2" x14ac:dyDescent="0.3">
      <c r="A984" s="76" t="s">
        <v>3</v>
      </c>
      <c r="B984" s="77">
        <v>1614000000</v>
      </c>
    </row>
    <row r="985" spans="1:2" x14ac:dyDescent="0.3">
      <c r="A985" s="76" t="s">
        <v>3</v>
      </c>
      <c r="B985" s="77">
        <v>1617000000</v>
      </c>
    </row>
    <row r="986" spans="1:2" x14ac:dyDescent="0.3">
      <c r="A986" s="76" t="s">
        <v>3</v>
      </c>
      <c r="B986" s="77">
        <v>1637100000</v>
      </c>
    </row>
    <row r="987" spans="1:2" x14ac:dyDescent="0.3">
      <c r="A987" s="76" t="s">
        <v>3</v>
      </c>
      <c r="B987" s="77">
        <v>1643100000</v>
      </c>
    </row>
    <row r="988" spans="1:2" x14ac:dyDescent="0.3">
      <c r="A988" s="76" t="s">
        <v>3</v>
      </c>
      <c r="B988" s="77">
        <v>1659600000</v>
      </c>
    </row>
    <row r="989" spans="1:2" x14ac:dyDescent="0.3">
      <c r="A989" s="76" t="s">
        <v>3</v>
      </c>
      <c r="B989" s="77">
        <v>1663000000</v>
      </c>
    </row>
    <row r="990" spans="1:2" x14ac:dyDescent="0.3">
      <c r="A990" s="76" t="s">
        <v>3</v>
      </c>
      <c r="B990" s="77">
        <v>1671717000</v>
      </c>
    </row>
    <row r="991" spans="1:2" x14ac:dyDescent="0.3">
      <c r="A991" s="76" t="s">
        <v>3</v>
      </c>
      <c r="B991" s="77">
        <v>1688095000</v>
      </c>
    </row>
    <row r="992" spans="1:2" x14ac:dyDescent="0.3">
      <c r="A992" s="76" t="s">
        <v>3</v>
      </c>
      <c r="B992" s="77">
        <v>1699200000</v>
      </c>
    </row>
    <row r="993" spans="1:2" x14ac:dyDescent="0.3">
      <c r="A993" s="76" t="s">
        <v>3</v>
      </c>
      <c r="B993" s="77">
        <v>1714617000</v>
      </c>
    </row>
    <row r="994" spans="1:2" x14ac:dyDescent="0.3">
      <c r="A994" s="76" t="s">
        <v>3</v>
      </c>
      <c r="B994" s="77">
        <v>1717571000</v>
      </c>
    </row>
    <row r="995" spans="1:2" x14ac:dyDescent="0.3">
      <c r="A995" s="76" t="s">
        <v>3</v>
      </c>
      <c r="B995" s="77">
        <v>1719445000</v>
      </c>
    </row>
    <row r="996" spans="1:2" x14ac:dyDescent="0.3">
      <c r="A996" s="76" t="s">
        <v>3</v>
      </c>
      <c r="B996" s="77">
        <v>1723092000</v>
      </c>
    </row>
    <row r="997" spans="1:2" x14ac:dyDescent="0.3">
      <c r="A997" s="76" t="s">
        <v>3</v>
      </c>
      <c r="B997" s="77">
        <v>1728063000</v>
      </c>
    </row>
    <row r="998" spans="1:2" x14ac:dyDescent="0.3">
      <c r="A998" s="76" t="s">
        <v>3</v>
      </c>
      <c r="B998" s="77">
        <v>1749759000</v>
      </c>
    </row>
    <row r="999" spans="1:2" x14ac:dyDescent="0.3">
      <c r="A999" s="76" t="s">
        <v>3</v>
      </c>
      <c r="B999" s="77">
        <v>1753309000</v>
      </c>
    </row>
    <row r="1000" spans="1:2" x14ac:dyDescent="0.3">
      <c r="A1000" s="76" t="s">
        <v>3</v>
      </c>
      <c r="B1000" s="77">
        <v>1767831000</v>
      </c>
    </row>
    <row r="1001" spans="1:2" x14ac:dyDescent="0.3">
      <c r="A1001" s="76" t="s">
        <v>3</v>
      </c>
      <c r="B1001" s="77">
        <v>1776200000</v>
      </c>
    </row>
    <row r="1002" spans="1:2" x14ac:dyDescent="0.3">
      <c r="A1002" s="76" t="s">
        <v>3</v>
      </c>
      <c r="B1002" s="77">
        <v>1824123000</v>
      </c>
    </row>
    <row r="1003" spans="1:2" x14ac:dyDescent="0.3">
      <c r="A1003" s="76" t="s">
        <v>3</v>
      </c>
      <c r="B1003" s="77">
        <v>1835370000</v>
      </c>
    </row>
    <row r="1004" spans="1:2" x14ac:dyDescent="0.3">
      <c r="A1004" s="76" t="s">
        <v>3</v>
      </c>
      <c r="B1004" s="77">
        <v>1836095000</v>
      </c>
    </row>
    <row r="1005" spans="1:2" x14ac:dyDescent="0.3">
      <c r="A1005" s="76" t="s">
        <v>3</v>
      </c>
      <c r="B1005" s="77">
        <v>1842319000</v>
      </c>
    </row>
    <row r="1006" spans="1:2" x14ac:dyDescent="0.3">
      <c r="A1006" s="76" t="s">
        <v>3</v>
      </c>
      <c r="B1006" s="77">
        <v>1882853000</v>
      </c>
    </row>
    <row r="1007" spans="1:2" x14ac:dyDescent="0.3">
      <c r="A1007" s="76" t="s">
        <v>3</v>
      </c>
      <c r="B1007" s="77">
        <v>1882928000</v>
      </c>
    </row>
    <row r="1008" spans="1:2" x14ac:dyDescent="0.3">
      <c r="A1008" s="76" t="s">
        <v>3</v>
      </c>
      <c r="B1008" s="77">
        <v>1897402000</v>
      </c>
    </row>
    <row r="1009" spans="1:2" x14ac:dyDescent="0.3">
      <c r="A1009" s="76" t="s">
        <v>3</v>
      </c>
      <c r="B1009" s="77">
        <v>1921337000</v>
      </c>
    </row>
    <row r="1010" spans="1:2" x14ac:dyDescent="0.3">
      <c r="A1010" s="76" t="s">
        <v>3</v>
      </c>
      <c r="B1010" s="77">
        <v>1922916000</v>
      </c>
    </row>
    <row r="1011" spans="1:2" x14ac:dyDescent="0.3">
      <c r="A1011" s="76" t="s">
        <v>3</v>
      </c>
      <c r="B1011" s="77">
        <v>1948934000</v>
      </c>
    </row>
    <row r="1012" spans="1:2" x14ac:dyDescent="0.3">
      <c r="A1012" s="76" t="s">
        <v>3</v>
      </c>
      <c r="B1012" s="77">
        <v>1959000000</v>
      </c>
    </row>
    <row r="1013" spans="1:2" x14ac:dyDescent="0.3">
      <c r="A1013" s="76" t="s">
        <v>3</v>
      </c>
      <c r="B1013" s="77">
        <v>1964777000</v>
      </c>
    </row>
    <row r="1014" spans="1:2" x14ac:dyDescent="0.3">
      <c r="A1014" s="76" t="s">
        <v>3</v>
      </c>
      <c r="B1014" s="77">
        <v>1968338000</v>
      </c>
    </row>
    <row r="1015" spans="1:2" x14ac:dyDescent="0.3">
      <c r="A1015" s="76" t="s">
        <v>3</v>
      </c>
      <c r="B1015" s="77">
        <v>1973000000</v>
      </c>
    </row>
    <row r="1016" spans="1:2" x14ac:dyDescent="0.3">
      <c r="A1016" s="76" t="s">
        <v>3</v>
      </c>
      <c r="B1016" s="77">
        <v>1981427000</v>
      </c>
    </row>
    <row r="1017" spans="1:2" x14ac:dyDescent="0.3">
      <c r="A1017" s="76" t="s">
        <v>3</v>
      </c>
      <c r="B1017" s="77">
        <v>2007652000</v>
      </c>
    </row>
    <row r="1018" spans="1:2" x14ac:dyDescent="0.3">
      <c r="A1018" s="76" t="s">
        <v>3</v>
      </c>
      <c r="B1018" s="77">
        <v>2013770000</v>
      </c>
    </row>
    <row r="1019" spans="1:2" x14ac:dyDescent="0.3">
      <c r="A1019" s="76" t="s">
        <v>3</v>
      </c>
      <c r="B1019" s="77">
        <v>2019469000</v>
      </c>
    </row>
    <row r="1020" spans="1:2" x14ac:dyDescent="0.3">
      <c r="A1020" s="76" t="s">
        <v>3</v>
      </c>
      <c r="B1020" s="77">
        <v>2060000000</v>
      </c>
    </row>
    <row r="1021" spans="1:2" x14ac:dyDescent="0.3">
      <c r="A1021" s="76" t="s">
        <v>3</v>
      </c>
      <c r="B1021" s="77">
        <v>2073784000</v>
      </c>
    </row>
    <row r="1022" spans="1:2" x14ac:dyDescent="0.3">
      <c r="A1022" s="76" t="s">
        <v>3</v>
      </c>
      <c r="B1022" s="77">
        <v>2101899000</v>
      </c>
    </row>
    <row r="1023" spans="1:2" x14ac:dyDescent="0.3">
      <c r="A1023" s="76" t="s">
        <v>3</v>
      </c>
      <c r="B1023" s="77">
        <v>2114471000</v>
      </c>
    </row>
    <row r="1024" spans="1:2" x14ac:dyDescent="0.3">
      <c r="A1024" s="76" t="s">
        <v>3</v>
      </c>
      <c r="B1024" s="77">
        <v>2129870000</v>
      </c>
    </row>
    <row r="1025" spans="1:2" x14ac:dyDescent="0.3">
      <c r="A1025" s="76" t="s">
        <v>3</v>
      </c>
      <c r="B1025" s="77">
        <v>2140713000</v>
      </c>
    </row>
    <row r="1026" spans="1:2" x14ac:dyDescent="0.3">
      <c r="A1026" s="76" t="s">
        <v>3</v>
      </c>
      <c r="B1026" s="77">
        <v>2140713000</v>
      </c>
    </row>
    <row r="1027" spans="1:2" x14ac:dyDescent="0.3">
      <c r="A1027" s="76" t="s">
        <v>3</v>
      </c>
      <c r="B1027" s="77">
        <v>2160676000</v>
      </c>
    </row>
    <row r="1028" spans="1:2" x14ac:dyDescent="0.3">
      <c r="A1028" s="76" t="s">
        <v>3</v>
      </c>
      <c r="B1028" s="77">
        <v>2164646000</v>
      </c>
    </row>
    <row r="1029" spans="1:2" x14ac:dyDescent="0.3">
      <c r="A1029" s="76" t="s">
        <v>3</v>
      </c>
      <c r="B1029" s="77">
        <v>2185800000</v>
      </c>
    </row>
    <row r="1030" spans="1:2" x14ac:dyDescent="0.3">
      <c r="A1030" s="76" t="s">
        <v>3</v>
      </c>
      <c r="B1030" s="77">
        <v>2187777000</v>
      </c>
    </row>
    <row r="1031" spans="1:2" x14ac:dyDescent="0.3">
      <c r="A1031" s="76" t="s">
        <v>3</v>
      </c>
      <c r="B1031" s="77">
        <v>2218000000</v>
      </c>
    </row>
    <row r="1032" spans="1:2" x14ac:dyDescent="0.3">
      <c r="A1032" s="76" t="s">
        <v>3</v>
      </c>
      <c r="B1032" s="77">
        <v>2241315000</v>
      </c>
    </row>
    <row r="1033" spans="1:2" x14ac:dyDescent="0.3">
      <c r="A1033" s="76" t="s">
        <v>3</v>
      </c>
      <c r="B1033" s="77">
        <v>2253000000</v>
      </c>
    </row>
    <row r="1034" spans="1:2" x14ac:dyDescent="0.3">
      <c r="A1034" s="76" t="s">
        <v>3</v>
      </c>
      <c r="B1034" s="77">
        <v>2267038000</v>
      </c>
    </row>
    <row r="1035" spans="1:2" x14ac:dyDescent="0.3">
      <c r="A1035" s="76" t="s">
        <v>3</v>
      </c>
      <c r="B1035" s="77">
        <v>2268480000</v>
      </c>
    </row>
    <row r="1036" spans="1:2" x14ac:dyDescent="0.3">
      <c r="A1036" s="76" t="s">
        <v>3</v>
      </c>
      <c r="B1036" s="77">
        <v>2338000000</v>
      </c>
    </row>
    <row r="1037" spans="1:2" x14ac:dyDescent="0.3">
      <c r="A1037" s="76" t="s">
        <v>3</v>
      </c>
      <c r="B1037" s="77">
        <v>2370100000</v>
      </c>
    </row>
    <row r="1038" spans="1:2" x14ac:dyDescent="0.3">
      <c r="A1038" s="76" t="s">
        <v>3</v>
      </c>
      <c r="B1038" s="77">
        <v>2444000000</v>
      </c>
    </row>
    <row r="1039" spans="1:2" x14ac:dyDescent="0.3">
      <c r="A1039" s="76" t="s">
        <v>3</v>
      </c>
      <c r="B1039" s="77">
        <v>2456000000</v>
      </c>
    </row>
    <row r="1040" spans="1:2" x14ac:dyDescent="0.3">
      <c r="A1040" s="76" t="s">
        <v>3</v>
      </c>
      <c r="B1040" s="77">
        <v>2457000000</v>
      </c>
    </row>
    <row r="1041" spans="1:2" x14ac:dyDescent="0.3">
      <c r="A1041" s="76" t="s">
        <v>3</v>
      </c>
      <c r="B1041" s="77">
        <v>2463000000</v>
      </c>
    </row>
    <row r="1042" spans="1:2" x14ac:dyDescent="0.3">
      <c r="A1042" s="76" t="s">
        <v>3</v>
      </c>
      <c r="B1042" s="77">
        <v>2471969000</v>
      </c>
    </row>
    <row r="1043" spans="1:2" x14ac:dyDescent="0.3">
      <c r="A1043" s="76" t="s">
        <v>3</v>
      </c>
      <c r="B1043" s="77">
        <v>2475500000</v>
      </c>
    </row>
    <row r="1044" spans="1:2" x14ac:dyDescent="0.3">
      <c r="A1044" s="76" t="s">
        <v>3</v>
      </c>
      <c r="B1044" s="77">
        <v>2522068000</v>
      </c>
    </row>
    <row r="1045" spans="1:2" x14ac:dyDescent="0.3">
      <c r="A1045" s="76" t="s">
        <v>3</v>
      </c>
      <c r="B1045" s="77">
        <v>2537369000</v>
      </c>
    </row>
    <row r="1046" spans="1:2" x14ac:dyDescent="0.3">
      <c r="A1046" s="76" t="s">
        <v>3</v>
      </c>
      <c r="B1046" s="77">
        <v>2568144000</v>
      </c>
    </row>
    <row r="1047" spans="1:2" x14ac:dyDescent="0.3">
      <c r="A1047" s="76" t="s">
        <v>3</v>
      </c>
      <c r="B1047" s="77">
        <v>2573800000</v>
      </c>
    </row>
    <row r="1048" spans="1:2" x14ac:dyDescent="0.3">
      <c r="A1048" s="76" t="s">
        <v>3</v>
      </c>
      <c r="B1048" s="77">
        <v>2688500000</v>
      </c>
    </row>
    <row r="1049" spans="1:2" x14ac:dyDescent="0.3">
      <c r="A1049" s="76" t="s">
        <v>3</v>
      </c>
      <c r="B1049" s="77">
        <v>2703100000</v>
      </c>
    </row>
    <row r="1050" spans="1:2" x14ac:dyDescent="0.3">
      <c r="A1050" s="76" t="s">
        <v>3</v>
      </c>
      <c r="B1050" s="77">
        <v>2753900000</v>
      </c>
    </row>
    <row r="1051" spans="1:2" x14ac:dyDescent="0.3">
      <c r="A1051" s="76" t="s">
        <v>3</v>
      </c>
      <c r="B1051" s="77">
        <v>2760300000</v>
      </c>
    </row>
    <row r="1052" spans="1:2" x14ac:dyDescent="0.3">
      <c r="A1052" s="76" t="s">
        <v>3</v>
      </c>
      <c r="B1052" s="77">
        <v>2778591000</v>
      </c>
    </row>
    <row r="1053" spans="1:2" x14ac:dyDescent="0.3">
      <c r="A1053" s="76" t="s">
        <v>3</v>
      </c>
      <c r="B1053" s="77">
        <v>2801000000</v>
      </c>
    </row>
    <row r="1054" spans="1:2" x14ac:dyDescent="0.3">
      <c r="A1054" s="76" t="s">
        <v>3</v>
      </c>
      <c r="B1054" s="77">
        <v>2929029000</v>
      </c>
    </row>
    <row r="1055" spans="1:2" x14ac:dyDescent="0.3">
      <c r="A1055" s="76" t="s">
        <v>3</v>
      </c>
      <c r="B1055" s="77">
        <v>2974249000</v>
      </c>
    </row>
    <row r="1056" spans="1:2" x14ac:dyDescent="0.3">
      <c r="A1056" s="76" t="s">
        <v>3</v>
      </c>
      <c r="B1056" s="77">
        <v>3027744000</v>
      </c>
    </row>
    <row r="1057" spans="1:2" x14ac:dyDescent="0.3">
      <c r="A1057" s="76" t="s">
        <v>3</v>
      </c>
      <c r="B1057" s="77">
        <v>3043000000</v>
      </c>
    </row>
    <row r="1058" spans="1:2" x14ac:dyDescent="0.3">
      <c r="A1058" s="76" t="s">
        <v>3</v>
      </c>
      <c r="B1058" s="77">
        <v>3052800000</v>
      </c>
    </row>
    <row r="1059" spans="1:2" x14ac:dyDescent="0.3">
      <c r="A1059" s="76" t="s">
        <v>3</v>
      </c>
      <c r="B1059" s="77">
        <v>3056499000</v>
      </c>
    </row>
    <row r="1060" spans="1:2" x14ac:dyDescent="0.3">
      <c r="A1060" s="76" t="s">
        <v>3</v>
      </c>
      <c r="B1060" s="77">
        <v>3160200000</v>
      </c>
    </row>
    <row r="1061" spans="1:2" x14ac:dyDescent="0.3">
      <c r="A1061" s="76" t="s">
        <v>3</v>
      </c>
      <c r="B1061" s="77">
        <v>3182500000</v>
      </c>
    </row>
    <row r="1062" spans="1:2" x14ac:dyDescent="0.3">
      <c r="A1062" s="76" t="s">
        <v>3</v>
      </c>
      <c r="B1062" s="77">
        <v>3299000000</v>
      </c>
    </row>
    <row r="1063" spans="1:2" x14ac:dyDescent="0.3">
      <c r="A1063" s="76" t="s">
        <v>3</v>
      </c>
      <c r="B1063" s="77">
        <v>3305000000</v>
      </c>
    </row>
    <row r="1064" spans="1:2" x14ac:dyDescent="0.3">
      <c r="A1064" s="76" t="s">
        <v>3</v>
      </c>
      <c r="B1064" s="77">
        <v>3379200000</v>
      </c>
    </row>
    <row r="1065" spans="1:2" x14ac:dyDescent="0.3">
      <c r="A1065" s="76" t="s">
        <v>3</v>
      </c>
      <c r="B1065" s="77">
        <v>3596400000</v>
      </c>
    </row>
    <row r="1066" spans="1:2" x14ac:dyDescent="0.3">
      <c r="A1066" s="76" t="s">
        <v>3</v>
      </c>
      <c r="B1066" s="77">
        <v>3623700000</v>
      </c>
    </row>
    <row r="1067" spans="1:2" x14ac:dyDescent="0.3">
      <c r="A1067" s="76" t="s">
        <v>3</v>
      </c>
      <c r="B1067" s="77">
        <v>3633000000</v>
      </c>
    </row>
    <row r="1068" spans="1:2" x14ac:dyDescent="0.3">
      <c r="A1068" s="76" t="s">
        <v>3</v>
      </c>
      <c r="B1068" s="77">
        <v>3663000000</v>
      </c>
    </row>
    <row r="1069" spans="1:2" x14ac:dyDescent="0.3">
      <c r="A1069" s="76" t="s">
        <v>3</v>
      </c>
      <c r="B1069" s="77">
        <v>3668000000</v>
      </c>
    </row>
    <row r="1070" spans="1:2" x14ac:dyDescent="0.3">
      <c r="A1070" s="76" t="s">
        <v>3</v>
      </c>
      <c r="B1070" s="77">
        <v>3702000000</v>
      </c>
    </row>
    <row r="1071" spans="1:2" x14ac:dyDescent="0.3">
      <c r="A1071" s="76" t="s">
        <v>3</v>
      </c>
      <c r="B1071" s="77">
        <v>3746000000</v>
      </c>
    </row>
    <row r="1072" spans="1:2" x14ac:dyDescent="0.3">
      <c r="A1072" s="76" t="s">
        <v>3</v>
      </c>
      <c r="B1072" s="77">
        <v>3916160000</v>
      </c>
    </row>
    <row r="1073" spans="1:2" x14ac:dyDescent="0.3">
      <c r="A1073" s="76" t="s">
        <v>3</v>
      </c>
      <c r="B1073" s="77">
        <v>4136483000</v>
      </c>
    </row>
    <row r="1074" spans="1:2" x14ac:dyDescent="0.3">
      <c r="A1074" s="76" t="s">
        <v>3</v>
      </c>
      <c r="B1074" s="77">
        <v>4187000000</v>
      </c>
    </row>
    <row r="1075" spans="1:2" x14ac:dyDescent="0.3">
      <c r="A1075" s="76" t="s">
        <v>3</v>
      </c>
      <c r="B1075" s="77">
        <v>4231428000</v>
      </c>
    </row>
    <row r="1076" spans="1:2" x14ac:dyDescent="0.3">
      <c r="A1076" s="76" t="s">
        <v>3</v>
      </c>
      <c r="B1076" s="77">
        <v>4280000000</v>
      </c>
    </row>
    <row r="1077" spans="1:2" x14ac:dyDescent="0.3">
      <c r="A1077" s="76" t="s">
        <v>3</v>
      </c>
      <c r="B1077" s="77">
        <v>4314242000</v>
      </c>
    </row>
    <row r="1078" spans="1:2" x14ac:dyDescent="0.3">
      <c r="A1078" s="76" t="s">
        <v>3</v>
      </c>
      <c r="B1078" s="77">
        <v>4452000000</v>
      </c>
    </row>
    <row r="1079" spans="1:2" x14ac:dyDescent="0.3">
      <c r="A1079" s="76" t="s">
        <v>3</v>
      </c>
      <c r="B1079" s="77">
        <v>4465000000</v>
      </c>
    </row>
    <row r="1080" spans="1:2" x14ac:dyDescent="0.3">
      <c r="A1080" s="76" t="s">
        <v>3</v>
      </c>
      <c r="B1080" s="77">
        <v>4492000000</v>
      </c>
    </row>
    <row r="1081" spans="1:2" x14ac:dyDescent="0.3">
      <c r="A1081" s="76" t="s">
        <v>3</v>
      </c>
      <c r="B1081" s="77">
        <v>4683000000</v>
      </c>
    </row>
    <row r="1082" spans="1:2" x14ac:dyDescent="0.3">
      <c r="A1082" s="76" t="s">
        <v>3</v>
      </c>
      <c r="B1082" s="77">
        <v>4730000000</v>
      </c>
    </row>
    <row r="1083" spans="1:2" x14ac:dyDescent="0.3">
      <c r="A1083" s="76" t="s">
        <v>3</v>
      </c>
      <c r="B1083" s="77">
        <v>4769000000</v>
      </c>
    </row>
    <row r="1084" spans="1:2" x14ac:dyDescent="0.3">
      <c r="A1084" s="76" t="s">
        <v>3</v>
      </c>
      <c r="B1084" s="77">
        <v>4861000000</v>
      </c>
    </row>
    <row r="1085" spans="1:2" x14ac:dyDescent="0.3">
      <c r="A1085" s="76" t="s">
        <v>3</v>
      </c>
      <c r="B1085" s="77">
        <v>4863000000</v>
      </c>
    </row>
    <row r="1086" spans="1:2" x14ac:dyDescent="0.3">
      <c r="A1086" s="76" t="s">
        <v>3</v>
      </c>
      <c r="B1086" s="77">
        <v>4871000000</v>
      </c>
    </row>
    <row r="1087" spans="1:2" x14ac:dyDescent="0.3">
      <c r="A1087" s="76" t="s">
        <v>3</v>
      </c>
      <c r="B1087" s="77">
        <v>4947000000</v>
      </c>
    </row>
    <row r="1088" spans="1:2" x14ac:dyDescent="0.3">
      <c r="A1088" s="76" t="s">
        <v>3</v>
      </c>
      <c r="B1088" s="77">
        <v>4994000000</v>
      </c>
    </row>
    <row r="1089" spans="1:2" x14ac:dyDescent="0.3">
      <c r="A1089" s="76" t="s">
        <v>3</v>
      </c>
      <c r="B1089" s="77">
        <v>5062000000</v>
      </c>
    </row>
    <row r="1090" spans="1:2" x14ac:dyDescent="0.3">
      <c r="A1090" s="76" t="s">
        <v>3</v>
      </c>
      <c r="B1090" s="77">
        <v>5123000000</v>
      </c>
    </row>
    <row r="1091" spans="1:2" x14ac:dyDescent="0.3">
      <c r="A1091" s="76" t="s">
        <v>3</v>
      </c>
      <c r="B1091" s="77">
        <v>5517000000</v>
      </c>
    </row>
    <row r="1092" spans="1:2" x14ac:dyDescent="0.3">
      <c r="A1092" s="76" t="s">
        <v>3</v>
      </c>
      <c r="B1092" s="77">
        <v>5581000000</v>
      </c>
    </row>
    <row r="1093" spans="1:2" x14ac:dyDescent="0.3">
      <c r="A1093" s="76" t="s">
        <v>3</v>
      </c>
      <c r="B1093" s="77">
        <v>5703000000</v>
      </c>
    </row>
    <row r="1094" spans="1:2" x14ac:dyDescent="0.3">
      <c r="A1094" s="76" t="s">
        <v>3</v>
      </c>
      <c r="B1094" s="77">
        <v>5728000000</v>
      </c>
    </row>
    <row r="1095" spans="1:2" x14ac:dyDescent="0.3">
      <c r="A1095" s="76" t="s">
        <v>3</v>
      </c>
      <c r="B1095" s="77">
        <v>5811000000</v>
      </c>
    </row>
    <row r="1096" spans="1:2" x14ac:dyDescent="0.3">
      <c r="A1096" s="76" t="s">
        <v>3</v>
      </c>
      <c r="B1096" s="77">
        <v>5873000000</v>
      </c>
    </row>
    <row r="1097" spans="1:2" x14ac:dyDescent="0.3">
      <c r="A1097" s="76" t="s">
        <v>3</v>
      </c>
      <c r="B1097" s="77">
        <v>6130000000</v>
      </c>
    </row>
    <row r="1098" spans="1:2" x14ac:dyDescent="0.3">
      <c r="A1098" s="76" t="s">
        <v>3</v>
      </c>
      <c r="B1098" s="77">
        <v>6249000000</v>
      </c>
    </row>
    <row r="1099" spans="1:2" x14ac:dyDescent="0.3">
      <c r="A1099" s="76" t="s">
        <v>3</v>
      </c>
      <c r="B1099" s="77">
        <v>6262000000</v>
      </c>
    </row>
    <row r="1100" spans="1:2" x14ac:dyDescent="0.3">
      <c r="A1100" s="76" t="s">
        <v>3</v>
      </c>
      <c r="B1100" s="77">
        <v>6563000000</v>
      </c>
    </row>
    <row r="1101" spans="1:2" x14ac:dyDescent="0.3">
      <c r="A1101" s="76" t="s">
        <v>3</v>
      </c>
      <c r="B1101" s="77">
        <v>6677000000</v>
      </c>
    </row>
    <row r="1102" spans="1:2" x14ac:dyDescent="0.3">
      <c r="A1102" s="76" t="s">
        <v>3</v>
      </c>
      <c r="B1102" s="77">
        <v>6843000000</v>
      </c>
    </row>
    <row r="1103" spans="1:2" x14ac:dyDescent="0.3">
      <c r="A1103" s="76" t="s">
        <v>3</v>
      </c>
      <c r="B1103" s="77">
        <v>6849000000</v>
      </c>
    </row>
    <row r="1104" spans="1:2" x14ac:dyDescent="0.3">
      <c r="A1104" s="76" t="s">
        <v>3</v>
      </c>
      <c r="B1104" s="77">
        <v>6906000000</v>
      </c>
    </row>
    <row r="1105" spans="1:2" x14ac:dyDescent="0.3">
      <c r="A1105" s="76" t="s">
        <v>3</v>
      </c>
      <c r="B1105" s="77">
        <v>7008000000</v>
      </c>
    </row>
    <row r="1106" spans="1:2" x14ac:dyDescent="0.3">
      <c r="A1106" s="76" t="s">
        <v>3</v>
      </c>
      <c r="B1106" s="77">
        <v>7175000000</v>
      </c>
    </row>
    <row r="1107" spans="1:2" x14ac:dyDescent="0.3">
      <c r="A1107" s="76" t="s">
        <v>3</v>
      </c>
      <c r="B1107" s="77">
        <v>7423000000</v>
      </c>
    </row>
    <row r="1108" spans="1:2" x14ac:dyDescent="0.3">
      <c r="A1108" s="76" t="s">
        <v>3</v>
      </c>
      <c r="B1108" s="77">
        <v>7762000000</v>
      </c>
    </row>
    <row r="1109" spans="1:2" x14ac:dyDescent="0.3">
      <c r="A1109" s="76" t="s">
        <v>3</v>
      </c>
      <c r="B1109" s="77">
        <v>8095000000</v>
      </c>
    </row>
    <row r="1110" spans="1:2" x14ac:dyDescent="0.3">
      <c r="A1110" s="76" t="s">
        <v>3</v>
      </c>
      <c r="B1110" s="77">
        <v>8287000000</v>
      </c>
    </row>
    <row r="1111" spans="1:2" x14ac:dyDescent="0.3">
      <c r="A1111" s="76" t="s">
        <v>3</v>
      </c>
      <c r="B1111" s="77">
        <v>8395100000</v>
      </c>
    </row>
    <row r="1112" spans="1:2" x14ac:dyDescent="0.3">
      <c r="A1112" s="76" t="s">
        <v>3</v>
      </c>
      <c r="B1112" s="77">
        <v>8518000000</v>
      </c>
    </row>
    <row r="1113" spans="1:2" x14ac:dyDescent="0.3">
      <c r="A1113" s="76" t="s">
        <v>3</v>
      </c>
      <c r="B1113" s="77">
        <v>8569000000</v>
      </c>
    </row>
    <row r="1114" spans="1:2" x14ac:dyDescent="0.3">
      <c r="A1114" s="76" t="s">
        <v>3</v>
      </c>
      <c r="B1114" s="77">
        <v>8719600000</v>
      </c>
    </row>
    <row r="1115" spans="1:2" x14ac:dyDescent="0.3">
      <c r="A1115" s="76" t="s">
        <v>3</v>
      </c>
      <c r="B1115" s="77">
        <v>9342000000</v>
      </c>
    </row>
    <row r="1116" spans="1:2" x14ac:dyDescent="0.3">
      <c r="A1116" s="76" t="s">
        <v>3</v>
      </c>
      <c r="B1116" s="77">
        <v>9392000000</v>
      </c>
    </row>
    <row r="1117" spans="1:2" x14ac:dyDescent="0.3">
      <c r="A1117" s="76" t="s">
        <v>3</v>
      </c>
      <c r="B1117" s="77">
        <v>9414300000</v>
      </c>
    </row>
    <row r="1118" spans="1:2" x14ac:dyDescent="0.3">
      <c r="A1118" s="76" t="s">
        <v>3</v>
      </c>
      <c r="B1118" s="77">
        <v>9632000000</v>
      </c>
    </row>
    <row r="1119" spans="1:2" x14ac:dyDescent="0.3">
      <c r="A1119" s="76" t="s">
        <v>3</v>
      </c>
      <c r="B1119" s="77">
        <v>9892600000</v>
      </c>
    </row>
    <row r="1120" spans="1:2" x14ac:dyDescent="0.3">
      <c r="A1120" s="76" t="s">
        <v>3</v>
      </c>
      <c r="B1120" s="77">
        <v>9952000000</v>
      </c>
    </row>
    <row r="1121" spans="1:2" x14ac:dyDescent="0.3">
      <c r="A1121" s="76" t="s">
        <v>3</v>
      </c>
      <c r="B1121" s="77">
        <v>10691000000</v>
      </c>
    </row>
    <row r="1122" spans="1:2" x14ac:dyDescent="0.3">
      <c r="A1122" s="76" t="s">
        <v>3</v>
      </c>
      <c r="B1122" s="77">
        <v>10762500000</v>
      </c>
    </row>
    <row r="1123" spans="1:2" x14ac:dyDescent="0.3">
      <c r="A1123" s="76" t="s">
        <v>3</v>
      </c>
      <c r="B1123" s="77">
        <v>10928000000</v>
      </c>
    </row>
    <row r="1124" spans="1:2" x14ac:dyDescent="0.3">
      <c r="A1124" s="76" t="s">
        <v>3</v>
      </c>
      <c r="B1124" s="77">
        <v>11291100000</v>
      </c>
    </row>
    <row r="1125" spans="1:2" x14ac:dyDescent="0.3">
      <c r="A1125" s="76" t="s">
        <v>3</v>
      </c>
      <c r="B1125" s="77">
        <v>11349000000</v>
      </c>
    </row>
    <row r="1126" spans="1:2" x14ac:dyDescent="0.3">
      <c r="A1126" s="76" t="s">
        <v>3</v>
      </c>
      <c r="B1126" s="77">
        <v>11834000000</v>
      </c>
    </row>
    <row r="1127" spans="1:2" x14ac:dyDescent="0.3">
      <c r="A1127" s="76" t="s">
        <v>3</v>
      </c>
      <c r="B1127" s="77">
        <v>12128100000</v>
      </c>
    </row>
    <row r="1128" spans="1:2" x14ac:dyDescent="0.3">
      <c r="A1128" s="76" t="s">
        <v>3</v>
      </c>
      <c r="B1128" s="77">
        <v>12152000000</v>
      </c>
    </row>
    <row r="1129" spans="1:2" x14ac:dyDescent="0.3">
      <c r="A1129" s="76" t="s">
        <v>3</v>
      </c>
      <c r="B1129" s="77">
        <v>12878000000</v>
      </c>
    </row>
    <row r="1130" spans="1:2" x14ac:dyDescent="0.3">
      <c r="A1130" s="76" t="s">
        <v>3</v>
      </c>
      <c r="B1130" s="77">
        <v>13355000000</v>
      </c>
    </row>
    <row r="1131" spans="1:2" x14ac:dyDescent="0.3">
      <c r="A1131" s="76" t="s">
        <v>3</v>
      </c>
      <c r="B1131" s="77">
        <v>13781000000</v>
      </c>
    </row>
    <row r="1132" spans="1:2" x14ac:dyDescent="0.3">
      <c r="A1132" s="76" t="s">
        <v>3</v>
      </c>
      <c r="B1132" s="77">
        <v>13795000000</v>
      </c>
    </row>
    <row r="1133" spans="1:2" x14ac:dyDescent="0.3">
      <c r="A1133" s="76" t="s">
        <v>3</v>
      </c>
      <c r="B1133" s="77">
        <v>13842000000</v>
      </c>
    </row>
    <row r="1134" spans="1:2" x14ac:dyDescent="0.3">
      <c r="A1134" s="76" t="s">
        <v>3</v>
      </c>
      <c r="B1134" s="77">
        <v>14010000000</v>
      </c>
    </row>
    <row r="1135" spans="1:2" x14ac:dyDescent="0.3">
      <c r="A1135" s="76" t="s">
        <v>3</v>
      </c>
      <c r="B1135" s="77">
        <v>14026000000</v>
      </c>
    </row>
    <row r="1136" spans="1:2" x14ac:dyDescent="0.3">
      <c r="A1136" s="76" t="s">
        <v>3</v>
      </c>
      <c r="B1136" s="77">
        <v>14202000000</v>
      </c>
    </row>
    <row r="1137" spans="1:2" x14ac:dyDescent="0.3">
      <c r="A1137" s="76" t="s">
        <v>3</v>
      </c>
      <c r="B1137" s="77">
        <v>14293000000</v>
      </c>
    </row>
    <row r="1138" spans="1:2" x14ac:dyDescent="0.3">
      <c r="A1138" s="76" t="s">
        <v>3</v>
      </c>
      <c r="B1138" s="77">
        <v>14356000000</v>
      </c>
    </row>
    <row r="1139" spans="1:2" x14ac:dyDescent="0.3">
      <c r="A1139" s="76" t="s">
        <v>3</v>
      </c>
      <c r="B1139" s="77">
        <v>14765000000</v>
      </c>
    </row>
    <row r="1140" spans="1:2" x14ac:dyDescent="0.3">
      <c r="A1140" s="76" t="s">
        <v>3</v>
      </c>
      <c r="B1140" s="77">
        <v>14891000000</v>
      </c>
    </row>
    <row r="1141" spans="1:2" x14ac:dyDescent="0.3">
      <c r="A1141" s="76" t="s">
        <v>3</v>
      </c>
      <c r="B1141" s="77">
        <v>15069000000</v>
      </c>
    </row>
    <row r="1142" spans="1:2" x14ac:dyDescent="0.3">
      <c r="A1142" s="76" t="s">
        <v>3</v>
      </c>
      <c r="B1142" s="77">
        <v>15374000000</v>
      </c>
    </row>
    <row r="1143" spans="1:2" x14ac:dyDescent="0.3">
      <c r="A1143" s="76" t="s">
        <v>3</v>
      </c>
      <c r="B1143" s="77">
        <v>15667000000</v>
      </c>
    </row>
    <row r="1144" spans="1:2" x14ac:dyDescent="0.3">
      <c r="A1144" s="76" t="s">
        <v>3</v>
      </c>
      <c r="B1144" s="77">
        <v>15724000000</v>
      </c>
    </row>
    <row r="1145" spans="1:2" x14ac:dyDescent="0.3">
      <c r="A1145" s="76" t="s">
        <v>3</v>
      </c>
      <c r="B1145" s="77">
        <v>15784000000</v>
      </c>
    </row>
    <row r="1146" spans="1:2" x14ac:dyDescent="0.3">
      <c r="A1146" s="76" t="s">
        <v>3</v>
      </c>
      <c r="B1146" s="77">
        <v>16114000000</v>
      </c>
    </row>
    <row r="1147" spans="1:2" x14ac:dyDescent="0.3">
      <c r="A1147" s="76" t="s">
        <v>3</v>
      </c>
      <c r="B1147" s="77">
        <v>16132000000</v>
      </c>
    </row>
    <row r="1148" spans="1:2" x14ac:dyDescent="0.3">
      <c r="A1148" s="76" t="s">
        <v>3</v>
      </c>
      <c r="B1148" s="77">
        <v>16194000000</v>
      </c>
    </row>
    <row r="1149" spans="1:2" x14ac:dyDescent="0.3">
      <c r="A1149" s="76" t="s">
        <v>3</v>
      </c>
      <c r="B1149" s="77">
        <v>16809000000</v>
      </c>
    </row>
    <row r="1150" spans="1:2" x14ac:dyDescent="0.3">
      <c r="A1150" s="76" t="s">
        <v>3</v>
      </c>
      <c r="B1150" s="77">
        <v>17002000000</v>
      </c>
    </row>
    <row r="1151" spans="1:2" x14ac:dyDescent="0.3">
      <c r="A1151" s="76" t="s">
        <v>3</v>
      </c>
      <c r="B1151" s="77">
        <v>17379000000</v>
      </c>
    </row>
    <row r="1152" spans="1:2" x14ac:dyDescent="0.3">
      <c r="A1152" s="76" t="s">
        <v>3</v>
      </c>
      <c r="B1152" s="77">
        <v>17395000000</v>
      </c>
    </row>
    <row r="1153" spans="1:2" x14ac:dyDescent="0.3">
      <c r="A1153" s="76" t="s">
        <v>3</v>
      </c>
      <c r="B1153" s="77">
        <v>17891000000</v>
      </c>
    </row>
    <row r="1154" spans="1:2" x14ac:dyDescent="0.3">
      <c r="A1154" s="76" t="s">
        <v>3</v>
      </c>
      <c r="B1154" s="77">
        <v>19332000000</v>
      </c>
    </row>
    <row r="1155" spans="1:2" x14ac:dyDescent="0.3">
      <c r="A1155" s="76" t="s">
        <v>3</v>
      </c>
      <c r="B1155" s="77">
        <v>21087000000</v>
      </c>
    </row>
    <row r="1156" spans="1:2" x14ac:dyDescent="0.3">
      <c r="A1156" s="76" t="s">
        <v>3</v>
      </c>
      <c r="B1156" s="77">
        <v>22290000000</v>
      </c>
    </row>
    <row r="1157" spans="1:2" x14ac:dyDescent="0.3">
      <c r="A1157" s="76" t="s">
        <v>3</v>
      </c>
      <c r="B1157" s="77">
        <v>23608000000</v>
      </c>
    </row>
    <row r="1158" spans="1:2" x14ac:dyDescent="0.3">
      <c r="A1158" s="76" t="s">
        <v>3</v>
      </c>
      <c r="B1158" s="77">
        <v>23699000000</v>
      </c>
    </row>
    <row r="1159" spans="1:2" x14ac:dyDescent="0.3">
      <c r="A1159" s="76" t="s">
        <v>3</v>
      </c>
      <c r="B1159" s="77">
        <v>25734000000</v>
      </c>
    </row>
    <row r="1160" spans="1:2" x14ac:dyDescent="0.3">
      <c r="A1160" s="76" t="s">
        <v>3</v>
      </c>
      <c r="B1160" s="77">
        <v>27030000000</v>
      </c>
    </row>
    <row r="1161" spans="1:2" x14ac:dyDescent="0.3">
      <c r="A1161" s="76" t="s">
        <v>3</v>
      </c>
      <c r="B1161" s="77">
        <v>27839000000</v>
      </c>
    </row>
    <row r="1162" spans="1:2" x14ac:dyDescent="0.3">
      <c r="A1162" s="76" t="s">
        <v>3</v>
      </c>
      <c r="B1162" s="77">
        <v>28515000000</v>
      </c>
    </row>
    <row r="1163" spans="1:2" x14ac:dyDescent="0.3">
      <c r="A1163" s="76" t="s">
        <v>3</v>
      </c>
      <c r="B1163" s="77">
        <v>29894000000</v>
      </c>
    </row>
    <row r="1164" spans="1:2" x14ac:dyDescent="0.3">
      <c r="A1164" s="76" t="s">
        <v>3</v>
      </c>
      <c r="B1164" s="77">
        <v>30469000000</v>
      </c>
    </row>
    <row r="1165" spans="1:2" x14ac:dyDescent="0.3">
      <c r="A1165" s="76" t="s">
        <v>3</v>
      </c>
      <c r="B1165" s="77">
        <v>33038000000</v>
      </c>
    </row>
    <row r="1166" spans="1:2" x14ac:dyDescent="0.3">
      <c r="A1166" s="76" t="s">
        <v>3</v>
      </c>
      <c r="B1166" s="77">
        <v>40553000000</v>
      </c>
    </row>
    <row r="1167" spans="1:2" x14ac:dyDescent="0.3">
      <c r="A1167" s="76" t="s">
        <v>3</v>
      </c>
      <c r="B1167" s="77">
        <v>41735000000</v>
      </c>
    </row>
    <row r="1168" spans="1:2" x14ac:dyDescent="0.3">
      <c r="A1168" s="76" t="s">
        <v>3</v>
      </c>
      <c r="B1168" s="77">
        <v>43474000000</v>
      </c>
    </row>
    <row r="1169" spans="1:2" x14ac:dyDescent="0.3">
      <c r="A1169" s="76" t="s">
        <v>3</v>
      </c>
      <c r="B1169" s="77">
        <v>45416000000</v>
      </c>
    </row>
    <row r="1170" spans="1:2" x14ac:dyDescent="0.3">
      <c r="A1170" s="76" t="s">
        <v>12</v>
      </c>
      <c r="B1170" s="77">
        <v>404927000</v>
      </c>
    </row>
    <row r="1171" spans="1:2" x14ac:dyDescent="0.3">
      <c r="A1171" s="76" t="s">
        <v>12</v>
      </c>
      <c r="B1171" s="77">
        <v>604216000</v>
      </c>
    </row>
    <row r="1172" spans="1:2" x14ac:dyDescent="0.3">
      <c r="A1172" s="76" t="s">
        <v>12</v>
      </c>
      <c r="B1172" s="77">
        <v>674816000</v>
      </c>
    </row>
    <row r="1173" spans="1:2" x14ac:dyDescent="0.3">
      <c r="A1173" s="76" t="s">
        <v>12</v>
      </c>
      <c r="B1173" s="77">
        <v>689308000</v>
      </c>
    </row>
    <row r="1174" spans="1:2" x14ac:dyDescent="0.3">
      <c r="A1174" s="76" t="s">
        <v>12</v>
      </c>
      <c r="B1174" s="77">
        <v>694867000</v>
      </c>
    </row>
    <row r="1175" spans="1:2" x14ac:dyDescent="0.3">
      <c r="A1175" s="76" t="s">
        <v>12</v>
      </c>
      <c r="B1175" s="77">
        <v>705992000</v>
      </c>
    </row>
    <row r="1176" spans="1:2" x14ac:dyDescent="0.3">
      <c r="A1176" s="76" t="s">
        <v>12</v>
      </c>
      <c r="B1176" s="77">
        <v>735184000</v>
      </c>
    </row>
    <row r="1177" spans="1:2" x14ac:dyDescent="0.3">
      <c r="A1177" s="76" t="s">
        <v>12</v>
      </c>
      <c r="B1177" s="77">
        <v>737010000</v>
      </c>
    </row>
    <row r="1178" spans="1:2" x14ac:dyDescent="0.3">
      <c r="A1178" s="76" t="s">
        <v>12</v>
      </c>
      <c r="B1178" s="77">
        <v>750373000</v>
      </c>
    </row>
    <row r="1179" spans="1:2" x14ac:dyDescent="0.3">
      <c r="A1179" s="76" t="s">
        <v>12</v>
      </c>
      <c r="B1179" s="77">
        <v>753561000</v>
      </c>
    </row>
    <row r="1180" spans="1:2" x14ac:dyDescent="0.3">
      <c r="A1180" s="76" t="s">
        <v>12</v>
      </c>
      <c r="B1180" s="77">
        <v>766600000</v>
      </c>
    </row>
    <row r="1181" spans="1:2" x14ac:dyDescent="0.3">
      <c r="A1181" s="76" t="s">
        <v>12</v>
      </c>
      <c r="B1181" s="77">
        <v>777985000</v>
      </c>
    </row>
    <row r="1182" spans="1:2" x14ac:dyDescent="0.3">
      <c r="A1182" s="76" t="s">
        <v>12</v>
      </c>
      <c r="B1182" s="77">
        <v>778074000</v>
      </c>
    </row>
    <row r="1183" spans="1:2" x14ac:dyDescent="0.3">
      <c r="A1183" s="76" t="s">
        <v>12</v>
      </c>
      <c r="B1183" s="77">
        <v>787445000</v>
      </c>
    </row>
    <row r="1184" spans="1:2" x14ac:dyDescent="0.3">
      <c r="A1184" s="76" t="s">
        <v>12</v>
      </c>
      <c r="B1184" s="77">
        <v>821692000</v>
      </c>
    </row>
    <row r="1185" spans="1:2" x14ac:dyDescent="0.3">
      <c r="A1185" s="76" t="s">
        <v>12</v>
      </c>
      <c r="B1185" s="77">
        <v>824941000</v>
      </c>
    </row>
    <row r="1186" spans="1:2" x14ac:dyDescent="0.3">
      <c r="A1186" s="76" t="s">
        <v>12</v>
      </c>
      <c r="B1186" s="77">
        <v>838459000</v>
      </c>
    </row>
    <row r="1187" spans="1:2" x14ac:dyDescent="0.3">
      <c r="A1187" s="76" t="s">
        <v>12</v>
      </c>
      <c r="B1187" s="77">
        <v>844047000</v>
      </c>
    </row>
    <row r="1188" spans="1:2" x14ac:dyDescent="0.3">
      <c r="A1188" s="76" t="s">
        <v>12</v>
      </c>
      <c r="B1188" s="77">
        <v>852749000</v>
      </c>
    </row>
    <row r="1189" spans="1:2" x14ac:dyDescent="0.3">
      <c r="A1189" s="76" t="s">
        <v>12</v>
      </c>
      <c r="B1189" s="77">
        <v>864632000</v>
      </c>
    </row>
    <row r="1190" spans="1:2" x14ac:dyDescent="0.3">
      <c r="A1190" s="76" t="s">
        <v>12</v>
      </c>
      <c r="B1190" s="77">
        <v>866578000</v>
      </c>
    </row>
    <row r="1191" spans="1:2" x14ac:dyDescent="0.3">
      <c r="A1191" s="76" t="s">
        <v>12</v>
      </c>
      <c r="B1191" s="77">
        <v>919267000</v>
      </c>
    </row>
    <row r="1192" spans="1:2" x14ac:dyDescent="0.3">
      <c r="A1192" s="76" t="s">
        <v>12</v>
      </c>
      <c r="B1192" s="77">
        <v>924360000</v>
      </c>
    </row>
    <row r="1193" spans="1:2" x14ac:dyDescent="0.3">
      <c r="A1193" s="76" t="s">
        <v>12</v>
      </c>
      <c r="B1193" s="77">
        <v>959720000</v>
      </c>
    </row>
    <row r="1194" spans="1:2" x14ac:dyDescent="0.3">
      <c r="A1194" s="76" t="s">
        <v>12</v>
      </c>
      <c r="B1194" s="77">
        <v>1022700000</v>
      </c>
    </row>
    <row r="1195" spans="1:2" x14ac:dyDescent="0.3">
      <c r="A1195" s="76" t="s">
        <v>12</v>
      </c>
      <c r="B1195" s="77">
        <v>1049553000</v>
      </c>
    </row>
    <row r="1196" spans="1:2" x14ac:dyDescent="0.3">
      <c r="A1196" s="76" t="s">
        <v>12</v>
      </c>
      <c r="B1196" s="77">
        <v>1049806000</v>
      </c>
    </row>
    <row r="1197" spans="1:2" x14ac:dyDescent="0.3">
      <c r="A1197" s="76" t="s">
        <v>12</v>
      </c>
      <c r="B1197" s="77">
        <v>1066835000</v>
      </c>
    </row>
    <row r="1198" spans="1:2" x14ac:dyDescent="0.3">
      <c r="A1198" s="76" t="s">
        <v>12</v>
      </c>
      <c r="B1198" s="77">
        <v>1080135000</v>
      </c>
    </row>
    <row r="1199" spans="1:2" x14ac:dyDescent="0.3">
      <c r="A1199" s="76" t="s">
        <v>12</v>
      </c>
      <c r="B1199" s="77">
        <v>1119412000</v>
      </c>
    </row>
    <row r="1200" spans="1:2" x14ac:dyDescent="0.3">
      <c r="A1200" s="76" t="s">
        <v>12</v>
      </c>
      <c r="B1200" s="77">
        <v>1128217000</v>
      </c>
    </row>
    <row r="1201" spans="1:2" x14ac:dyDescent="0.3">
      <c r="A1201" s="76" t="s">
        <v>12</v>
      </c>
      <c r="B1201" s="77">
        <v>1128743000</v>
      </c>
    </row>
    <row r="1202" spans="1:2" x14ac:dyDescent="0.3">
      <c r="A1202" s="76" t="s">
        <v>12</v>
      </c>
      <c r="B1202" s="77">
        <v>1205464000</v>
      </c>
    </row>
    <row r="1203" spans="1:2" x14ac:dyDescent="0.3">
      <c r="A1203" s="76" t="s">
        <v>12</v>
      </c>
      <c r="B1203" s="77">
        <v>1228267000</v>
      </c>
    </row>
    <row r="1204" spans="1:2" x14ac:dyDescent="0.3">
      <c r="A1204" s="76" t="s">
        <v>12</v>
      </c>
      <c r="B1204" s="77">
        <v>1229564000</v>
      </c>
    </row>
    <row r="1205" spans="1:2" x14ac:dyDescent="0.3">
      <c r="A1205" s="76" t="s">
        <v>12</v>
      </c>
      <c r="B1205" s="77">
        <v>1249299000</v>
      </c>
    </row>
    <row r="1206" spans="1:2" x14ac:dyDescent="0.3">
      <c r="A1206" s="76" t="s">
        <v>12</v>
      </c>
      <c r="B1206" s="77">
        <v>1257359000</v>
      </c>
    </row>
    <row r="1207" spans="1:2" x14ac:dyDescent="0.3">
      <c r="A1207" s="76" t="s">
        <v>12</v>
      </c>
      <c r="B1207" s="77">
        <v>1276000000</v>
      </c>
    </row>
    <row r="1208" spans="1:2" x14ac:dyDescent="0.3">
      <c r="A1208" s="76" t="s">
        <v>12</v>
      </c>
      <c r="B1208" s="77">
        <v>1302015000</v>
      </c>
    </row>
    <row r="1209" spans="1:2" x14ac:dyDescent="0.3">
      <c r="A1209" s="76" t="s">
        <v>12</v>
      </c>
      <c r="B1209" s="77">
        <v>1343200000</v>
      </c>
    </row>
    <row r="1210" spans="1:2" x14ac:dyDescent="0.3">
      <c r="A1210" s="76" t="s">
        <v>12</v>
      </c>
      <c r="B1210" s="77">
        <v>1352931000</v>
      </c>
    </row>
    <row r="1211" spans="1:2" x14ac:dyDescent="0.3">
      <c r="A1211" s="76" t="s">
        <v>12</v>
      </c>
      <c r="B1211" s="77">
        <v>1403059000</v>
      </c>
    </row>
    <row r="1212" spans="1:2" x14ac:dyDescent="0.3">
      <c r="A1212" s="76" t="s">
        <v>12</v>
      </c>
      <c r="B1212" s="77">
        <v>1422087000</v>
      </c>
    </row>
    <row r="1213" spans="1:2" x14ac:dyDescent="0.3">
      <c r="A1213" s="76" t="s">
        <v>12</v>
      </c>
      <c r="B1213" s="77">
        <v>1424146000</v>
      </c>
    </row>
    <row r="1214" spans="1:2" x14ac:dyDescent="0.3">
      <c r="A1214" s="76" t="s">
        <v>12</v>
      </c>
      <c r="B1214" s="77">
        <v>1431446000</v>
      </c>
    </row>
    <row r="1215" spans="1:2" x14ac:dyDescent="0.3">
      <c r="A1215" s="76" t="s">
        <v>12</v>
      </c>
      <c r="B1215" s="77">
        <v>1450800000</v>
      </c>
    </row>
    <row r="1216" spans="1:2" x14ac:dyDescent="0.3">
      <c r="A1216" s="76" t="s">
        <v>12</v>
      </c>
      <c r="B1216" s="77">
        <v>1471828000</v>
      </c>
    </row>
    <row r="1217" spans="1:2" x14ac:dyDescent="0.3">
      <c r="A1217" s="76" t="s">
        <v>12</v>
      </c>
      <c r="B1217" s="77">
        <v>1473000000</v>
      </c>
    </row>
    <row r="1218" spans="1:2" x14ac:dyDescent="0.3">
      <c r="A1218" s="76" t="s">
        <v>12</v>
      </c>
      <c r="B1218" s="77">
        <v>1479000000</v>
      </c>
    </row>
    <row r="1219" spans="1:2" x14ac:dyDescent="0.3">
      <c r="A1219" s="76" t="s">
        <v>12</v>
      </c>
      <c r="B1219" s="77">
        <v>1491000000</v>
      </c>
    </row>
    <row r="1220" spans="1:2" x14ac:dyDescent="0.3">
      <c r="A1220" s="76" t="s">
        <v>12</v>
      </c>
      <c r="B1220" s="77">
        <v>1513848000</v>
      </c>
    </row>
    <row r="1221" spans="1:2" x14ac:dyDescent="0.3">
      <c r="A1221" s="76" t="s">
        <v>12</v>
      </c>
      <c r="B1221" s="77">
        <v>1516290000</v>
      </c>
    </row>
    <row r="1222" spans="1:2" x14ac:dyDescent="0.3">
      <c r="A1222" s="76" t="s">
        <v>12</v>
      </c>
      <c r="B1222" s="77">
        <v>1541974000</v>
      </c>
    </row>
    <row r="1223" spans="1:2" x14ac:dyDescent="0.3">
      <c r="A1223" s="76" t="s">
        <v>12</v>
      </c>
      <c r="B1223" s="77">
        <v>1554500000</v>
      </c>
    </row>
    <row r="1224" spans="1:2" x14ac:dyDescent="0.3">
      <c r="A1224" s="76" t="s">
        <v>12</v>
      </c>
      <c r="B1224" s="77">
        <v>1587562000</v>
      </c>
    </row>
    <row r="1225" spans="1:2" x14ac:dyDescent="0.3">
      <c r="A1225" s="76" t="s">
        <v>12</v>
      </c>
      <c r="B1225" s="77">
        <v>1598820000</v>
      </c>
    </row>
    <row r="1226" spans="1:2" x14ac:dyDescent="0.3">
      <c r="A1226" s="76" t="s">
        <v>12</v>
      </c>
      <c r="B1226" s="77">
        <v>1602011000</v>
      </c>
    </row>
    <row r="1227" spans="1:2" x14ac:dyDescent="0.3">
      <c r="A1227" s="76" t="s">
        <v>12</v>
      </c>
      <c r="B1227" s="77">
        <v>1605329000</v>
      </c>
    </row>
    <row r="1228" spans="1:2" x14ac:dyDescent="0.3">
      <c r="A1228" s="76" t="s">
        <v>12</v>
      </c>
      <c r="B1228" s="77">
        <v>1639278000</v>
      </c>
    </row>
    <row r="1229" spans="1:2" x14ac:dyDescent="0.3">
      <c r="A1229" s="76" t="s">
        <v>12</v>
      </c>
      <c r="B1229" s="77">
        <v>1657829000</v>
      </c>
    </row>
    <row r="1230" spans="1:2" x14ac:dyDescent="0.3">
      <c r="A1230" s="76" t="s">
        <v>12</v>
      </c>
      <c r="B1230" s="77">
        <v>1658961000</v>
      </c>
    </row>
    <row r="1231" spans="1:2" x14ac:dyDescent="0.3">
      <c r="A1231" s="76" t="s">
        <v>12</v>
      </c>
      <c r="B1231" s="77">
        <v>1665200000</v>
      </c>
    </row>
    <row r="1232" spans="1:2" x14ac:dyDescent="0.3">
      <c r="A1232" s="76" t="s">
        <v>12</v>
      </c>
      <c r="B1232" s="77">
        <v>1668521000</v>
      </c>
    </row>
    <row r="1233" spans="1:2" x14ac:dyDescent="0.3">
      <c r="A1233" s="76" t="s">
        <v>12</v>
      </c>
      <c r="B1233" s="77">
        <v>1692411000</v>
      </c>
    </row>
    <row r="1234" spans="1:2" x14ac:dyDescent="0.3">
      <c r="A1234" s="76" t="s">
        <v>12</v>
      </c>
      <c r="B1234" s="77">
        <v>1693800000</v>
      </c>
    </row>
    <row r="1235" spans="1:2" x14ac:dyDescent="0.3">
      <c r="A1235" s="76" t="s">
        <v>12</v>
      </c>
      <c r="B1235" s="77">
        <v>1696446000</v>
      </c>
    </row>
    <row r="1236" spans="1:2" x14ac:dyDescent="0.3">
      <c r="A1236" s="76" t="s">
        <v>12</v>
      </c>
      <c r="B1236" s="77">
        <v>1702000000</v>
      </c>
    </row>
    <row r="1237" spans="1:2" x14ac:dyDescent="0.3">
      <c r="A1237" s="76" t="s">
        <v>12</v>
      </c>
      <c r="B1237" s="77">
        <v>1727000000</v>
      </c>
    </row>
    <row r="1238" spans="1:2" x14ac:dyDescent="0.3">
      <c r="A1238" s="76" t="s">
        <v>12</v>
      </c>
      <c r="B1238" s="77">
        <v>1735000000</v>
      </c>
    </row>
    <row r="1239" spans="1:2" x14ac:dyDescent="0.3">
      <c r="A1239" s="76" t="s">
        <v>12</v>
      </c>
      <c r="B1239" s="77">
        <v>1742601000</v>
      </c>
    </row>
    <row r="1240" spans="1:2" x14ac:dyDescent="0.3">
      <c r="A1240" s="76" t="s">
        <v>12</v>
      </c>
      <c r="B1240" s="77">
        <v>1750511000</v>
      </c>
    </row>
    <row r="1241" spans="1:2" x14ac:dyDescent="0.3">
      <c r="A1241" s="76" t="s">
        <v>12</v>
      </c>
      <c r="B1241" s="77">
        <v>1751611000</v>
      </c>
    </row>
    <row r="1242" spans="1:2" x14ac:dyDescent="0.3">
      <c r="A1242" s="76" t="s">
        <v>12</v>
      </c>
      <c r="B1242" s="77">
        <v>1751896000</v>
      </c>
    </row>
    <row r="1243" spans="1:2" x14ac:dyDescent="0.3">
      <c r="A1243" s="76" t="s">
        <v>12</v>
      </c>
      <c r="B1243" s="77">
        <v>1779500000</v>
      </c>
    </row>
    <row r="1244" spans="1:2" x14ac:dyDescent="0.3">
      <c r="A1244" s="76" t="s">
        <v>12</v>
      </c>
      <c r="B1244" s="77">
        <v>1821102000</v>
      </c>
    </row>
    <row r="1245" spans="1:2" x14ac:dyDescent="0.3">
      <c r="A1245" s="76" t="s">
        <v>12</v>
      </c>
      <c r="B1245" s="77">
        <v>1830188000</v>
      </c>
    </row>
    <row r="1246" spans="1:2" x14ac:dyDescent="0.3">
      <c r="A1246" s="76" t="s">
        <v>12</v>
      </c>
      <c r="B1246" s="77">
        <v>1839600000</v>
      </c>
    </row>
    <row r="1247" spans="1:2" x14ac:dyDescent="0.3">
      <c r="A1247" s="76" t="s">
        <v>12</v>
      </c>
      <c r="B1247" s="77">
        <v>1847000000</v>
      </c>
    </row>
    <row r="1248" spans="1:2" x14ac:dyDescent="0.3">
      <c r="A1248" s="76" t="s">
        <v>12</v>
      </c>
      <c r="B1248" s="77">
        <v>1872000000</v>
      </c>
    </row>
    <row r="1249" spans="1:2" x14ac:dyDescent="0.3">
      <c r="A1249" s="76" t="s">
        <v>12</v>
      </c>
      <c r="B1249" s="77">
        <v>1957046000</v>
      </c>
    </row>
    <row r="1250" spans="1:2" x14ac:dyDescent="0.3">
      <c r="A1250" s="76" t="s">
        <v>12</v>
      </c>
      <c r="B1250" s="77">
        <v>1970700000</v>
      </c>
    </row>
    <row r="1251" spans="1:2" x14ac:dyDescent="0.3">
      <c r="A1251" s="76" t="s">
        <v>12</v>
      </c>
      <c r="B1251" s="77">
        <v>1999600000</v>
      </c>
    </row>
    <row r="1252" spans="1:2" x14ac:dyDescent="0.3">
      <c r="A1252" s="76" t="s">
        <v>12</v>
      </c>
      <c r="B1252" s="77">
        <v>2007481000</v>
      </c>
    </row>
    <row r="1253" spans="1:2" x14ac:dyDescent="0.3">
      <c r="A1253" s="76" t="s">
        <v>12</v>
      </c>
      <c r="B1253" s="77">
        <v>2038000000</v>
      </c>
    </row>
    <row r="1254" spans="1:2" x14ac:dyDescent="0.3">
      <c r="A1254" s="76" t="s">
        <v>12</v>
      </c>
      <c r="B1254" s="77">
        <v>2073700000</v>
      </c>
    </row>
    <row r="1255" spans="1:2" x14ac:dyDescent="0.3">
      <c r="A1255" s="76" t="s">
        <v>12</v>
      </c>
      <c r="B1255" s="77">
        <v>2085500000</v>
      </c>
    </row>
    <row r="1256" spans="1:2" x14ac:dyDescent="0.3">
      <c r="A1256" s="76" t="s">
        <v>12</v>
      </c>
      <c r="B1256" s="77">
        <v>2133400000</v>
      </c>
    </row>
    <row r="1257" spans="1:2" x14ac:dyDescent="0.3">
      <c r="A1257" s="76" t="s">
        <v>12</v>
      </c>
      <c r="B1257" s="77">
        <v>2170100000</v>
      </c>
    </row>
    <row r="1258" spans="1:2" x14ac:dyDescent="0.3">
      <c r="A1258" s="76" t="s">
        <v>12</v>
      </c>
      <c r="B1258" s="77">
        <v>2185000000</v>
      </c>
    </row>
    <row r="1259" spans="1:2" x14ac:dyDescent="0.3">
      <c r="A1259" s="76" t="s">
        <v>12</v>
      </c>
      <c r="B1259" s="77">
        <v>2188035000</v>
      </c>
    </row>
    <row r="1260" spans="1:2" x14ac:dyDescent="0.3">
      <c r="A1260" s="76" t="s">
        <v>12</v>
      </c>
      <c r="B1260" s="77">
        <v>2202000000</v>
      </c>
    </row>
    <row r="1261" spans="1:2" x14ac:dyDescent="0.3">
      <c r="A1261" s="76" t="s">
        <v>12</v>
      </c>
      <c r="B1261" s="77">
        <v>2226343000</v>
      </c>
    </row>
    <row r="1262" spans="1:2" x14ac:dyDescent="0.3">
      <c r="A1262" s="76" t="s">
        <v>12</v>
      </c>
      <c r="B1262" s="77">
        <v>2227173000</v>
      </c>
    </row>
    <row r="1263" spans="1:2" x14ac:dyDescent="0.3">
      <c r="A1263" s="76" t="s">
        <v>12</v>
      </c>
      <c r="B1263" s="77">
        <v>2228000000</v>
      </c>
    </row>
    <row r="1264" spans="1:2" x14ac:dyDescent="0.3">
      <c r="A1264" s="76" t="s">
        <v>12</v>
      </c>
      <c r="B1264" s="77">
        <v>2259262000</v>
      </c>
    </row>
    <row r="1265" spans="1:2" x14ac:dyDescent="0.3">
      <c r="A1265" s="76" t="s">
        <v>12</v>
      </c>
      <c r="B1265" s="77">
        <v>2268000000</v>
      </c>
    </row>
    <row r="1266" spans="1:2" x14ac:dyDescent="0.3">
      <c r="A1266" s="76" t="s">
        <v>12</v>
      </c>
      <c r="B1266" s="77">
        <v>2284300000</v>
      </c>
    </row>
    <row r="1267" spans="1:2" x14ac:dyDescent="0.3">
      <c r="A1267" s="76" t="s">
        <v>12</v>
      </c>
      <c r="B1267" s="77">
        <v>2284336000</v>
      </c>
    </row>
    <row r="1268" spans="1:2" x14ac:dyDescent="0.3">
      <c r="A1268" s="76" t="s">
        <v>12</v>
      </c>
      <c r="B1268" s="77">
        <v>2307000000</v>
      </c>
    </row>
    <row r="1269" spans="1:2" x14ac:dyDescent="0.3">
      <c r="A1269" s="76" t="s">
        <v>12</v>
      </c>
      <c r="B1269" s="77">
        <v>2309800000</v>
      </c>
    </row>
    <row r="1270" spans="1:2" x14ac:dyDescent="0.3">
      <c r="A1270" s="76" t="s">
        <v>12</v>
      </c>
      <c r="B1270" s="77">
        <v>2335000000</v>
      </c>
    </row>
    <row r="1271" spans="1:2" x14ac:dyDescent="0.3">
      <c r="A1271" s="76" t="s">
        <v>12</v>
      </c>
      <c r="B1271" s="77">
        <v>2345000000</v>
      </c>
    </row>
    <row r="1272" spans="1:2" x14ac:dyDescent="0.3">
      <c r="A1272" s="76" t="s">
        <v>12</v>
      </c>
      <c r="B1272" s="77">
        <v>2366616000</v>
      </c>
    </row>
    <row r="1273" spans="1:2" x14ac:dyDescent="0.3">
      <c r="A1273" s="76" t="s">
        <v>12</v>
      </c>
      <c r="B1273" s="77">
        <v>2409000000</v>
      </c>
    </row>
    <row r="1274" spans="1:2" x14ac:dyDescent="0.3">
      <c r="A1274" s="76" t="s">
        <v>12</v>
      </c>
      <c r="B1274" s="77">
        <v>2415639000</v>
      </c>
    </row>
    <row r="1275" spans="1:2" x14ac:dyDescent="0.3">
      <c r="A1275" s="76" t="s">
        <v>12</v>
      </c>
      <c r="B1275" s="77">
        <v>2470600000</v>
      </c>
    </row>
    <row r="1276" spans="1:2" x14ac:dyDescent="0.3">
      <c r="A1276" s="76" t="s">
        <v>12</v>
      </c>
      <c r="B1276" s="77">
        <v>2505000000</v>
      </c>
    </row>
    <row r="1277" spans="1:2" x14ac:dyDescent="0.3">
      <c r="A1277" s="76" t="s">
        <v>12</v>
      </c>
      <c r="B1277" s="77">
        <v>2522637000</v>
      </c>
    </row>
    <row r="1278" spans="1:2" x14ac:dyDescent="0.3">
      <c r="A1278" s="76" t="s">
        <v>12</v>
      </c>
      <c r="B1278" s="77">
        <v>2599000000</v>
      </c>
    </row>
    <row r="1279" spans="1:2" x14ac:dyDescent="0.3">
      <c r="A1279" s="76" t="s">
        <v>12</v>
      </c>
      <c r="B1279" s="77">
        <v>2615000000</v>
      </c>
    </row>
    <row r="1280" spans="1:2" x14ac:dyDescent="0.3">
      <c r="A1280" s="76" t="s">
        <v>12</v>
      </c>
      <c r="B1280" s="77">
        <v>2618922000</v>
      </c>
    </row>
    <row r="1281" spans="1:2" x14ac:dyDescent="0.3">
      <c r="A1281" s="76" t="s">
        <v>12</v>
      </c>
      <c r="B1281" s="77">
        <v>2661230000</v>
      </c>
    </row>
    <row r="1282" spans="1:2" x14ac:dyDescent="0.3">
      <c r="A1282" s="76" t="s">
        <v>12</v>
      </c>
      <c r="B1282" s="77">
        <v>2708800000</v>
      </c>
    </row>
    <row r="1283" spans="1:2" x14ac:dyDescent="0.3">
      <c r="A1283" s="76" t="s">
        <v>12</v>
      </c>
      <c r="B1283" s="77">
        <v>2800768000</v>
      </c>
    </row>
    <row r="1284" spans="1:2" x14ac:dyDescent="0.3">
      <c r="A1284" s="76" t="s">
        <v>12</v>
      </c>
      <c r="B1284" s="77">
        <v>2811000000</v>
      </c>
    </row>
    <row r="1285" spans="1:2" x14ac:dyDescent="0.3">
      <c r="A1285" s="76" t="s">
        <v>12</v>
      </c>
      <c r="B1285" s="77">
        <v>2858200000</v>
      </c>
    </row>
    <row r="1286" spans="1:2" x14ac:dyDescent="0.3">
      <c r="A1286" s="76" t="s">
        <v>12</v>
      </c>
      <c r="B1286" s="77">
        <v>2858724000</v>
      </c>
    </row>
    <row r="1287" spans="1:2" x14ac:dyDescent="0.3">
      <c r="A1287" s="76" t="s">
        <v>12</v>
      </c>
      <c r="B1287" s="77">
        <v>2883000000</v>
      </c>
    </row>
    <row r="1288" spans="1:2" x14ac:dyDescent="0.3">
      <c r="A1288" s="76" t="s">
        <v>12</v>
      </c>
      <c r="B1288" s="77">
        <v>2890553000</v>
      </c>
    </row>
    <row r="1289" spans="1:2" x14ac:dyDescent="0.3">
      <c r="A1289" s="76" t="s">
        <v>12</v>
      </c>
      <c r="B1289" s="77">
        <v>2941400000</v>
      </c>
    </row>
    <row r="1290" spans="1:2" x14ac:dyDescent="0.3">
      <c r="A1290" s="76" t="s">
        <v>12</v>
      </c>
      <c r="B1290" s="77">
        <v>2985000000</v>
      </c>
    </row>
    <row r="1291" spans="1:2" x14ac:dyDescent="0.3">
      <c r="A1291" s="76" t="s">
        <v>12</v>
      </c>
      <c r="B1291" s="77">
        <v>2991000000</v>
      </c>
    </row>
    <row r="1292" spans="1:2" x14ac:dyDescent="0.3">
      <c r="A1292" s="76" t="s">
        <v>12</v>
      </c>
      <c r="B1292" s="77">
        <v>3042000000</v>
      </c>
    </row>
    <row r="1293" spans="1:2" x14ac:dyDescent="0.3">
      <c r="A1293" s="76" t="s">
        <v>12</v>
      </c>
      <c r="B1293" s="77">
        <v>3052000000</v>
      </c>
    </row>
    <row r="1294" spans="1:2" x14ac:dyDescent="0.3">
      <c r="A1294" s="76" t="s">
        <v>12</v>
      </c>
      <c r="B1294" s="77">
        <v>3068231000</v>
      </c>
    </row>
    <row r="1295" spans="1:2" x14ac:dyDescent="0.3">
      <c r="A1295" s="76" t="s">
        <v>12</v>
      </c>
      <c r="B1295" s="77">
        <v>3078600000</v>
      </c>
    </row>
    <row r="1296" spans="1:2" x14ac:dyDescent="0.3">
      <c r="A1296" s="76" t="s">
        <v>12</v>
      </c>
      <c r="B1296" s="77">
        <v>3079000000</v>
      </c>
    </row>
    <row r="1297" spans="1:2" x14ac:dyDescent="0.3">
      <c r="A1297" s="76" t="s">
        <v>12</v>
      </c>
      <c r="B1297" s="77">
        <v>3086000000</v>
      </c>
    </row>
    <row r="1298" spans="1:2" x14ac:dyDescent="0.3">
      <c r="A1298" s="76" t="s">
        <v>12</v>
      </c>
      <c r="B1298" s="77">
        <v>3102575000</v>
      </c>
    </row>
    <row r="1299" spans="1:2" x14ac:dyDescent="0.3">
      <c r="A1299" s="76" t="s">
        <v>12</v>
      </c>
      <c r="B1299" s="77">
        <v>3194000000</v>
      </c>
    </row>
    <row r="1300" spans="1:2" x14ac:dyDescent="0.3">
      <c r="A1300" s="76" t="s">
        <v>12</v>
      </c>
      <c r="B1300" s="77">
        <v>3229000000</v>
      </c>
    </row>
    <row r="1301" spans="1:2" x14ac:dyDescent="0.3">
      <c r="A1301" s="76" t="s">
        <v>12</v>
      </c>
      <c r="B1301" s="77">
        <v>3230758000</v>
      </c>
    </row>
    <row r="1302" spans="1:2" x14ac:dyDescent="0.3">
      <c r="A1302" s="76" t="s">
        <v>12</v>
      </c>
      <c r="B1302" s="77">
        <v>3324000000</v>
      </c>
    </row>
    <row r="1303" spans="1:2" x14ac:dyDescent="0.3">
      <c r="A1303" s="76" t="s">
        <v>12</v>
      </c>
      <c r="B1303" s="77">
        <v>3331000000</v>
      </c>
    </row>
    <row r="1304" spans="1:2" x14ac:dyDescent="0.3">
      <c r="A1304" s="76" t="s">
        <v>12</v>
      </c>
      <c r="B1304" s="77">
        <v>3366000000</v>
      </c>
    </row>
    <row r="1305" spans="1:2" x14ac:dyDescent="0.3">
      <c r="A1305" s="76" t="s">
        <v>12</v>
      </c>
      <c r="B1305" s="77">
        <v>3373000000</v>
      </c>
    </row>
    <row r="1306" spans="1:2" x14ac:dyDescent="0.3">
      <c r="A1306" s="76" t="s">
        <v>12</v>
      </c>
      <c r="B1306" s="77">
        <v>3392000000</v>
      </c>
    </row>
    <row r="1307" spans="1:2" x14ac:dyDescent="0.3">
      <c r="A1307" s="76" t="s">
        <v>12</v>
      </c>
      <c r="B1307" s="77">
        <v>3419000000</v>
      </c>
    </row>
    <row r="1308" spans="1:2" x14ac:dyDescent="0.3">
      <c r="A1308" s="76" t="s">
        <v>12</v>
      </c>
      <c r="B1308" s="77">
        <v>3435000000</v>
      </c>
    </row>
    <row r="1309" spans="1:2" x14ac:dyDescent="0.3">
      <c r="A1309" s="76" t="s">
        <v>12</v>
      </c>
      <c r="B1309" s="77">
        <v>3468683000</v>
      </c>
    </row>
    <row r="1310" spans="1:2" x14ac:dyDescent="0.3">
      <c r="A1310" s="76" t="s">
        <v>12</v>
      </c>
      <c r="B1310" s="77">
        <v>3497000000</v>
      </c>
    </row>
    <row r="1311" spans="1:2" x14ac:dyDescent="0.3">
      <c r="A1311" s="76" t="s">
        <v>12</v>
      </c>
      <c r="B1311" s="77">
        <v>3524985000</v>
      </c>
    </row>
    <row r="1312" spans="1:2" x14ac:dyDescent="0.3">
      <c r="A1312" s="76" t="s">
        <v>12</v>
      </c>
      <c r="B1312" s="77">
        <v>3553000000</v>
      </c>
    </row>
    <row r="1313" spans="1:2" x14ac:dyDescent="0.3">
      <c r="A1313" s="76" t="s">
        <v>12</v>
      </c>
      <c r="B1313" s="77">
        <v>3577700000</v>
      </c>
    </row>
    <row r="1314" spans="1:2" x14ac:dyDescent="0.3">
      <c r="A1314" s="76" t="s">
        <v>12</v>
      </c>
      <c r="B1314" s="77">
        <v>3640000000</v>
      </c>
    </row>
    <row r="1315" spans="1:2" x14ac:dyDescent="0.3">
      <c r="A1315" s="76" t="s">
        <v>12</v>
      </c>
      <c r="B1315" s="77">
        <v>3651000000</v>
      </c>
    </row>
    <row r="1316" spans="1:2" x14ac:dyDescent="0.3">
      <c r="A1316" s="76" t="s">
        <v>12</v>
      </c>
      <c r="B1316" s="77">
        <v>3653000000</v>
      </c>
    </row>
    <row r="1317" spans="1:2" x14ac:dyDescent="0.3">
      <c r="A1317" s="76" t="s">
        <v>12</v>
      </c>
      <c r="B1317" s="77">
        <v>3746000000</v>
      </c>
    </row>
    <row r="1318" spans="1:2" x14ac:dyDescent="0.3">
      <c r="A1318" s="76" t="s">
        <v>12</v>
      </c>
      <c r="B1318" s="77">
        <v>3761100000</v>
      </c>
    </row>
    <row r="1319" spans="1:2" x14ac:dyDescent="0.3">
      <c r="A1319" s="76" t="s">
        <v>12</v>
      </c>
      <c r="B1319" s="77">
        <v>3809000000</v>
      </c>
    </row>
    <row r="1320" spans="1:2" x14ac:dyDescent="0.3">
      <c r="A1320" s="76" t="s">
        <v>12</v>
      </c>
      <c r="B1320" s="77">
        <v>3833000000</v>
      </c>
    </row>
    <row r="1321" spans="1:2" x14ac:dyDescent="0.3">
      <c r="A1321" s="76" t="s">
        <v>12</v>
      </c>
      <c r="B1321" s="77">
        <v>3843000000</v>
      </c>
    </row>
    <row r="1322" spans="1:2" x14ac:dyDescent="0.3">
      <c r="A1322" s="76" t="s">
        <v>12</v>
      </c>
      <c r="B1322" s="77">
        <v>3846000000</v>
      </c>
    </row>
    <row r="1323" spans="1:2" x14ac:dyDescent="0.3">
      <c r="A1323" s="76" t="s">
        <v>12</v>
      </c>
      <c r="B1323" s="77">
        <v>3919000000</v>
      </c>
    </row>
    <row r="1324" spans="1:2" x14ac:dyDescent="0.3">
      <c r="A1324" s="76" t="s">
        <v>12</v>
      </c>
      <c r="B1324" s="77">
        <v>3940000000</v>
      </c>
    </row>
    <row r="1325" spans="1:2" x14ac:dyDescent="0.3">
      <c r="A1325" s="76" t="s">
        <v>12</v>
      </c>
      <c r="B1325" s="77">
        <v>3952000000</v>
      </c>
    </row>
    <row r="1326" spans="1:2" x14ac:dyDescent="0.3">
      <c r="A1326" s="76" t="s">
        <v>12</v>
      </c>
      <c r="B1326" s="77">
        <v>3964000000</v>
      </c>
    </row>
    <row r="1327" spans="1:2" x14ac:dyDescent="0.3">
      <c r="A1327" s="76" t="s">
        <v>12</v>
      </c>
      <c r="B1327" s="77">
        <v>3972000000</v>
      </c>
    </row>
    <row r="1328" spans="1:2" x14ac:dyDescent="0.3">
      <c r="A1328" s="76" t="s">
        <v>12</v>
      </c>
      <c r="B1328" s="77">
        <v>4033000000</v>
      </c>
    </row>
    <row r="1329" spans="1:2" x14ac:dyDescent="0.3">
      <c r="A1329" s="76" t="s">
        <v>12</v>
      </c>
      <c r="B1329" s="77">
        <v>4051194000</v>
      </c>
    </row>
    <row r="1330" spans="1:2" x14ac:dyDescent="0.3">
      <c r="A1330" s="76" t="s">
        <v>12</v>
      </c>
      <c r="B1330" s="77">
        <v>4052000000</v>
      </c>
    </row>
    <row r="1331" spans="1:2" x14ac:dyDescent="0.3">
      <c r="A1331" s="76" t="s">
        <v>12</v>
      </c>
      <c r="B1331" s="77">
        <v>4084316000</v>
      </c>
    </row>
    <row r="1332" spans="1:2" x14ac:dyDescent="0.3">
      <c r="A1332" s="76" t="s">
        <v>12</v>
      </c>
      <c r="B1332" s="77">
        <v>4087000000</v>
      </c>
    </row>
    <row r="1333" spans="1:2" x14ac:dyDescent="0.3">
      <c r="A1333" s="76" t="s">
        <v>12</v>
      </c>
      <c r="B1333" s="77">
        <v>4121600000</v>
      </c>
    </row>
    <row r="1334" spans="1:2" x14ac:dyDescent="0.3">
      <c r="A1334" s="76" t="s">
        <v>12</v>
      </c>
      <c r="B1334" s="77">
        <v>4221000000</v>
      </c>
    </row>
    <row r="1335" spans="1:2" x14ac:dyDescent="0.3">
      <c r="A1335" s="76" t="s">
        <v>12</v>
      </c>
      <c r="B1335" s="77">
        <v>4360000000</v>
      </c>
    </row>
    <row r="1336" spans="1:2" x14ac:dyDescent="0.3">
      <c r="A1336" s="76" t="s">
        <v>12</v>
      </c>
      <c r="B1336" s="77">
        <v>4363000000</v>
      </c>
    </row>
    <row r="1337" spans="1:2" x14ac:dyDescent="0.3">
      <c r="A1337" s="76" t="s">
        <v>12</v>
      </c>
      <c r="B1337" s="77">
        <v>4511000000</v>
      </c>
    </row>
    <row r="1338" spans="1:2" x14ac:dyDescent="0.3">
      <c r="A1338" s="76" t="s">
        <v>12</v>
      </c>
      <c r="B1338" s="77">
        <v>4975800000</v>
      </c>
    </row>
    <row r="1339" spans="1:2" x14ac:dyDescent="0.3">
      <c r="A1339" s="76" t="s">
        <v>12</v>
      </c>
      <c r="B1339" s="77">
        <v>5012668000</v>
      </c>
    </row>
    <row r="1340" spans="1:2" x14ac:dyDescent="0.3">
      <c r="A1340" s="76" t="s">
        <v>12</v>
      </c>
      <c r="B1340" s="77">
        <v>5034522000</v>
      </c>
    </row>
    <row r="1341" spans="1:2" x14ac:dyDescent="0.3">
      <c r="A1341" s="76" t="s">
        <v>12</v>
      </c>
      <c r="B1341" s="77">
        <v>5215000000</v>
      </c>
    </row>
    <row r="1342" spans="1:2" x14ac:dyDescent="0.3">
      <c r="A1342" s="76" t="s">
        <v>12</v>
      </c>
      <c r="B1342" s="77">
        <v>5263000000</v>
      </c>
    </row>
    <row r="1343" spans="1:2" x14ac:dyDescent="0.3">
      <c r="A1343" s="76" t="s">
        <v>12</v>
      </c>
      <c r="B1343" s="77">
        <v>5437000000</v>
      </c>
    </row>
    <row r="1344" spans="1:2" x14ac:dyDescent="0.3">
      <c r="A1344" s="76" t="s">
        <v>12</v>
      </c>
      <c r="B1344" s="77">
        <v>5731000000</v>
      </c>
    </row>
    <row r="1345" spans="1:2" x14ac:dyDescent="0.3">
      <c r="A1345" s="76" t="s">
        <v>12</v>
      </c>
      <c r="B1345" s="77">
        <v>5940000000</v>
      </c>
    </row>
    <row r="1346" spans="1:2" x14ac:dyDescent="0.3">
      <c r="A1346" s="76" t="s">
        <v>12</v>
      </c>
      <c r="B1346" s="77">
        <v>5997000000</v>
      </c>
    </row>
    <row r="1347" spans="1:2" x14ac:dyDescent="0.3">
      <c r="A1347" s="76" t="s">
        <v>12</v>
      </c>
      <c r="B1347" s="77">
        <v>6246000000</v>
      </c>
    </row>
    <row r="1348" spans="1:2" x14ac:dyDescent="0.3">
      <c r="A1348" s="76" t="s">
        <v>12</v>
      </c>
      <c r="B1348" s="77">
        <v>6364000000</v>
      </c>
    </row>
    <row r="1349" spans="1:2" x14ac:dyDescent="0.3">
      <c r="A1349" s="76" t="s">
        <v>12</v>
      </c>
      <c r="B1349" s="77">
        <v>6368000000</v>
      </c>
    </row>
    <row r="1350" spans="1:2" x14ac:dyDescent="0.3">
      <c r="A1350" s="76" t="s">
        <v>12</v>
      </c>
      <c r="B1350" s="77">
        <v>6485000000</v>
      </c>
    </row>
    <row r="1351" spans="1:2" x14ac:dyDescent="0.3">
      <c r="A1351" s="76" t="s">
        <v>12</v>
      </c>
      <c r="B1351" s="77">
        <v>6765000000</v>
      </c>
    </row>
    <row r="1352" spans="1:2" x14ac:dyDescent="0.3">
      <c r="A1352" s="76" t="s">
        <v>12</v>
      </c>
      <c r="B1352" s="77">
        <v>6787000000</v>
      </c>
    </row>
    <row r="1353" spans="1:2" x14ac:dyDescent="0.3">
      <c r="A1353" s="76" t="s">
        <v>12</v>
      </c>
      <c r="B1353" s="77">
        <v>6821000000</v>
      </c>
    </row>
    <row r="1354" spans="1:2" x14ac:dyDescent="0.3">
      <c r="A1354" s="76" t="s">
        <v>12</v>
      </c>
      <c r="B1354" s="77">
        <v>6972000000</v>
      </c>
    </row>
    <row r="1355" spans="1:2" x14ac:dyDescent="0.3">
      <c r="A1355" s="76" t="s">
        <v>12</v>
      </c>
      <c r="B1355" s="77">
        <v>7127000000</v>
      </c>
    </row>
    <row r="1356" spans="1:2" x14ac:dyDescent="0.3">
      <c r="A1356" s="76" t="s">
        <v>12</v>
      </c>
      <c r="B1356" s="77">
        <v>7427000000</v>
      </c>
    </row>
    <row r="1357" spans="1:2" x14ac:dyDescent="0.3">
      <c r="A1357" s="76" t="s">
        <v>12</v>
      </c>
      <c r="B1357" s="77">
        <v>7560000000</v>
      </c>
    </row>
    <row r="1358" spans="1:2" x14ac:dyDescent="0.3">
      <c r="A1358" s="76" t="s">
        <v>12</v>
      </c>
      <c r="B1358" s="77">
        <v>8312000000</v>
      </c>
    </row>
    <row r="1359" spans="1:2" x14ac:dyDescent="0.3">
      <c r="A1359" s="76" t="s">
        <v>12</v>
      </c>
      <c r="B1359" s="77">
        <v>8998000000</v>
      </c>
    </row>
    <row r="1360" spans="1:2" x14ac:dyDescent="0.3">
      <c r="A1360" s="76" t="s">
        <v>12</v>
      </c>
      <c r="B1360" s="77">
        <v>9441000000</v>
      </c>
    </row>
    <row r="1361" spans="1:2" x14ac:dyDescent="0.3">
      <c r="A1361" s="76" t="s">
        <v>12</v>
      </c>
      <c r="B1361" s="77">
        <v>9667000000</v>
      </c>
    </row>
    <row r="1362" spans="1:2" x14ac:dyDescent="0.3">
      <c r="A1362" s="76" t="s">
        <v>12</v>
      </c>
      <c r="B1362" s="77">
        <v>9846000000</v>
      </c>
    </row>
    <row r="1363" spans="1:2" x14ac:dyDescent="0.3">
      <c r="A1363" s="76" t="s">
        <v>12</v>
      </c>
      <c r="B1363" s="77">
        <v>9939000000</v>
      </c>
    </row>
    <row r="1364" spans="1:2" x14ac:dyDescent="0.3">
      <c r="A1364" s="76" t="s">
        <v>12</v>
      </c>
      <c r="B1364" s="77">
        <v>10313000000</v>
      </c>
    </row>
    <row r="1365" spans="1:2" x14ac:dyDescent="0.3">
      <c r="A1365" s="76" t="s">
        <v>12</v>
      </c>
      <c r="B1365" s="77">
        <v>10776000000</v>
      </c>
    </row>
    <row r="1366" spans="1:2" x14ac:dyDescent="0.3">
      <c r="A1366" s="76" t="s">
        <v>12</v>
      </c>
      <c r="B1366" s="77">
        <v>10827000000</v>
      </c>
    </row>
    <row r="1367" spans="1:2" x14ac:dyDescent="0.3">
      <c r="A1367" s="76" t="s">
        <v>12</v>
      </c>
      <c r="B1367" s="77">
        <v>11220000000</v>
      </c>
    </row>
    <row r="1368" spans="1:2" x14ac:dyDescent="0.3">
      <c r="A1368" s="76" t="s">
        <v>12</v>
      </c>
      <c r="B1368" s="77">
        <v>11801000000</v>
      </c>
    </row>
    <row r="1369" spans="1:2" x14ac:dyDescent="0.3">
      <c r="A1369" s="76" t="s">
        <v>12</v>
      </c>
      <c r="B1369" s="77">
        <v>12856000000</v>
      </c>
    </row>
    <row r="1370" spans="1:2" x14ac:dyDescent="0.3">
      <c r="A1370" s="76" t="s">
        <v>12</v>
      </c>
      <c r="B1370" s="77">
        <v>13805000000</v>
      </c>
    </row>
    <row r="1371" spans="1:2" x14ac:dyDescent="0.3">
      <c r="A1371" s="76" t="s">
        <v>12</v>
      </c>
      <c r="B1371" s="77">
        <v>14616000000</v>
      </c>
    </row>
    <row r="1372" spans="1:2" x14ac:dyDescent="0.3">
      <c r="A1372" s="76" t="s">
        <v>12</v>
      </c>
      <c r="B1372" s="77">
        <v>14903000000</v>
      </c>
    </row>
    <row r="1373" spans="1:2" x14ac:dyDescent="0.3">
      <c r="A1373" s="76" t="s">
        <v>12</v>
      </c>
      <c r="B1373" s="77">
        <v>14939000000</v>
      </c>
    </row>
    <row r="1374" spans="1:2" x14ac:dyDescent="0.3">
      <c r="A1374" s="76" t="s">
        <v>12</v>
      </c>
      <c r="B1374" s="77">
        <v>15046000000</v>
      </c>
    </row>
    <row r="1375" spans="1:2" x14ac:dyDescent="0.3">
      <c r="A1375" s="76" t="s">
        <v>12</v>
      </c>
      <c r="B1375" s="77">
        <v>15061000000</v>
      </c>
    </row>
    <row r="1376" spans="1:2" x14ac:dyDescent="0.3">
      <c r="A1376" s="76" t="s">
        <v>12</v>
      </c>
      <c r="B1376" s="77">
        <v>15637000000</v>
      </c>
    </row>
    <row r="1377" spans="1:2" x14ac:dyDescent="0.3">
      <c r="A1377" s="76" t="s">
        <v>12</v>
      </c>
      <c r="B1377" s="77">
        <v>15801000000</v>
      </c>
    </row>
    <row r="1378" spans="1:2" x14ac:dyDescent="0.3">
      <c r="A1378" s="76" t="s">
        <v>12</v>
      </c>
      <c r="B1378" s="77">
        <v>23849000000</v>
      </c>
    </row>
    <row r="1379" spans="1:2" x14ac:dyDescent="0.3">
      <c r="A1379" s="76" t="s">
        <v>12</v>
      </c>
      <c r="B1379" s="77">
        <v>25918000000</v>
      </c>
    </row>
    <row r="1380" spans="1:2" x14ac:dyDescent="0.3">
      <c r="A1380" s="76" t="s">
        <v>12</v>
      </c>
      <c r="B1380" s="77">
        <v>27769000000</v>
      </c>
    </row>
    <row r="1381" spans="1:2" x14ac:dyDescent="0.3">
      <c r="A1381" s="76" t="s">
        <v>12</v>
      </c>
      <c r="B1381" s="77">
        <v>29440000000</v>
      </c>
    </row>
    <row r="1382" spans="1:2" x14ac:dyDescent="0.3">
      <c r="A1382" s="76" t="s">
        <v>12</v>
      </c>
      <c r="B1382" s="77">
        <v>29681000000</v>
      </c>
    </row>
    <row r="1383" spans="1:2" x14ac:dyDescent="0.3">
      <c r="A1383" s="76" t="s">
        <v>12</v>
      </c>
      <c r="B1383" s="77">
        <v>30960000000</v>
      </c>
    </row>
    <row r="1384" spans="1:2" x14ac:dyDescent="0.3">
      <c r="A1384" s="76" t="s">
        <v>12</v>
      </c>
      <c r="B1384" s="77">
        <v>31521000000</v>
      </c>
    </row>
    <row r="1385" spans="1:2" x14ac:dyDescent="0.3">
      <c r="A1385" s="76" t="s">
        <v>12</v>
      </c>
      <c r="B1385" s="77">
        <v>34679000000</v>
      </c>
    </row>
    <row r="1386" spans="1:2" x14ac:dyDescent="0.3">
      <c r="A1386" s="76" t="s">
        <v>12</v>
      </c>
      <c r="B1386" s="77">
        <v>35609000000</v>
      </c>
    </row>
    <row r="1387" spans="1:2" x14ac:dyDescent="0.3">
      <c r="A1387" s="76" t="s">
        <v>12</v>
      </c>
      <c r="B1387" s="77">
        <v>36191000000</v>
      </c>
    </row>
    <row r="1388" spans="1:2" x14ac:dyDescent="0.3">
      <c r="A1388" s="76" t="s">
        <v>12</v>
      </c>
      <c r="B1388" s="77">
        <v>40684000000</v>
      </c>
    </row>
    <row r="1389" spans="1:2" x14ac:dyDescent="0.3">
      <c r="A1389" s="76" t="s">
        <v>12</v>
      </c>
      <c r="B1389" s="77">
        <v>46407000000</v>
      </c>
    </row>
    <row r="1390" spans="1:2" x14ac:dyDescent="0.3">
      <c r="A1390" s="76" t="s">
        <v>12</v>
      </c>
      <c r="B1390" s="77">
        <v>48684000000</v>
      </c>
    </row>
    <row r="1391" spans="1:2" x14ac:dyDescent="0.3">
      <c r="A1391" s="76" t="s">
        <v>12</v>
      </c>
      <c r="B1391" s="77">
        <v>50361000000</v>
      </c>
    </row>
    <row r="1392" spans="1:2" x14ac:dyDescent="0.3">
      <c r="A1392" s="76" t="s">
        <v>12</v>
      </c>
      <c r="B1392" s="77">
        <v>52540000000</v>
      </c>
    </row>
    <row r="1393" spans="1:2" x14ac:dyDescent="0.3">
      <c r="A1393" s="76" t="s">
        <v>12</v>
      </c>
      <c r="B1393" s="77">
        <v>57464000000</v>
      </c>
    </row>
    <row r="1394" spans="1:2" x14ac:dyDescent="0.3">
      <c r="A1394" s="76" t="s">
        <v>12</v>
      </c>
      <c r="B1394" s="77">
        <v>59755000000</v>
      </c>
    </row>
    <row r="1395" spans="1:2" x14ac:dyDescent="0.3">
      <c r="A1395" s="76" t="s">
        <v>12</v>
      </c>
      <c r="B1395" s="77">
        <v>60542000000</v>
      </c>
    </row>
    <row r="1396" spans="1:2" x14ac:dyDescent="0.3">
      <c r="A1396" s="76" t="s">
        <v>12</v>
      </c>
      <c r="B1396" s="77">
        <v>64304000000</v>
      </c>
    </row>
    <row r="1397" spans="1:2" x14ac:dyDescent="0.3">
      <c r="A1397" s="76" t="s">
        <v>12</v>
      </c>
      <c r="B1397" s="77">
        <v>70537000000</v>
      </c>
    </row>
    <row r="1398" spans="1:2" x14ac:dyDescent="0.3">
      <c r="A1398" s="76" t="s">
        <v>12</v>
      </c>
      <c r="B1398" s="77">
        <v>84263000000</v>
      </c>
    </row>
    <row r="1399" spans="1:2" x14ac:dyDescent="0.3">
      <c r="A1399" s="76" t="s">
        <v>12</v>
      </c>
      <c r="B1399" s="77">
        <v>93626000000</v>
      </c>
    </row>
    <row r="1400" spans="1:2" x14ac:dyDescent="0.3">
      <c r="A1400" s="76" t="s">
        <v>48</v>
      </c>
      <c r="B1400" s="77">
        <v>-12647000000</v>
      </c>
    </row>
    <row r="1401" spans="1:2" x14ac:dyDescent="0.3">
      <c r="A1401" s="76" t="s">
        <v>48</v>
      </c>
      <c r="B1401" s="77">
        <v>327134000</v>
      </c>
    </row>
    <row r="1402" spans="1:2" x14ac:dyDescent="0.3">
      <c r="A1402" s="76" t="s">
        <v>48</v>
      </c>
      <c r="B1402" s="77">
        <v>334026000</v>
      </c>
    </row>
    <row r="1403" spans="1:2" x14ac:dyDescent="0.3">
      <c r="A1403" s="76" t="s">
        <v>48</v>
      </c>
      <c r="B1403" s="77">
        <v>363957000</v>
      </c>
    </row>
    <row r="1404" spans="1:2" x14ac:dyDescent="0.3">
      <c r="A1404" s="76" t="s">
        <v>48</v>
      </c>
      <c r="B1404" s="77">
        <v>426880000</v>
      </c>
    </row>
    <row r="1405" spans="1:2" x14ac:dyDescent="0.3">
      <c r="A1405" s="76" t="s">
        <v>48</v>
      </c>
      <c r="B1405" s="77">
        <v>522360000</v>
      </c>
    </row>
    <row r="1406" spans="1:2" x14ac:dyDescent="0.3">
      <c r="A1406" s="76" t="s">
        <v>48</v>
      </c>
      <c r="B1406" s="77">
        <v>587582000</v>
      </c>
    </row>
    <row r="1407" spans="1:2" x14ac:dyDescent="0.3">
      <c r="A1407" s="76" t="s">
        <v>48</v>
      </c>
      <c r="B1407" s="77">
        <v>721767000</v>
      </c>
    </row>
    <row r="1408" spans="1:2" x14ac:dyDescent="0.3">
      <c r="A1408" s="76" t="s">
        <v>48</v>
      </c>
      <c r="B1408" s="77">
        <v>770848000</v>
      </c>
    </row>
    <row r="1409" spans="1:2" x14ac:dyDescent="0.3">
      <c r="A1409" s="76" t="s">
        <v>48</v>
      </c>
      <c r="B1409" s="77">
        <v>810000000</v>
      </c>
    </row>
    <row r="1410" spans="1:2" x14ac:dyDescent="0.3">
      <c r="A1410" s="76" t="s">
        <v>48</v>
      </c>
      <c r="B1410" s="77">
        <v>850471000</v>
      </c>
    </row>
    <row r="1411" spans="1:2" x14ac:dyDescent="0.3">
      <c r="A1411" s="76" t="s">
        <v>48</v>
      </c>
      <c r="B1411" s="77">
        <v>857533000</v>
      </c>
    </row>
    <row r="1412" spans="1:2" x14ac:dyDescent="0.3">
      <c r="A1412" s="76" t="s">
        <v>48</v>
      </c>
      <c r="B1412" s="77">
        <v>898843000</v>
      </c>
    </row>
    <row r="1413" spans="1:2" x14ac:dyDescent="0.3">
      <c r="A1413" s="76" t="s">
        <v>48</v>
      </c>
      <c r="B1413" s="77">
        <v>1075400000</v>
      </c>
    </row>
    <row r="1414" spans="1:2" x14ac:dyDescent="0.3">
      <c r="A1414" s="76" t="s">
        <v>48</v>
      </c>
      <c r="B1414" s="77">
        <v>1175534000</v>
      </c>
    </row>
    <row r="1415" spans="1:2" x14ac:dyDescent="0.3">
      <c r="A1415" s="76" t="s">
        <v>48</v>
      </c>
      <c r="B1415" s="77">
        <v>1196872000</v>
      </c>
    </row>
    <row r="1416" spans="1:2" x14ac:dyDescent="0.3">
      <c r="A1416" s="76" t="s">
        <v>48</v>
      </c>
      <c r="B1416" s="77">
        <v>1200900000</v>
      </c>
    </row>
    <row r="1417" spans="1:2" x14ac:dyDescent="0.3">
      <c r="A1417" s="76" t="s">
        <v>48</v>
      </c>
      <c r="B1417" s="77">
        <v>1210900000</v>
      </c>
    </row>
    <row r="1418" spans="1:2" x14ac:dyDescent="0.3">
      <c r="A1418" s="76" t="s">
        <v>48</v>
      </c>
      <c r="B1418" s="77">
        <v>1268300000</v>
      </c>
    </row>
    <row r="1419" spans="1:2" x14ac:dyDescent="0.3">
      <c r="A1419" s="76" t="s">
        <v>48</v>
      </c>
      <c r="B1419" s="77">
        <v>1284205000</v>
      </c>
    </row>
    <row r="1420" spans="1:2" x14ac:dyDescent="0.3">
      <c r="A1420" s="76" t="s">
        <v>48</v>
      </c>
      <c r="B1420" s="77">
        <v>1351599000</v>
      </c>
    </row>
    <row r="1421" spans="1:2" x14ac:dyDescent="0.3">
      <c r="A1421" s="76" t="s">
        <v>48</v>
      </c>
      <c r="B1421" s="77">
        <v>1362150000</v>
      </c>
    </row>
    <row r="1422" spans="1:2" x14ac:dyDescent="0.3">
      <c r="A1422" s="76" t="s">
        <v>48</v>
      </c>
      <c r="B1422" s="77">
        <v>1410625000</v>
      </c>
    </row>
    <row r="1423" spans="1:2" x14ac:dyDescent="0.3">
      <c r="A1423" s="76" t="s">
        <v>48</v>
      </c>
      <c r="B1423" s="77">
        <v>1513538000</v>
      </c>
    </row>
    <row r="1424" spans="1:2" x14ac:dyDescent="0.3">
      <c r="A1424" s="76" t="s">
        <v>48</v>
      </c>
      <c r="B1424" s="77">
        <v>1528200000</v>
      </c>
    </row>
    <row r="1425" spans="1:2" x14ac:dyDescent="0.3">
      <c r="A1425" s="76" t="s">
        <v>48</v>
      </c>
      <c r="B1425" s="77">
        <v>1536700000</v>
      </c>
    </row>
    <row r="1426" spans="1:2" x14ac:dyDescent="0.3">
      <c r="A1426" s="76" t="s">
        <v>48</v>
      </c>
      <c r="B1426" s="77">
        <v>1547100000</v>
      </c>
    </row>
    <row r="1427" spans="1:2" x14ac:dyDescent="0.3">
      <c r="A1427" s="76" t="s">
        <v>48</v>
      </c>
      <c r="B1427" s="77">
        <v>1561700000</v>
      </c>
    </row>
    <row r="1428" spans="1:2" x14ac:dyDescent="0.3">
      <c r="A1428" s="76" t="s">
        <v>48</v>
      </c>
      <c r="B1428" s="77">
        <v>1581262000</v>
      </c>
    </row>
    <row r="1429" spans="1:2" x14ac:dyDescent="0.3">
      <c r="A1429" s="76" t="s">
        <v>48</v>
      </c>
      <c r="B1429" s="77">
        <v>1592700000</v>
      </c>
    </row>
    <row r="1430" spans="1:2" x14ac:dyDescent="0.3">
      <c r="A1430" s="76" t="s">
        <v>48</v>
      </c>
      <c r="B1430" s="77">
        <v>1637700000</v>
      </c>
    </row>
    <row r="1431" spans="1:2" x14ac:dyDescent="0.3">
      <c r="A1431" s="76" t="s">
        <v>48</v>
      </c>
      <c r="B1431" s="77">
        <v>1645800000</v>
      </c>
    </row>
    <row r="1432" spans="1:2" x14ac:dyDescent="0.3">
      <c r="A1432" s="76" t="s">
        <v>48</v>
      </c>
      <c r="B1432" s="77">
        <v>1651200000</v>
      </c>
    </row>
    <row r="1433" spans="1:2" x14ac:dyDescent="0.3">
      <c r="A1433" s="76" t="s">
        <v>48</v>
      </c>
      <c r="B1433" s="77">
        <v>1666500000</v>
      </c>
    </row>
    <row r="1434" spans="1:2" x14ac:dyDescent="0.3">
      <c r="A1434" s="76" t="s">
        <v>48</v>
      </c>
      <c r="B1434" s="77">
        <v>1717900000</v>
      </c>
    </row>
    <row r="1435" spans="1:2" x14ac:dyDescent="0.3">
      <c r="A1435" s="76" t="s">
        <v>48</v>
      </c>
      <c r="B1435" s="77">
        <v>1762000000</v>
      </c>
    </row>
    <row r="1436" spans="1:2" x14ac:dyDescent="0.3">
      <c r="A1436" s="76" t="s">
        <v>48</v>
      </c>
      <c r="B1436" s="77">
        <v>1778500000</v>
      </c>
    </row>
    <row r="1437" spans="1:2" x14ac:dyDescent="0.3">
      <c r="A1437" s="76" t="s">
        <v>48</v>
      </c>
      <c r="B1437" s="77">
        <v>1906526000</v>
      </c>
    </row>
    <row r="1438" spans="1:2" x14ac:dyDescent="0.3">
      <c r="A1438" s="76" t="s">
        <v>48</v>
      </c>
      <c r="B1438" s="77">
        <v>1926600000</v>
      </c>
    </row>
    <row r="1439" spans="1:2" x14ac:dyDescent="0.3">
      <c r="A1439" s="76" t="s">
        <v>48</v>
      </c>
      <c r="B1439" s="77">
        <v>1933600000</v>
      </c>
    </row>
    <row r="1440" spans="1:2" x14ac:dyDescent="0.3">
      <c r="A1440" s="76" t="s">
        <v>48</v>
      </c>
      <c r="B1440" s="77">
        <v>1934000000</v>
      </c>
    </row>
    <row r="1441" spans="1:2" x14ac:dyDescent="0.3">
      <c r="A1441" s="76" t="s">
        <v>48</v>
      </c>
      <c r="B1441" s="77">
        <v>2138300000</v>
      </c>
    </row>
    <row r="1442" spans="1:2" x14ac:dyDescent="0.3">
      <c r="A1442" s="76" t="s">
        <v>48</v>
      </c>
      <c r="B1442" s="77">
        <v>2221000000</v>
      </c>
    </row>
    <row r="1443" spans="1:2" x14ac:dyDescent="0.3">
      <c r="A1443" s="76" t="s">
        <v>48</v>
      </c>
      <c r="B1443" s="77">
        <v>2520200000</v>
      </c>
    </row>
    <row r="1444" spans="1:2" x14ac:dyDescent="0.3">
      <c r="A1444" s="76" t="s">
        <v>48</v>
      </c>
      <c r="B1444" s="77">
        <v>2531600000</v>
      </c>
    </row>
    <row r="1445" spans="1:2" x14ac:dyDescent="0.3">
      <c r="A1445" s="76" t="s">
        <v>48</v>
      </c>
      <c r="B1445" s="77">
        <v>2580000000</v>
      </c>
    </row>
    <row r="1446" spans="1:2" x14ac:dyDescent="0.3">
      <c r="A1446" s="76" t="s">
        <v>48</v>
      </c>
      <c r="B1446" s="77">
        <v>2586600000</v>
      </c>
    </row>
    <row r="1447" spans="1:2" x14ac:dyDescent="0.3">
      <c r="A1447" s="76" t="s">
        <v>48</v>
      </c>
      <c r="B1447" s="77">
        <v>2589900000</v>
      </c>
    </row>
    <row r="1448" spans="1:2" x14ac:dyDescent="0.3">
      <c r="A1448" s="76" t="s">
        <v>48</v>
      </c>
      <c r="B1448" s="77">
        <v>2687600000</v>
      </c>
    </row>
    <row r="1449" spans="1:2" x14ac:dyDescent="0.3">
      <c r="A1449" s="76" t="s">
        <v>48</v>
      </c>
      <c r="B1449" s="77">
        <v>2708300000</v>
      </c>
    </row>
    <row r="1450" spans="1:2" x14ac:dyDescent="0.3">
      <c r="A1450" s="76" t="s">
        <v>48</v>
      </c>
      <c r="B1450" s="77">
        <v>2758600000</v>
      </c>
    </row>
    <row r="1451" spans="1:2" x14ac:dyDescent="0.3">
      <c r="A1451" s="76" t="s">
        <v>48</v>
      </c>
      <c r="B1451" s="77">
        <v>2760200000</v>
      </c>
    </row>
    <row r="1452" spans="1:2" x14ac:dyDescent="0.3">
      <c r="A1452" s="76" t="s">
        <v>48</v>
      </c>
      <c r="B1452" s="77">
        <v>2776000000</v>
      </c>
    </row>
    <row r="1453" spans="1:2" x14ac:dyDescent="0.3">
      <c r="A1453" s="76" t="s">
        <v>48</v>
      </c>
      <c r="B1453" s="77">
        <v>2809100000</v>
      </c>
    </row>
    <row r="1454" spans="1:2" x14ac:dyDescent="0.3">
      <c r="A1454" s="76" t="s">
        <v>48</v>
      </c>
      <c r="B1454" s="77">
        <v>2835000000</v>
      </c>
    </row>
    <row r="1455" spans="1:2" x14ac:dyDescent="0.3">
      <c r="A1455" s="76" t="s">
        <v>48</v>
      </c>
      <c r="B1455" s="77">
        <v>2955900000</v>
      </c>
    </row>
    <row r="1456" spans="1:2" x14ac:dyDescent="0.3">
      <c r="A1456" s="76" t="s">
        <v>48</v>
      </c>
      <c r="B1456" s="77">
        <v>3113300000</v>
      </c>
    </row>
    <row r="1457" spans="1:2" x14ac:dyDescent="0.3">
      <c r="A1457" s="76" t="s">
        <v>48</v>
      </c>
      <c r="B1457" s="77">
        <v>3115000000</v>
      </c>
    </row>
    <row r="1458" spans="1:2" x14ac:dyDescent="0.3">
      <c r="A1458" s="76" t="s">
        <v>48</v>
      </c>
      <c r="B1458" s="77">
        <v>3121700000</v>
      </c>
    </row>
    <row r="1459" spans="1:2" x14ac:dyDescent="0.3">
      <c r="A1459" s="76" t="s">
        <v>48</v>
      </c>
      <c r="B1459" s="77">
        <v>3417000000</v>
      </c>
    </row>
    <row r="1460" spans="1:2" x14ac:dyDescent="0.3">
      <c r="A1460" s="76" t="s">
        <v>48</v>
      </c>
      <c r="B1460" s="77">
        <v>4206226000</v>
      </c>
    </row>
    <row r="1461" spans="1:2" x14ac:dyDescent="0.3">
      <c r="A1461" s="76" t="s">
        <v>48</v>
      </c>
      <c r="B1461" s="77">
        <v>4616566000</v>
      </c>
    </row>
    <row r="1462" spans="1:2" x14ac:dyDescent="0.3">
      <c r="A1462" s="76" t="s">
        <v>48</v>
      </c>
      <c r="B1462" s="77">
        <v>4816000000</v>
      </c>
    </row>
    <row r="1463" spans="1:2" x14ac:dyDescent="0.3">
      <c r="A1463" s="76" t="s">
        <v>48</v>
      </c>
      <c r="B1463" s="77">
        <v>4828000000</v>
      </c>
    </row>
    <row r="1464" spans="1:2" x14ac:dyDescent="0.3">
      <c r="A1464" s="76" t="s">
        <v>48</v>
      </c>
      <c r="B1464" s="77">
        <v>5164484000</v>
      </c>
    </row>
    <row r="1465" spans="1:2" x14ac:dyDescent="0.3">
      <c r="A1465" s="76" t="s">
        <v>48</v>
      </c>
      <c r="B1465" s="77">
        <v>5181000000</v>
      </c>
    </row>
    <row r="1466" spans="1:2" x14ac:dyDescent="0.3">
      <c r="A1466" s="76" t="s">
        <v>48</v>
      </c>
      <c r="B1466" s="77">
        <v>5311000000</v>
      </c>
    </row>
    <row r="1467" spans="1:2" x14ac:dyDescent="0.3">
      <c r="A1467" s="76" t="s">
        <v>48</v>
      </c>
      <c r="B1467" s="77">
        <v>5453300000</v>
      </c>
    </row>
    <row r="1468" spans="1:2" x14ac:dyDescent="0.3">
      <c r="A1468" s="76" t="s">
        <v>48</v>
      </c>
      <c r="B1468" s="77">
        <v>5559226000</v>
      </c>
    </row>
    <row r="1469" spans="1:2" x14ac:dyDescent="0.3">
      <c r="A1469" s="76" t="s">
        <v>48</v>
      </c>
      <c r="B1469" s="77">
        <v>5630000000</v>
      </c>
    </row>
    <row r="1470" spans="1:2" x14ac:dyDescent="0.3">
      <c r="A1470" s="76" t="s">
        <v>48</v>
      </c>
      <c r="B1470" s="77">
        <v>5757000000</v>
      </c>
    </row>
    <row r="1471" spans="1:2" x14ac:dyDescent="0.3">
      <c r="A1471" s="76" t="s">
        <v>48</v>
      </c>
      <c r="B1471" s="77">
        <v>5951000000</v>
      </c>
    </row>
    <row r="1472" spans="1:2" x14ac:dyDescent="0.3">
      <c r="A1472" s="76" t="s">
        <v>48</v>
      </c>
      <c r="B1472" s="77">
        <v>6092200000</v>
      </c>
    </row>
    <row r="1473" spans="1:2" x14ac:dyDescent="0.3">
      <c r="A1473" s="76" t="s">
        <v>48</v>
      </c>
      <c r="B1473" s="77">
        <v>6122000000</v>
      </c>
    </row>
    <row r="1474" spans="1:2" x14ac:dyDescent="0.3">
      <c r="A1474" s="76" t="s">
        <v>48</v>
      </c>
      <c r="B1474" s="77">
        <v>6284000000</v>
      </c>
    </row>
    <row r="1475" spans="1:2" x14ac:dyDescent="0.3">
      <c r="A1475" s="76" t="s">
        <v>48</v>
      </c>
      <c r="B1475" s="77">
        <v>6321600000</v>
      </c>
    </row>
    <row r="1476" spans="1:2" x14ac:dyDescent="0.3">
      <c r="A1476" s="76" t="s">
        <v>48</v>
      </c>
      <c r="B1476" s="77">
        <v>6443000000</v>
      </c>
    </row>
    <row r="1477" spans="1:2" x14ac:dyDescent="0.3">
      <c r="A1477" s="76" t="s">
        <v>48</v>
      </c>
      <c r="B1477" s="77">
        <v>6449000000</v>
      </c>
    </row>
    <row r="1478" spans="1:2" x14ac:dyDescent="0.3">
      <c r="A1478" s="76" t="s">
        <v>48</v>
      </c>
      <c r="B1478" s="77">
        <v>6560000000</v>
      </c>
    </row>
    <row r="1479" spans="1:2" x14ac:dyDescent="0.3">
      <c r="A1479" s="76" t="s">
        <v>48</v>
      </c>
      <c r="B1479" s="77">
        <v>6565000000</v>
      </c>
    </row>
    <row r="1480" spans="1:2" x14ac:dyDescent="0.3">
      <c r="A1480" s="76" t="s">
        <v>48</v>
      </c>
      <c r="B1480" s="77">
        <v>6601400000</v>
      </c>
    </row>
    <row r="1481" spans="1:2" x14ac:dyDescent="0.3">
      <c r="A1481" s="76" t="s">
        <v>48</v>
      </c>
      <c r="B1481" s="77">
        <v>6669000000</v>
      </c>
    </row>
    <row r="1482" spans="1:2" x14ac:dyDescent="0.3">
      <c r="A1482" s="76" t="s">
        <v>48</v>
      </c>
      <c r="B1482" s="77">
        <v>6688000000</v>
      </c>
    </row>
    <row r="1483" spans="1:2" x14ac:dyDescent="0.3">
      <c r="A1483" s="76" t="s">
        <v>48</v>
      </c>
      <c r="B1483" s="77">
        <v>6897000000</v>
      </c>
    </row>
    <row r="1484" spans="1:2" x14ac:dyDescent="0.3">
      <c r="A1484" s="76" t="s">
        <v>48</v>
      </c>
      <c r="B1484" s="77">
        <v>7017000000</v>
      </c>
    </row>
    <row r="1485" spans="1:2" x14ac:dyDescent="0.3">
      <c r="A1485" s="76" t="s">
        <v>48</v>
      </c>
      <c r="B1485" s="77">
        <v>7052000000</v>
      </c>
    </row>
    <row r="1486" spans="1:2" x14ac:dyDescent="0.3">
      <c r="A1486" s="76" t="s">
        <v>48</v>
      </c>
      <c r="B1486" s="77">
        <v>7201000000</v>
      </c>
    </row>
    <row r="1487" spans="1:2" x14ac:dyDescent="0.3">
      <c r="A1487" s="76" t="s">
        <v>48</v>
      </c>
      <c r="B1487" s="77">
        <v>7363000000</v>
      </c>
    </row>
    <row r="1488" spans="1:2" x14ac:dyDescent="0.3">
      <c r="A1488" s="76" t="s">
        <v>48</v>
      </c>
      <c r="B1488" s="77">
        <v>7653000000</v>
      </c>
    </row>
    <row r="1489" spans="1:2" x14ac:dyDescent="0.3">
      <c r="A1489" s="76" t="s">
        <v>48</v>
      </c>
      <c r="B1489" s="77">
        <v>8182000000</v>
      </c>
    </row>
    <row r="1490" spans="1:2" x14ac:dyDescent="0.3">
      <c r="A1490" s="76" t="s">
        <v>48</v>
      </c>
      <c r="B1490" s="77">
        <v>8574000000</v>
      </c>
    </row>
    <row r="1491" spans="1:2" x14ac:dyDescent="0.3">
      <c r="A1491" s="76" t="s">
        <v>48</v>
      </c>
      <c r="B1491" s="77">
        <v>10018000000</v>
      </c>
    </row>
    <row r="1492" spans="1:2" x14ac:dyDescent="0.3">
      <c r="A1492" s="76" t="s">
        <v>48</v>
      </c>
      <c r="B1492" s="77">
        <v>10125000000</v>
      </c>
    </row>
    <row r="1493" spans="1:2" x14ac:dyDescent="0.3">
      <c r="A1493" s="76" t="s">
        <v>48</v>
      </c>
      <c r="B1493" s="77">
        <v>11356000000</v>
      </c>
    </row>
    <row r="1494" spans="1:2" x14ac:dyDescent="0.3">
      <c r="A1494" s="76" t="s">
        <v>48</v>
      </c>
      <c r="B1494" s="77">
        <v>11383000000</v>
      </c>
    </row>
    <row r="1495" spans="1:2" x14ac:dyDescent="0.3">
      <c r="A1495" s="76" t="s">
        <v>42</v>
      </c>
      <c r="B1495" s="77">
        <v>295368000</v>
      </c>
    </row>
    <row r="1496" spans="1:2" x14ac:dyDescent="0.3">
      <c r="A1496" s="76" t="s">
        <v>42</v>
      </c>
      <c r="B1496" s="77">
        <v>358613000</v>
      </c>
    </row>
    <row r="1497" spans="1:2" x14ac:dyDescent="0.3">
      <c r="A1497" s="76" t="s">
        <v>42</v>
      </c>
      <c r="B1497" s="77">
        <v>362986000</v>
      </c>
    </row>
    <row r="1498" spans="1:2" x14ac:dyDescent="0.3">
      <c r="A1498" s="76" t="s">
        <v>42</v>
      </c>
      <c r="B1498" s="77">
        <v>380601000</v>
      </c>
    </row>
    <row r="1499" spans="1:2" x14ac:dyDescent="0.3">
      <c r="A1499" s="76" t="s">
        <v>42</v>
      </c>
      <c r="B1499" s="77">
        <v>413254000</v>
      </c>
    </row>
    <row r="1500" spans="1:2" x14ac:dyDescent="0.3">
      <c r="A1500" s="76" t="s">
        <v>42</v>
      </c>
      <c r="B1500" s="77">
        <v>446959000</v>
      </c>
    </row>
    <row r="1501" spans="1:2" x14ac:dyDescent="0.3">
      <c r="A1501" s="76" t="s">
        <v>42</v>
      </c>
      <c r="B1501" s="77">
        <v>459984000</v>
      </c>
    </row>
    <row r="1502" spans="1:2" x14ac:dyDescent="0.3">
      <c r="A1502" s="76" t="s">
        <v>42</v>
      </c>
      <c r="B1502" s="77">
        <v>463275000</v>
      </c>
    </row>
    <row r="1503" spans="1:2" x14ac:dyDescent="0.3">
      <c r="A1503" s="76" t="s">
        <v>42</v>
      </c>
      <c r="B1503" s="77">
        <v>463440000</v>
      </c>
    </row>
    <row r="1504" spans="1:2" x14ac:dyDescent="0.3">
      <c r="A1504" s="76" t="s">
        <v>42</v>
      </c>
      <c r="B1504" s="77">
        <v>471296000</v>
      </c>
    </row>
    <row r="1505" spans="1:2" x14ac:dyDescent="0.3">
      <c r="A1505" s="76" t="s">
        <v>42</v>
      </c>
      <c r="B1505" s="77">
        <v>474167000</v>
      </c>
    </row>
    <row r="1506" spans="1:2" x14ac:dyDescent="0.3">
      <c r="A1506" s="76" t="s">
        <v>42</v>
      </c>
      <c r="B1506" s="77">
        <v>474739000</v>
      </c>
    </row>
    <row r="1507" spans="1:2" x14ac:dyDescent="0.3">
      <c r="A1507" s="76" t="s">
        <v>42</v>
      </c>
      <c r="B1507" s="77">
        <v>500314000</v>
      </c>
    </row>
    <row r="1508" spans="1:2" x14ac:dyDescent="0.3">
      <c r="A1508" s="76" t="s">
        <v>42</v>
      </c>
      <c r="B1508" s="77">
        <v>510595000</v>
      </c>
    </row>
    <row r="1509" spans="1:2" x14ac:dyDescent="0.3">
      <c r="A1509" s="76" t="s">
        <v>42</v>
      </c>
      <c r="B1509" s="77">
        <v>547305000</v>
      </c>
    </row>
    <row r="1510" spans="1:2" x14ac:dyDescent="0.3">
      <c r="A1510" s="76" t="s">
        <v>42</v>
      </c>
      <c r="B1510" s="77">
        <v>547979000</v>
      </c>
    </row>
    <row r="1511" spans="1:2" x14ac:dyDescent="0.3">
      <c r="A1511" s="76" t="s">
        <v>42</v>
      </c>
      <c r="B1511" s="77">
        <v>572156000</v>
      </c>
    </row>
    <row r="1512" spans="1:2" x14ac:dyDescent="0.3">
      <c r="A1512" s="76" t="s">
        <v>42</v>
      </c>
      <c r="B1512" s="77">
        <v>578305000</v>
      </c>
    </row>
    <row r="1513" spans="1:2" x14ac:dyDescent="0.3">
      <c r="A1513" s="76" t="s">
        <v>42</v>
      </c>
      <c r="B1513" s="77">
        <v>586399000</v>
      </c>
    </row>
    <row r="1514" spans="1:2" x14ac:dyDescent="0.3">
      <c r="A1514" s="76" t="s">
        <v>42</v>
      </c>
      <c r="B1514" s="77">
        <v>594002000</v>
      </c>
    </row>
    <row r="1515" spans="1:2" x14ac:dyDescent="0.3">
      <c r="A1515" s="76" t="s">
        <v>42</v>
      </c>
      <c r="B1515" s="77">
        <v>603399000</v>
      </c>
    </row>
    <row r="1516" spans="1:2" x14ac:dyDescent="0.3">
      <c r="A1516" s="76" t="s">
        <v>42</v>
      </c>
      <c r="B1516" s="77">
        <v>606219000</v>
      </c>
    </row>
    <row r="1517" spans="1:2" x14ac:dyDescent="0.3">
      <c r="A1517" s="76" t="s">
        <v>42</v>
      </c>
      <c r="B1517" s="77">
        <v>612601000</v>
      </c>
    </row>
    <row r="1518" spans="1:2" x14ac:dyDescent="0.3">
      <c r="A1518" s="76" t="s">
        <v>42</v>
      </c>
      <c r="B1518" s="77">
        <v>616062000</v>
      </c>
    </row>
    <row r="1519" spans="1:2" x14ac:dyDescent="0.3">
      <c r="A1519" s="76" t="s">
        <v>42</v>
      </c>
      <c r="B1519" s="77">
        <v>640029000</v>
      </c>
    </row>
    <row r="1520" spans="1:2" x14ac:dyDescent="0.3">
      <c r="A1520" s="76" t="s">
        <v>42</v>
      </c>
      <c r="B1520" s="77">
        <v>658392000</v>
      </c>
    </row>
    <row r="1521" spans="1:2" x14ac:dyDescent="0.3">
      <c r="A1521" s="76" t="s">
        <v>42</v>
      </c>
      <c r="B1521" s="77">
        <v>663318000</v>
      </c>
    </row>
    <row r="1522" spans="1:2" x14ac:dyDescent="0.3">
      <c r="A1522" s="76" t="s">
        <v>42</v>
      </c>
      <c r="B1522" s="77">
        <v>716953000</v>
      </c>
    </row>
    <row r="1523" spans="1:2" x14ac:dyDescent="0.3">
      <c r="A1523" s="76" t="s">
        <v>42</v>
      </c>
      <c r="B1523" s="77">
        <v>735280000</v>
      </c>
    </row>
    <row r="1524" spans="1:2" x14ac:dyDescent="0.3">
      <c r="A1524" s="76" t="s">
        <v>42</v>
      </c>
      <c r="B1524" s="77">
        <v>741358000</v>
      </c>
    </row>
    <row r="1525" spans="1:2" x14ac:dyDescent="0.3">
      <c r="A1525" s="76" t="s">
        <v>42</v>
      </c>
      <c r="B1525" s="77">
        <v>761878000</v>
      </c>
    </row>
    <row r="1526" spans="1:2" x14ac:dyDescent="0.3">
      <c r="A1526" s="76" t="s">
        <v>42</v>
      </c>
      <c r="B1526" s="77">
        <v>768671000</v>
      </c>
    </row>
    <row r="1527" spans="1:2" x14ac:dyDescent="0.3">
      <c r="A1527" s="76" t="s">
        <v>42</v>
      </c>
      <c r="B1527" s="77">
        <v>790790000</v>
      </c>
    </row>
    <row r="1528" spans="1:2" x14ac:dyDescent="0.3">
      <c r="A1528" s="76" t="s">
        <v>42</v>
      </c>
      <c r="B1528" s="77">
        <v>817169000</v>
      </c>
    </row>
    <row r="1529" spans="1:2" x14ac:dyDescent="0.3">
      <c r="A1529" s="76" t="s">
        <v>42</v>
      </c>
      <c r="B1529" s="77">
        <v>819809000</v>
      </c>
    </row>
    <row r="1530" spans="1:2" x14ac:dyDescent="0.3">
      <c r="A1530" s="76" t="s">
        <v>42</v>
      </c>
      <c r="B1530" s="77">
        <v>830899000</v>
      </c>
    </row>
    <row r="1531" spans="1:2" x14ac:dyDescent="0.3">
      <c r="A1531" s="76" t="s">
        <v>42</v>
      </c>
      <c r="B1531" s="77">
        <v>862292000</v>
      </c>
    </row>
    <row r="1532" spans="1:2" x14ac:dyDescent="0.3">
      <c r="A1532" s="76" t="s">
        <v>42</v>
      </c>
      <c r="B1532" s="77">
        <v>879634000</v>
      </c>
    </row>
    <row r="1533" spans="1:2" x14ac:dyDescent="0.3">
      <c r="A1533" s="76" t="s">
        <v>42</v>
      </c>
      <c r="B1533" s="77">
        <v>891095000</v>
      </c>
    </row>
    <row r="1534" spans="1:2" x14ac:dyDescent="0.3">
      <c r="A1534" s="76" t="s">
        <v>42</v>
      </c>
      <c r="B1534" s="77">
        <v>891400000</v>
      </c>
    </row>
    <row r="1535" spans="1:2" x14ac:dyDescent="0.3">
      <c r="A1535" s="76" t="s">
        <v>42</v>
      </c>
      <c r="B1535" s="77">
        <v>926599000</v>
      </c>
    </row>
    <row r="1536" spans="1:2" x14ac:dyDescent="0.3">
      <c r="A1536" s="76" t="s">
        <v>42</v>
      </c>
      <c r="B1536" s="77">
        <v>942759000</v>
      </c>
    </row>
    <row r="1537" spans="1:2" x14ac:dyDescent="0.3">
      <c r="A1537" s="76" t="s">
        <v>42</v>
      </c>
      <c r="B1537" s="77">
        <v>967933000</v>
      </c>
    </row>
    <row r="1538" spans="1:2" x14ac:dyDescent="0.3">
      <c r="A1538" s="76" t="s">
        <v>42</v>
      </c>
      <c r="B1538" s="77">
        <v>996000000</v>
      </c>
    </row>
    <row r="1539" spans="1:2" x14ac:dyDescent="0.3">
      <c r="A1539" s="76" t="s">
        <v>42</v>
      </c>
      <c r="B1539" s="77">
        <v>999696000</v>
      </c>
    </row>
    <row r="1540" spans="1:2" x14ac:dyDescent="0.3">
      <c r="A1540" s="76" t="s">
        <v>42</v>
      </c>
      <c r="B1540" s="77">
        <v>1013117000</v>
      </c>
    </row>
    <row r="1541" spans="1:2" x14ac:dyDescent="0.3">
      <c r="A1541" s="76" t="s">
        <v>42</v>
      </c>
      <c r="B1541" s="77">
        <v>1019852000</v>
      </c>
    </row>
    <row r="1542" spans="1:2" x14ac:dyDescent="0.3">
      <c r="A1542" s="76" t="s">
        <v>42</v>
      </c>
      <c r="B1542" s="77">
        <v>1088363000</v>
      </c>
    </row>
    <row r="1543" spans="1:2" x14ac:dyDescent="0.3">
      <c r="A1543" s="76" t="s">
        <v>42</v>
      </c>
      <c r="B1543" s="77">
        <v>1112054000</v>
      </c>
    </row>
    <row r="1544" spans="1:2" x14ac:dyDescent="0.3">
      <c r="A1544" s="76" t="s">
        <v>42</v>
      </c>
      <c r="B1544" s="77">
        <v>1121995000</v>
      </c>
    </row>
    <row r="1545" spans="1:2" x14ac:dyDescent="0.3">
      <c r="A1545" s="76" t="s">
        <v>42</v>
      </c>
      <c r="B1545" s="77">
        <v>1128503000</v>
      </c>
    </row>
    <row r="1546" spans="1:2" x14ac:dyDescent="0.3">
      <c r="A1546" s="76" t="s">
        <v>42</v>
      </c>
      <c r="B1546" s="77">
        <v>1139269000</v>
      </c>
    </row>
    <row r="1547" spans="1:2" x14ac:dyDescent="0.3">
      <c r="A1547" s="76" t="s">
        <v>42</v>
      </c>
      <c r="B1547" s="77">
        <v>1179978000</v>
      </c>
    </row>
    <row r="1548" spans="1:2" x14ac:dyDescent="0.3">
      <c r="A1548" s="76" t="s">
        <v>42</v>
      </c>
      <c r="B1548" s="77">
        <v>1197990000</v>
      </c>
    </row>
    <row r="1549" spans="1:2" x14ac:dyDescent="0.3">
      <c r="A1549" s="76" t="s">
        <v>42</v>
      </c>
      <c r="B1549" s="77">
        <v>1245891000</v>
      </c>
    </row>
    <row r="1550" spans="1:2" x14ac:dyDescent="0.3">
      <c r="A1550" s="76" t="s">
        <v>42</v>
      </c>
      <c r="B1550" s="77">
        <v>1358901000</v>
      </c>
    </row>
    <row r="1551" spans="1:2" x14ac:dyDescent="0.3">
      <c r="A1551" s="76" t="s">
        <v>42</v>
      </c>
      <c r="B1551" s="77">
        <v>1364136000</v>
      </c>
    </row>
    <row r="1552" spans="1:2" x14ac:dyDescent="0.3">
      <c r="A1552" s="76" t="s">
        <v>42</v>
      </c>
      <c r="B1552" s="77">
        <v>1370611000</v>
      </c>
    </row>
    <row r="1553" spans="1:2" x14ac:dyDescent="0.3">
      <c r="A1553" s="76" t="s">
        <v>42</v>
      </c>
      <c r="B1553" s="77">
        <v>1388000000</v>
      </c>
    </row>
    <row r="1554" spans="1:2" x14ac:dyDescent="0.3">
      <c r="A1554" s="76" t="s">
        <v>42</v>
      </c>
      <c r="B1554" s="77">
        <v>1396355000</v>
      </c>
    </row>
    <row r="1555" spans="1:2" x14ac:dyDescent="0.3">
      <c r="A1555" s="76" t="s">
        <v>42</v>
      </c>
      <c r="B1555" s="77">
        <v>1434361000</v>
      </c>
    </row>
    <row r="1556" spans="1:2" x14ac:dyDescent="0.3">
      <c r="A1556" s="76" t="s">
        <v>42</v>
      </c>
      <c r="B1556" s="77">
        <v>1481866000</v>
      </c>
    </row>
    <row r="1557" spans="1:2" x14ac:dyDescent="0.3">
      <c r="A1557" s="76" t="s">
        <v>42</v>
      </c>
      <c r="B1557" s="77">
        <v>1491018000</v>
      </c>
    </row>
    <row r="1558" spans="1:2" x14ac:dyDescent="0.3">
      <c r="A1558" s="76" t="s">
        <v>42</v>
      </c>
      <c r="B1558" s="77">
        <v>1532472000</v>
      </c>
    </row>
    <row r="1559" spans="1:2" x14ac:dyDescent="0.3">
      <c r="A1559" s="76" t="s">
        <v>42</v>
      </c>
      <c r="B1559" s="77">
        <v>1538000000</v>
      </c>
    </row>
    <row r="1560" spans="1:2" x14ac:dyDescent="0.3">
      <c r="A1560" s="76" t="s">
        <v>42</v>
      </c>
      <c r="B1560" s="77">
        <v>1553474000</v>
      </c>
    </row>
    <row r="1561" spans="1:2" x14ac:dyDescent="0.3">
      <c r="A1561" s="76" t="s">
        <v>42</v>
      </c>
      <c r="B1561" s="77">
        <v>1560070000</v>
      </c>
    </row>
    <row r="1562" spans="1:2" x14ac:dyDescent="0.3">
      <c r="A1562" s="76" t="s">
        <v>42</v>
      </c>
      <c r="B1562" s="77">
        <v>1563210000</v>
      </c>
    </row>
    <row r="1563" spans="1:2" x14ac:dyDescent="0.3">
      <c r="A1563" s="76" t="s">
        <v>42</v>
      </c>
      <c r="B1563" s="77">
        <v>1586485000</v>
      </c>
    </row>
    <row r="1564" spans="1:2" x14ac:dyDescent="0.3">
      <c r="A1564" s="76" t="s">
        <v>42</v>
      </c>
      <c r="B1564" s="77">
        <v>1625965000</v>
      </c>
    </row>
    <row r="1565" spans="1:2" x14ac:dyDescent="0.3">
      <c r="A1565" s="76" t="s">
        <v>42</v>
      </c>
      <c r="B1565" s="77">
        <v>1640000000</v>
      </c>
    </row>
    <row r="1566" spans="1:2" x14ac:dyDescent="0.3">
      <c r="A1566" s="76" t="s">
        <v>42</v>
      </c>
      <c r="B1566" s="77">
        <v>1641132000</v>
      </c>
    </row>
    <row r="1567" spans="1:2" x14ac:dyDescent="0.3">
      <c r="A1567" s="76" t="s">
        <v>42</v>
      </c>
      <c r="B1567" s="77">
        <v>1656630000</v>
      </c>
    </row>
    <row r="1568" spans="1:2" x14ac:dyDescent="0.3">
      <c r="A1568" s="76" t="s">
        <v>42</v>
      </c>
      <c r="B1568" s="77">
        <v>1670922000</v>
      </c>
    </row>
    <row r="1569" spans="1:2" x14ac:dyDescent="0.3">
      <c r="A1569" s="76" t="s">
        <v>42</v>
      </c>
      <c r="B1569" s="77">
        <v>1703691000</v>
      </c>
    </row>
    <row r="1570" spans="1:2" x14ac:dyDescent="0.3">
      <c r="A1570" s="76" t="s">
        <v>42</v>
      </c>
      <c r="B1570" s="77">
        <v>1717951000</v>
      </c>
    </row>
    <row r="1571" spans="1:2" x14ac:dyDescent="0.3">
      <c r="A1571" s="76" t="s">
        <v>42</v>
      </c>
      <c r="B1571" s="77">
        <v>1726842000</v>
      </c>
    </row>
    <row r="1572" spans="1:2" x14ac:dyDescent="0.3">
      <c r="A1572" s="76" t="s">
        <v>42</v>
      </c>
      <c r="B1572" s="77">
        <v>1731184000</v>
      </c>
    </row>
    <row r="1573" spans="1:2" x14ac:dyDescent="0.3">
      <c r="A1573" s="76" t="s">
        <v>42</v>
      </c>
      <c r="B1573" s="77">
        <v>1735745000</v>
      </c>
    </row>
    <row r="1574" spans="1:2" x14ac:dyDescent="0.3">
      <c r="A1574" s="76" t="s">
        <v>42</v>
      </c>
      <c r="B1574" s="77">
        <v>1751957000</v>
      </c>
    </row>
    <row r="1575" spans="1:2" x14ac:dyDescent="0.3">
      <c r="A1575" s="76" t="s">
        <v>42</v>
      </c>
      <c r="B1575" s="77">
        <v>1773057000</v>
      </c>
    </row>
    <row r="1576" spans="1:2" x14ac:dyDescent="0.3">
      <c r="A1576" s="76" t="s">
        <v>42</v>
      </c>
      <c r="B1576" s="77">
        <v>1828305000</v>
      </c>
    </row>
    <row r="1577" spans="1:2" x14ac:dyDescent="0.3">
      <c r="A1577" s="76" t="s">
        <v>42</v>
      </c>
      <c r="B1577" s="77">
        <v>1839797000</v>
      </c>
    </row>
    <row r="1578" spans="1:2" x14ac:dyDescent="0.3">
      <c r="A1578" s="76" t="s">
        <v>42</v>
      </c>
      <c r="B1578" s="77">
        <v>1874734000</v>
      </c>
    </row>
    <row r="1579" spans="1:2" x14ac:dyDescent="0.3">
      <c r="A1579" s="76" t="s">
        <v>42</v>
      </c>
      <c r="B1579" s="77">
        <v>1875141000</v>
      </c>
    </row>
    <row r="1580" spans="1:2" x14ac:dyDescent="0.3">
      <c r="A1580" s="76" t="s">
        <v>42</v>
      </c>
      <c r="B1580" s="77">
        <v>1902521000</v>
      </c>
    </row>
    <row r="1581" spans="1:2" x14ac:dyDescent="0.3">
      <c r="A1581" s="76" t="s">
        <v>42</v>
      </c>
      <c r="B1581" s="77">
        <v>2000573000</v>
      </c>
    </row>
    <row r="1582" spans="1:2" x14ac:dyDescent="0.3">
      <c r="A1582" s="76" t="s">
        <v>42</v>
      </c>
      <c r="B1582" s="77">
        <v>2013719000</v>
      </c>
    </row>
    <row r="1583" spans="1:2" x14ac:dyDescent="0.3">
      <c r="A1583" s="76" t="s">
        <v>42</v>
      </c>
      <c r="B1583" s="77">
        <v>2040486000</v>
      </c>
    </row>
    <row r="1584" spans="1:2" x14ac:dyDescent="0.3">
      <c r="A1584" s="76" t="s">
        <v>42</v>
      </c>
      <c r="B1584" s="77">
        <v>2153428000</v>
      </c>
    </row>
    <row r="1585" spans="1:2" x14ac:dyDescent="0.3">
      <c r="A1585" s="76" t="s">
        <v>42</v>
      </c>
      <c r="B1585" s="77">
        <v>2153481000</v>
      </c>
    </row>
    <row r="1586" spans="1:2" x14ac:dyDescent="0.3">
      <c r="A1586" s="76" t="s">
        <v>42</v>
      </c>
      <c r="B1586" s="77">
        <v>2232150000</v>
      </c>
    </row>
    <row r="1587" spans="1:2" x14ac:dyDescent="0.3">
      <c r="A1587" s="76" t="s">
        <v>42</v>
      </c>
      <c r="B1587" s="77">
        <v>2342425000</v>
      </c>
    </row>
    <row r="1588" spans="1:2" x14ac:dyDescent="0.3">
      <c r="A1588" s="76" t="s">
        <v>42</v>
      </c>
      <c r="B1588" s="77">
        <v>2501534000</v>
      </c>
    </row>
    <row r="1589" spans="1:2" x14ac:dyDescent="0.3">
      <c r="A1589" s="76" t="s">
        <v>42</v>
      </c>
      <c r="B1589" s="77">
        <v>3005783000</v>
      </c>
    </row>
    <row r="1590" spans="1:2" x14ac:dyDescent="0.3">
      <c r="A1590" s="76" t="s">
        <v>42</v>
      </c>
      <c r="B1590" s="77">
        <v>3174000000</v>
      </c>
    </row>
    <row r="1591" spans="1:2" x14ac:dyDescent="0.3">
      <c r="A1591" s="76" t="s">
        <v>42</v>
      </c>
      <c r="B1591" s="77">
        <v>3177000000</v>
      </c>
    </row>
    <row r="1592" spans="1:2" x14ac:dyDescent="0.3">
      <c r="A1592" s="76" t="s">
        <v>42</v>
      </c>
      <c r="B1592" s="77">
        <v>3321000000</v>
      </c>
    </row>
    <row r="1593" spans="1:2" x14ac:dyDescent="0.3">
      <c r="A1593" s="76" t="s">
        <v>42</v>
      </c>
      <c r="B1593" s="77">
        <v>3375000000</v>
      </c>
    </row>
    <row r="1594" spans="1:2" x14ac:dyDescent="0.3">
      <c r="A1594" s="76" t="s">
        <v>42</v>
      </c>
      <c r="B1594" s="77">
        <v>3455777000</v>
      </c>
    </row>
    <row r="1595" spans="1:2" x14ac:dyDescent="0.3">
      <c r="A1595" s="76" t="s">
        <v>42</v>
      </c>
      <c r="B1595" s="77">
        <v>3462648000</v>
      </c>
    </row>
    <row r="1596" spans="1:2" x14ac:dyDescent="0.3">
      <c r="A1596" s="76" t="s">
        <v>42</v>
      </c>
      <c r="B1596" s="77">
        <v>3705903000</v>
      </c>
    </row>
    <row r="1597" spans="1:2" x14ac:dyDescent="0.3">
      <c r="A1597" s="76" t="s">
        <v>42</v>
      </c>
      <c r="B1597" s="77">
        <v>3988015000</v>
      </c>
    </row>
    <row r="1598" spans="1:2" x14ac:dyDescent="0.3">
      <c r="A1598" s="76" t="s">
        <v>42</v>
      </c>
      <c r="B1598" s="77">
        <v>4305911000</v>
      </c>
    </row>
    <row r="1599" spans="1:2" x14ac:dyDescent="0.3">
      <c r="A1599" s="76" t="s">
        <v>171</v>
      </c>
      <c r="B1599" s="77">
        <v>2525000000</v>
      </c>
    </row>
    <row r="1600" spans="1:2" x14ac:dyDescent="0.3">
      <c r="A1600" s="76" t="s">
        <v>171</v>
      </c>
      <c r="B1600" s="77">
        <v>2628000000</v>
      </c>
    </row>
    <row r="1601" spans="1:2" x14ac:dyDescent="0.3">
      <c r="A1601" s="76" t="s">
        <v>171</v>
      </c>
      <c r="B1601" s="77">
        <v>3002000000</v>
      </c>
    </row>
    <row r="1602" spans="1:2" x14ac:dyDescent="0.3">
      <c r="A1602" s="76" t="s">
        <v>171</v>
      </c>
      <c r="B1602" s="77">
        <v>3964000000</v>
      </c>
    </row>
    <row r="1603" spans="1:2" x14ac:dyDescent="0.3">
      <c r="A1603" s="76" t="s">
        <v>171</v>
      </c>
      <c r="B1603" s="77">
        <v>4762000000</v>
      </c>
    </row>
    <row r="1604" spans="1:2" x14ac:dyDescent="0.3">
      <c r="A1604" s="76" t="s">
        <v>171</v>
      </c>
      <c r="B1604" s="77">
        <v>4772000000</v>
      </c>
    </row>
    <row r="1605" spans="1:2" x14ac:dyDescent="0.3">
      <c r="A1605" s="76" t="s">
        <v>171</v>
      </c>
      <c r="B1605" s="77">
        <v>5011853000</v>
      </c>
    </row>
    <row r="1606" spans="1:2" x14ac:dyDescent="0.3">
      <c r="A1606" s="76" t="s">
        <v>171</v>
      </c>
      <c r="B1606" s="77">
        <v>5576000000</v>
      </c>
    </row>
    <row r="1607" spans="1:2" x14ac:dyDescent="0.3">
      <c r="A1607" s="76" t="s">
        <v>171</v>
      </c>
      <c r="B1607" s="77">
        <v>10122000000</v>
      </c>
    </row>
    <row r="1608" spans="1:2" x14ac:dyDescent="0.3">
      <c r="A1608" s="76" t="s">
        <v>171</v>
      </c>
      <c r="B1608" s="77">
        <v>10185000000</v>
      </c>
    </row>
    <row r="1609" spans="1:2" x14ac:dyDescent="0.3">
      <c r="A1609" s="76" t="s">
        <v>171</v>
      </c>
      <c r="B1609" s="77">
        <v>10588000000</v>
      </c>
    </row>
    <row r="1610" spans="1:2" x14ac:dyDescent="0.3">
      <c r="A1610" s="76" t="s">
        <v>171</v>
      </c>
      <c r="B1610" s="77">
        <v>10737000000</v>
      </c>
    </row>
    <row r="1611" spans="1:2" x14ac:dyDescent="0.3">
      <c r="A1611" s="76" t="s">
        <v>171</v>
      </c>
      <c r="B1611" s="77">
        <v>69571000000</v>
      </c>
    </row>
    <row r="1612" spans="1:2" x14ac:dyDescent="0.3">
      <c r="A1612" s="76" t="s">
        <v>171</v>
      </c>
      <c r="B1612" s="77">
        <v>72206000000</v>
      </c>
    </row>
    <row r="1613" spans="1:2" x14ac:dyDescent="0.3">
      <c r="A1613" s="76" t="s">
        <v>171</v>
      </c>
      <c r="B1613" s="77">
        <v>72302000000</v>
      </c>
    </row>
    <row r="1614" spans="1:2" x14ac:dyDescent="0.3">
      <c r="A1614" s="76" t="s">
        <v>171</v>
      </c>
      <c r="B1614" s="77">
        <v>75663000000</v>
      </c>
    </row>
    <row r="1615" spans="1:2" x14ac:dyDescent="0.3">
      <c r="A1615" s="76" t="s">
        <v>171</v>
      </c>
      <c r="B1615" s="77">
        <v>77148000000</v>
      </c>
    </row>
    <row r="1616" spans="1:2" x14ac:dyDescent="0.3">
      <c r="A1616" s="76" t="s">
        <v>171</v>
      </c>
      <c r="B1616" s="77">
        <v>77561000000</v>
      </c>
    </row>
    <row r="1617" spans="1:2" x14ac:dyDescent="0.3">
      <c r="A1617" s="76" t="s">
        <v>171</v>
      </c>
      <c r="B1617" s="77">
        <v>79063000000</v>
      </c>
    </row>
    <row r="1618" spans="1:2" x14ac:dyDescent="0.3">
      <c r="A1618" s="76" t="s">
        <v>171</v>
      </c>
      <c r="B1618" s="77">
        <v>79755000000</v>
      </c>
    </row>
    <row r="1619" spans="1:2" x14ac:dyDescent="0.3">
      <c r="A1619" s="76" t="s">
        <v>32</v>
      </c>
      <c r="B1619" s="77">
        <v>950300000</v>
      </c>
    </row>
    <row r="1620" spans="1:2" x14ac:dyDescent="0.3">
      <c r="A1620" s="76" t="s">
        <v>32</v>
      </c>
      <c r="B1620" s="77">
        <v>1004400000</v>
      </c>
    </row>
    <row r="1621" spans="1:2" x14ac:dyDescent="0.3">
      <c r="A1621" s="76" t="s">
        <v>32</v>
      </c>
      <c r="B1621" s="77">
        <v>1032800000</v>
      </c>
    </row>
    <row r="1622" spans="1:2" x14ac:dyDescent="0.3">
      <c r="A1622" s="76" t="s">
        <v>32</v>
      </c>
      <c r="B1622" s="77">
        <v>1082000000</v>
      </c>
    </row>
    <row r="1623" spans="1:2" x14ac:dyDescent="0.3">
      <c r="A1623" s="76" t="s">
        <v>32</v>
      </c>
      <c r="B1623" s="77">
        <v>1403778000</v>
      </c>
    </row>
    <row r="1624" spans="1:2" x14ac:dyDescent="0.3">
      <c r="A1624" s="76" t="s">
        <v>32</v>
      </c>
      <c r="B1624" s="77">
        <v>1422000000</v>
      </c>
    </row>
    <row r="1625" spans="1:2" x14ac:dyDescent="0.3">
      <c r="A1625" s="76" t="s">
        <v>32</v>
      </c>
      <c r="B1625" s="77">
        <v>1422245000</v>
      </c>
    </row>
    <row r="1626" spans="1:2" x14ac:dyDescent="0.3">
      <c r="A1626" s="76" t="s">
        <v>32</v>
      </c>
      <c r="B1626" s="77">
        <v>1434192000</v>
      </c>
    </row>
    <row r="1627" spans="1:2" x14ac:dyDescent="0.3">
      <c r="A1627" s="76" t="s">
        <v>32</v>
      </c>
      <c r="B1627" s="77">
        <v>1485900000</v>
      </c>
    </row>
    <row r="1628" spans="1:2" x14ac:dyDescent="0.3">
      <c r="A1628" s="76" t="s">
        <v>32</v>
      </c>
      <c r="B1628" s="77">
        <v>1508000000</v>
      </c>
    </row>
    <row r="1629" spans="1:2" x14ac:dyDescent="0.3">
      <c r="A1629" s="76" t="s">
        <v>32</v>
      </c>
      <c r="B1629" s="77">
        <v>1524426000</v>
      </c>
    </row>
    <row r="1630" spans="1:2" x14ac:dyDescent="0.3">
      <c r="A1630" s="76" t="s">
        <v>32</v>
      </c>
      <c r="B1630" s="77">
        <v>1525768000</v>
      </c>
    </row>
    <row r="1631" spans="1:2" x14ac:dyDescent="0.3">
      <c r="A1631" s="76" t="s">
        <v>32</v>
      </c>
      <c r="B1631" s="77">
        <v>1536900000</v>
      </c>
    </row>
    <row r="1632" spans="1:2" x14ac:dyDescent="0.3">
      <c r="A1632" s="76" t="s">
        <v>32</v>
      </c>
      <c r="B1632" s="77">
        <v>1590000000</v>
      </c>
    </row>
    <row r="1633" spans="1:2" x14ac:dyDescent="0.3">
      <c r="A1633" s="76" t="s">
        <v>32</v>
      </c>
      <c r="B1633" s="77">
        <v>1620000000</v>
      </c>
    </row>
    <row r="1634" spans="1:2" x14ac:dyDescent="0.3">
      <c r="A1634" s="76" t="s">
        <v>32</v>
      </c>
      <c r="B1634" s="77">
        <v>1625300000</v>
      </c>
    </row>
    <row r="1635" spans="1:2" x14ac:dyDescent="0.3">
      <c r="A1635" s="76" t="s">
        <v>32</v>
      </c>
      <c r="B1635" s="77">
        <v>1661000000</v>
      </c>
    </row>
    <row r="1636" spans="1:2" x14ac:dyDescent="0.3">
      <c r="A1636" s="76" t="s">
        <v>32</v>
      </c>
      <c r="B1636" s="77">
        <v>1666000000</v>
      </c>
    </row>
    <row r="1637" spans="1:2" x14ac:dyDescent="0.3">
      <c r="A1637" s="76" t="s">
        <v>32</v>
      </c>
      <c r="B1637" s="77">
        <v>1755000000</v>
      </c>
    </row>
    <row r="1638" spans="1:2" x14ac:dyDescent="0.3">
      <c r="A1638" s="76" t="s">
        <v>32</v>
      </c>
      <c r="B1638" s="77">
        <v>1976700000</v>
      </c>
    </row>
    <row r="1639" spans="1:2" x14ac:dyDescent="0.3">
      <c r="A1639" s="76" t="s">
        <v>32</v>
      </c>
      <c r="B1639" s="77">
        <v>2004000000</v>
      </c>
    </row>
    <row r="1640" spans="1:2" x14ac:dyDescent="0.3">
      <c r="A1640" s="76" t="s">
        <v>32</v>
      </c>
      <c r="B1640" s="77">
        <v>2089000000</v>
      </c>
    </row>
    <row r="1641" spans="1:2" x14ac:dyDescent="0.3">
      <c r="A1641" s="76" t="s">
        <v>32</v>
      </c>
      <c r="B1641" s="77">
        <v>2175000000</v>
      </c>
    </row>
    <row r="1642" spans="1:2" x14ac:dyDescent="0.3">
      <c r="A1642" s="76" t="s">
        <v>32</v>
      </c>
      <c r="B1642" s="77">
        <v>2277000000</v>
      </c>
    </row>
    <row r="1643" spans="1:2" x14ac:dyDescent="0.3">
      <c r="A1643" s="76" t="s">
        <v>32</v>
      </c>
      <c r="B1643" s="77">
        <v>2304000000</v>
      </c>
    </row>
    <row r="1644" spans="1:2" x14ac:dyDescent="0.3">
      <c r="A1644" s="76" t="s">
        <v>32</v>
      </c>
      <c r="B1644" s="77">
        <v>2336000000</v>
      </c>
    </row>
    <row r="1645" spans="1:2" x14ac:dyDescent="0.3">
      <c r="A1645" s="76" t="s">
        <v>32</v>
      </c>
      <c r="B1645" s="77">
        <v>2348000000</v>
      </c>
    </row>
    <row r="1646" spans="1:2" x14ac:dyDescent="0.3">
      <c r="A1646" s="76" t="s">
        <v>32</v>
      </c>
      <c r="B1646" s="77">
        <v>2351000000</v>
      </c>
    </row>
    <row r="1647" spans="1:2" x14ac:dyDescent="0.3">
      <c r="A1647" s="76" t="s">
        <v>32</v>
      </c>
      <c r="B1647" s="77">
        <v>2389000000</v>
      </c>
    </row>
    <row r="1648" spans="1:2" x14ac:dyDescent="0.3">
      <c r="A1648" s="76" t="s">
        <v>32</v>
      </c>
      <c r="B1648" s="77">
        <v>2467000000</v>
      </c>
    </row>
    <row r="1649" spans="1:2" x14ac:dyDescent="0.3">
      <c r="A1649" s="76" t="s">
        <v>32</v>
      </c>
      <c r="B1649" s="77">
        <v>2597000000</v>
      </c>
    </row>
    <row r="1650" spans="1:2" x14ac:dyDescent="0.3">
      <c r="A1650" s="76" t="s">
        <v>32</v>
      </c>
      <c r="B1650" s="77">
        <v>2606353000</v>
      </c>
    </row>
    <row r="1651" spans="1:2" x14ac:dyDescent="0.3">
      <c r="A1651" s="76" t="s">
        <v>32</v>
      </c>
      <c r="B1651" s="77">
        <v>2705000000</v>
      </c>
    </row>
    <row r="1652" spans="1:2" x14ac:dyDescent="0.3">
      <c r="A1652" s="76" t="s">
        <v>32</v>
      </c>
      <c r="B1652" s="77">
        <v>3001000000</v>
      </c>
    </row>
    <row r="1653" spans="1:2" x14ac:dyDescent="0.3">
      <c r="A1653" s="76" t="s">
        <v>32</v>
      </c>
      <c r="B1653" s="77">
        <v>3292717000</v>
      </c>
    </row>
    <row r="1654" spans="1:2" x14ac:dyDescent="0.3">
      <c r="A1654" s="76" t="s">
        <v>32</v>
      </c>
      <c r="B1654" s="77">
        <v>3303264000</v>
      </c>
    </row>
    <row r="1655" spans="1:2" x14ac:dyDescent="0.3">
      <c r="A1655" s="76" t="s">
        <v>32</v>
      </c>
      <c r="B1655" s="77">
        <v>3346000000</v>
      </c>
    </row>
    <row r="1656" spans="1:2" x14ac:dyDescent="0.3">
      <c r="A1656" s="76" t="s">
        <v>32</v>
      </c>
      <c r="B1656" s="77">
        <v>3371000000</v>
      </c>
    </row>
    <row r="1657" spans="1:2" x14ac:dyDescent="0.3">
      <c r="A1657" s="76" t="s">
        <v>32</v>
      </c>
      <c r="B1657" s="77">
        <v>3418187000</v>
      </c>
    </row>
    <row r="1658" spans="1:2" x14ac:dyDescent="0.3">
      <c r="A1658" s="76" t="s">
        <v>32</v>
      </c>
      <c r="B1658" s="77">
        <v>3430000000</v>
      </c>
    </row>
    <row r="1659" spans="1:2" x14ac:dyDescent="0.3">
      <c r="A1659" s="76" t="s">
        <v>32</v>
      </c>
      <c r="B1659" s="77">
        <v>3506644000</v>
      </c>
    </row>
    <row r="1660" spans="1:2" x14ac:dyDescent="0.3">
      <c r="A1660" s="76" t="s">
        <v>32</v>
      </c>
      <c r="B1660" s="77">
        <v>3538633000</v>
      </c>
    </row>
    <row r="1661" spans="1:2" x14ac:dyDescent="0.3">
      <c r="A1661" s="76" t="s">
        <v>32</v>
      </c>
      <c r="B1661" s="77">
        <v>3545000000</v>
      </c>
    </row>
    <row r="1662" spans="1:2" x14ac:dyDescent="0.3">
      <c r="A1662" s="76" t="s">
        <v>32</v>
      </c>
      <c r="B1662" s="77">
        <v>3583000000</v>
      </c>
    </row>
    <row r="1663" spans="1:2" x14ac:dyDescent="0.3">
      <c r="A1663" s="76" t="s">
        <v>32</v>
      </c>
      <c r="B1663" s="77">
        <v>3718452000</v>
      </c>
    </row>
    <row r="1664" spans="1:2" x14ac:dyDescent="0.3">
      <c r="A1664" s="76" t="s">
        <v>32</v>
      </c>
      <c r="B1664" s="77">
        <v>3734783000</v>
      </c>
    </row>
    <row r="1665" spans="1:2" x14ac:dyDescent="0.3">
      <c r="A1665" s="76" t="s">
        <v>32</v>
      </c>
      <c r="B1665" s="77">
        <v>3802062000</v>
      </c>
    </row>
    <row r="1666" spans="1:2" x14ac:dyDescent="0.3">
      <c r="A1666" s="76" t="s">
        <v>32</v>
      </c>
      <c r="B1666" s="77">
        <v>3839000000</v>
      </c>
    </row>
    <row r="1667" spans="1:2" x14ac:dyDescent="0.3">
      <c r="A1667" s="76" t="s">
        <v>32</v>
      </c>
      <c r="B1667" s="77">
        <v>3850000000</v>
      </c>
    </row>
    <row r="1668" spans="1:2" x14ac:dyDescent="0.3">
      <c r="A1668" s="76" t="s">
        <v>32</v>
      </c>
      <c r="B1668" s="77">
        <v>3990853000</v>
      </c>
    </row>
    <row r="1669" spans="1:2" x14ac:dyDescent="0.3">
      <c r="A1669" s="76" t="s">
        <v>32</v>
      </c>
      <c r="B1669" s="77">
        <v>4063978000</v>
      </c>
    </row>
    <row r="1670" spans="1:2" x14ac:dyDescent="0.3">
      <c r="A1670" s="76" t="s">
        <v>32</v>
      </c>
      <c r="B1670" s="77">
        <v>4115000000</v>
      </c>
    </row>
    <row r="1671" spans="1:2" x14ac:dyDescent="0.3">
      <c r="A1671" s="76" t="s">
        <v>32</v>
      </c>
      <c r="B1671" s="77">
        <v>4120000000</v>
      </c>
    </row>
    <row r="1672" spans="1:2" x14ac:dyDescent="0.3">
      <c r="A1672" s="76" t="s">
        <v>32</v>
      </c>
      <c r="B1672" s="77">
        <v>4176000000</v>
      </c>
    </row>
    <row r="1673" spans="1:2" x14ac:dyDescent="0.3">
      <c r="A1673" s="76" t="s">
        <v>32</v>
      </c>
      <c r="B1673" s="77">
        <v>4217000000</v>
      </c>
    </row>
    <row r="1674" spans="1:2" x14ac:dyDescent="0.3">
      <c r="A1674" s="76" t="s">
        <v>32</v>
      </c>
      <c r="B1674" s="77">
        <v>4268000000</v>
      </c>
    </row>
    <row r="1675" spans="1:2" x14ac:dyDescent="0.3">
      <c r="A1675" s="76" t="s">
        <v>32</v>
      </c>
      <c r="B1675" s="77">
        <v>4368734000</v>
      </c>
    </row>
    <row r="1676" spans="1:2" x14ac:dyDescent="0.3">
      <c r="A1676" s="76" t="s">
        <v>32</v>
      </c>
      <c r="B1676" s="77">
        <v>4535000000</v>
      </c>
    </row>
    <row r="1677" spans="1:2" x14ac:dyDescent="0.3">
      <c r="A1677" s="76" t="s">
        <v>32</v>
      </c>
      <c r="B1677" s="77">
        <v>4555000000</v>
      </c>
    </row>
    <row r="1678" spans="1:2" x14ac:dyDescent="0.3">
      <c r="A1678" s="76" t="s">
        <v>32</v>
      </c>
      <c r="B1678" s="77">
        <v>4671000000</v>
      </c>
    </row>
    <row r="1679" spans="1:2" x14ac:dyDescent="0.3">
      <c r="A1679" s="76" t="s">
        <v>32</v>
      </c>
      <c r="B1679" s="77">
        <v>4883000000</v>
      </c>
    </row>
    <row r="1680" spans="1:2" x14ac:dyDescent="0.3">
      <c r="A1680" s="76" t="s">
        <v>32</v>
      </c>
      <c r="B1680" s="77">
        <v>4932000000</v>
      </c>
    </row>
    <row r="1681" spans="1:2" x14ac:dyDescent="0.3">
      <c r="A1681" s="76" t="s">
        <v>32</v>
      </c>
      <c r="B1681" s="77">
        <v>5087000000</v>
      </c>
    </row>
    <row r="1682" spans="1:2" x14ac:dyDescent="0.3">
      <c r="A1682" s="76" t="s">
        <v>32</v>
      </c>
      <c r="B1682" s="77">
        <v>5112000000</v>
      </c>
    </row>
    <row r="1683" spans="1:2" x14ac:dyDescent="0.3">
      <c r="A1683" s="76" t="s">
        <v>32</v>
      </c>
      <c r="B1683" s="77">
        <v>5163000000</v>
      </c>
    </row>
    <row r="1684" spans="1:2" x14ac:dyDescent="0.3">
      <c r="A1684" s="76" t="s">
        <v>32</v>
      </c>
      <c r="B1684" s="77">
        <v>5482000000</v>
      </c>
    </row>
    <row r="1685" spans="1:2" x14ac:dyDescent="0.3">
      <c r="A1685" s="76" t="s">
        <v>32</v>
      </c>
      <c r="B1685" s="77">
        <v>5494000000</v>
      </c>
    </row>
    <row r="1686" spans="1:2" x14ac:dyDescent="0.3">
      <c r="A1686" s="76" t="s">
        <v>32</v>
      </c>
      <c r="B1686" s="77">
        <v>5512000000</v>
      </c>
    </row>
    <row r="1687" spans="1:2" x14ac:dyDescent="0.3">
      <c r="A1687" s="76" t="s">
        <v>32</v>
      </c>
      <c r="B1687" s="77">
        <v>5718000000</v>
      </c>
    </row>
    <row r="1688" spans="1:2" x14ac:dyDescent="0.3">
      <c r="A1688" s="76" t="s">
        <v>32</v>
      </c>
      <c r="B1688" s="77">
        <v>5858000000</v>
      </c>
    </row>
    <row r="1689" spans="1:2" x14ac:dyDescent="0.3">
      <c r="A1689" s="76" t="s">
        <v>32</v>
      </c>
      <c r="B1689" s="77">
        <v>5951000000</v>
      </c>
    </row>
    <row r="1690" spans="1:2" x14ac:dyDescent="0.3">
      <c r="A1690" s="76" t="s">
        <v>32</v>
      </c>
      <c r="B1690" s="77">
        <v>5963000000</v>
      </c>
    </row>
    <row r="1691" spans="1:2" x14ac:dyDescent="0.3">
      <c r="A1691" s="76" t="s">
        <v>32</v>
      </c>
      <c r="B1691" s="77">
        <v>5980000000</v>
      </c>
    </row>
    <row r="1692" spans="1:2" x14ac:dyDescent="0.3">
      <c r="A1692" s="76" t="s">
        <v>32</v>
      </c>
      <c r="B1692" s="77">
        <v>6677000000</v>
      </c>
    </row>
    <row r="1693" spans="1:2" x14ac:dyDescent="0.3">
      <c r="A1693" s="76" t="s">
        <v>32</v>
      </c>
      <c r="B1693" s="77">
        <v>6894000000</v>
      </c>
    </row>
    <row r="1694" spans="1:2" x14ac:dyDescent="0.3">
      <c r="A1694" s="76" t="s">
        <v>32</v>
      </c>
      <c r="B1694" s="77">
        <v>6984000000</v>
      </c>
    </row>
    <row r="1695" spans="1:2" x14ac:dyDescent="0.3">
      <c r="A1695" s="76" t="s">
        <v>32</v>
      </c>
      <c r="B1695" s="77">
        <v>7164000000</v>
      </c>
    </row>
    <row r="1696" spans="1:2" x14ac:dyDescent="0.3">
      <c r="A1696" s="76" t="s">
        <v>32</v>
      </c>
      <c r="B1696" s="77">
        <v>7256000000</v>
      </c>
    </row>
    <row r="1697" spans="1:2" x14ac:dyDescent="0.3">
      <c r="A1697" s="76" t="s">
        <v>32</v>
      </c>
      <c r="B1697" s="77">
        <v>7270000000</v>
      </c>
    </row>
    <row r="1698" spans="1:2" x14ac:dyDescent="0.3">
      <c r="A1698" s="76" t="s">
        <v>32</v>
      </c>
      <c r="B1698" s="77">
        <v>7436000000</v>
      </c>
    </row>
    <row r="1699" spans="1:2" x14ac:dyDescent="0.3">
      <c r="A1699" s="76" t="s">
        <v>32</v>
      </c>
      <c r="B1699" s="77">
        <v>7678000000</v>
      </c>
    </row>
    <row r="1700" spans="1:2" x14ac:dyDescent="0.3">
      <c r="A1700" s="76" t="s">
        <v>32</v>
      </c>
      <c r="B1700" s="77">
        <v>8041000000</v>
      </c>
    </row>
    <row r="1701" spans="1:2" x14ac:dyDescent="0.3">
      <c r="A1701" s="76" t="s">
        <v>32</v>
      </c>
      <c r="B1701" s="77">
        <v>8053000000</v>
      </c>
    </row>
    <row r="1702" spans="1:2" x14ac:dyDescent="0.3">
      <c r="A1702" s="76" t="s">
        <v>32</v>
      </c>
      <c r="B1702" s="77">
        <v>8091200000</v>
      </c>
    </row>
    <row r="1703" spans="1:2" x14ac:dyDescent="0.3">
      <c r="A1703" s="76" t="s">
        <v>32</v>
      </c>
      <c r="B1703" s="77">
        <v>8270000000</v>
      </c>
    </row>
    <row r="1704" spans="1:2" x14ac:dyDescent="0.3">
      <c r="A1704" s="76" t="s">
        <v>32</v>
      </c>
      <c r="B1704" s="77">
        <v>8433000000</v>
      </c>
    </row>
    <row r="1705" spans="1:2" x14ac:dyDescent="0.3">
      <c r="A1705" s="76" t="s">
        <v>32</v>
      </c>
      <c r="B1705" s="77">
        <v>8538000000</v>
      </c>
    </row>
    <row r="1706" spans="1:2" x14ac:dyDescent="0.3">
      <c r="A1706" s="76" t="s">
        <v>32</v>
      </c>
      <c r="B1706" s="77">
        <v>8550000000</v>
      </c>
    </row>
    <row r="1707" spans="1:2" x14ac:dyDescent="0.3">
      <c r="A1707" s="76" t="s">
        <v>32</v>
      </c>
      <c r="B1707" s="77">
        <v>8672000000</v>
      </c>
    </row>
    <row r="1708" spans="1:2" x14ac:dyDescent="0.3">
      <c r="A1708" s="76" t="s">
        <v>32</v>
      </c>
      <c r="B1708" s="77">
        <v>8692900000</v>
      </c>
    </row>
    <row r="1709" spans="1:2" x14ac:dyDescent="0.3">
      <c r="A1709" s="76" t="s">
        <v>32</v>
      </c>
      <c r="B1709" s="77">
        <v>8853000000</v>
      </c>
    </row>
    <row r="1710" spans="1:2" x14ac:dyDescent="0.3">
      <c r="A1710" s="76" t="s">
        <v>32</v>
      </c>
      <c r="B1710" s="77">
        <v>8890000000</v>
      </c>
    </row>
    <row r="1711" spans="1:2" x14ac:dyDescent="0.3">
      <c r="A1711" s="76" t="s">
        <v>32</v>
      </c>
      <c r="B1711" s="77">
        <v>9019700000</v>
      </c>
    </row>
    <row r="1712" spans="1:2" x14ac:dyDescent="0.3">
      <c r="A1712" s="76" t="s">
        <v>32</v>
      </c>
      <c r="B1712" s="77">
        <v>9211000000</v>
      </c>
    </row>
    <row r="1713" spans="1:2" x14ac:dyDescent="0.3">
      <c r="A1713" s="76" t="s">
        <v>32</v>
      </c>
      <c r="B1713" s="77">
        <v>9602000000</v>
      </c>
    </row>
    <row r="1714" spans="1:2" x14ac:dyDescent="0.3">
      <c r="A1714" s="76" t="s">
        <v>32</v>
      </c>
      <c r="B1714" s="77">
        <v>9731000000</v>
      </c>
    </row>
  </sheetData>
  <sortState xmlns:xlrd2="http://schemas.microsoft.com/office/spreadsheetml/2017/richdata2" ref="A5:B1714">
    <sortCondition ref="A5:A1714"/>
    <sortCondition ref="B5:B1714"/>
  </sortState>
  <mergeCells count="6">
    <mergeCell ref="G6:K6"/>
    <mergeCell ref="D4:L4"/>
    <mergeCell ref="E6:F7"/>
    <mergeCell ref="B1:G1"/>
    <mergeCell ref="E28:J28"/>
    <mergeCell ref="D28:D29"/>
  </mergeCells>
  <dataValidations count="1">
    <dataValidation type="list" allowBlank="1" showInputMessage="1" showErrorMessage="1" sqref="F8" xr:uid="{6FEBFF9A-D6FD-495C-A173-4EEADC3D6B25}">
      <formula1>$A$5:$A$1714</formula1>
    </dataValidation>
  </dataValidation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I15"/>
  <sheetViews>
    <sheetView topLeftCell="B2" workbookViewId="0">
      <selection activeCell="F14" sqref="F14"/>
    </sheetView>
  </sheetViews>
  <sheetFormatPr defaultRowHeight="14.4" x14ac:dyDescent="0.3"/>
  <cols>
    <col min="1" max="1" width="12.5546875" bestFit="1" customWidth="1"/>
    <col min="2" max="2" width="19.5546875" customWidth="1"/>
    <col min="3" max="3" width="18.109375" customWidth="1"/>
    <col min="4" max="4" width="8.77734375" customWidth="1"/>
    <col min="5" max="5" width="31.88671875" customWidth="1"/>
    <col min="6" max="6" width="20.33203125" customWidth="1"/>
    <col min="7" max="7" width="21.44140625" customWidth="1"/>
    <col min="8" max="8" width="20.5546875" customWidth="1"/>
    <col min="9" max="9" width="19.6640625" customWidth="1"/>
    <col min="10" max="1652" width="17.77734375" bestFit="1" customWidth="1"/>
    <col min="1653" max="1653" width="10.77734375" bestFit="1" customWidth="1"/>
    <col min="1654" max="1654" width="12" bestFit="1" customWidth="1"/>
  </cols>
  <sheetData>
    <row r="1" spans="3:9" ht="15" thickBot="1" x14ac:dyDescent="0.35"/>
    <row r="2" spans="3:9" ht="27.75" customHeight="1" x14ac:dyDescent="0.3">
      <c r="E2" s="121" t="s">
        <v>615</v>
      </c>
      <c r="F2" s="122"/>
      <c r="G2" s="122"/>
      <c r="H2" s="122"/>
      <c r="I2" s="123"/>
    </row>
    <row r="3" spans="3:9" ht="15" thickBot="1" x14ac:dyDescent="0.35">
      <c r="E3" s="124"/>
      <c r="F3" s="125"/>
      <c r="G3" s="125"/>
      <c r="H3" s="125"/>
      <c r="I3" s="126"/>
    </row>
    <row r="4" spans="3:9" ht="24.6" customHeight="1" x14ac:dyDescent="0.3"/>
    <row r="5" spans="3:9" ht="27.6" customHeight="1" x14ac:dyDescent="0.3">
      <c r="E5" s="130" t="s">
        <v>642</v>
      </c>
      <c r="F5" s="129" t="s">
        <v>626</v>
      </c>
      <c r="G5" s="129"/>
      <c r="H5" s="129"/>
      <c r="I5" s="129"/>
    </row>
    <row r="6" spans="3:9" ht="22.2" customHeight="1" x14ac:dyDescent="0.3">
      <c r="E6" s="131"/>
      <c r="F6" s="18" t="s">
        <v>2</v>
      </c>
      <c r="G6" s="18" t="s">
        <v>5</v>
      </c>
      <c r="H6" s="18" t="s">
        <v>6</v>
      </c>
      <c r="I6" s="18" t="s">
        <v>7</v>
      </c>
    </row>
    <row r="7" spans="3:9" ht="18.600000000000001" customHeight="1" x14ac:dyDescent="0.3">
      <c r="E7" s="14" t="s">
        <v>614</v>
      </c>
      <c r="F7" s="16" cm="1">
        <f t="array" ref="F7">INDEX(TRevenue,MATCH(1,($C$10=TicSymbol)*(F6=Years),0))</f>
        <v>2993489000</v>
      </c>
      <c r="G7" s="16" cm="1">
        <f t="array" ref="G7">INDEX(TRevenue,MATCH(1,($C$10=TicSymbol)*(G6=Years),0))</f>
        <v>3238128000</v>
      </c>
      <c r="H7" s="16" cm="1">
        <f t="array" ref="H7">INDEX(TRevenue,MATCH(1,($C$10=TicSymbol)*(H6=Years),0))</f>
        <v>3549494000</v>
      </c>
      <c r="I7" s="16" cm="1">
        <f t="array" ref="I7">INDEX(TRevenue,MATCH(1,($C$10=TicSymbol)*(I6=Years),0))</f>
        <v>3582395000</v>
      </c>
    </row>
    <row r="8" spans="3:9" ht="20.399999999999999" customHeight="1" x14ac:dyDescent="0.3">
      <c r="C8" s="127" t="s">
        <v>608</v>
      </c>
      <c r="D8" s="128"/>
      <c r="E8" s="14" t="s">
        <v>609</v>
      </c>
      <c r="F8" s="16" cm="1">
        <f t="array" ref="F8">INDEX(COGsS,MATCH(1,($C$10=TicSymbol)*(F6=Years),0))</f>
        <v>1321772000</v>
      </c>
      <c r="G8" s="16" cm="1">
        <f t="array" ref="G8">INDEX(COGsS,MATCH(1,($C$10=TicSymbol)*(G6=Years),0))</f>
        <v>1355200000</v>
      </c>
      <c r="H8" s="16" cm="1">
        <f t="array" ref="H8">INDEX(COGsS,MATCH(1,($C$10=TicSymbol)*(H6=Years),0))</f>
        <v>1447595000</v>
      </c>
      <c r="I8" s="16" cm="1">
        <f t="array" ref="I8">INDEX(COGsS,MATCH(1,($C$10=TicSymbol)*(I6=Years),0))</f>
        <v>1417749000</v>
      </c>
    </row>
    <row r="9" spans="3:9" ht="20.399999999999999" customHeight="1" thickBot="1" x14ac:dyDescent="0.35">
      <c r="C9" s="127"/>
      <c r="D9" s="128"/>
      <c r="E9" s="15" t="s">
        <v>613</v>
      </c>
      <c r="F9" s="17" cm="1">
        <f t="array" ref="F9">INDEX(GProfit,MATCH(1,($C$10=TicSymbol)*(F6=Years),0))</f>
        <v>1671717000</v>
      </c>
      <c r="G9" s="17" cm="1">
        <f t="array" ref="G9">INDEX(GProfit,MATCH(1,($C$10=TicSymbol)*(G6=Years),0))</f>
        <v>1882928000</v>
      </c>
      <c r="H9" s="17" cm="1">
        <f t="array" ref="H9">INDEX(GProfit,MATCH(1,($C$10=TicSymbol)*(H6=Years),0))</f>
        <v>2101899000</v>
      </c>
      <c r="I9" s="17" cm="1">
        <f t="array" ref="I9">INDEX(GProfit,MATCH(1,($C$10=TicSymbol)*(I6=Years),0))</f>
        <v>2164646000</v>
      </c>
    </row>
    <row r="10" spans="3:9" ht="25.8" customHeight="1" thickBot="1" x14ac:dyDescent="0.35">
      <c r="C10" s="19" t="s">
        <v>454</v>
      </c>
      <c r="E10" s="60" t="s">
        <v>618</v>
      </c>
      <c r="F10" s="16" cm="1">
        <f t="array" ref="F10">INDEX(SalesGAdmin,MATCH(1,($C$10=TicSymbol)*(F6=Years),0))</f>
        <v>914130000</v>
      </c>
      <c r="G10" s="16" cm="1">
        <f t="array" ref="G10">INDEX(SalesGAdmin,MATCH(1,($C$10=TicSymbol)*(G6=Years),0))</f>
        <v>1040567000</v>
      </c>
      <c r="H10" s="16" cm="1">
        <f t="array" ref="H10">INDEX(SalesGAdmin,MATCH(1,($C$10=TicSymbol)*(H6=Years),0))</f>
        <v>1102426000</v>
      </c>
      <c r="I10" s="16" cm="1">
        <f t="array" ref="I10">INDEX(SalesGAdmin,MATCH(1,($C$10=TicSymbol)*(I6=Years),0))</f>
        <v>1136728000</v>
      </c>
    </row>
    <row r="11" spans="3:9" ht="21.6" customHeight="1" x14ac:dyDescent="0.3">
      <c r="E11" s="63" t="s">
        <v>617</v>
      </c>
      <c r="F11" s="62" cm="1">
        <f t="array" ref="F11">INDEX(ResandDeveloP,MATCH(1,($C$10=TicSymbol)*(F6=Years),0))</f>
        <v>0</v>
      </c>
      <c r="G11" s="16" cm="1">
        <f t="array" ref="G11">INDEX(ResandDeveloP,MATCH(1,($C$10=TicSymbol)*(G6=Years),0))</f>
        <v>0</v>
      </c>
      <c r="H11" s="16" cm="1">
        <f t="array" ref="H11">INDEX(ResandDeveloP,MATCH(1,($C$10=TicSymbol)*(H6=Years),0))</f>
        <v>0</v>
      </c>
      <c r="I11" s="16" cm="1">
        <f t="array" ref="I11">INDEX(ResandDeveloP,MATCH(1,($C$10=TicSymbol)*(I6=Years),0))</f>
        <v>0</v>
      </c>
    </row>
    <row r="12" spans="3:9" ht="20.399999999999999" customHeight="1" x14ac:dyDescent="0.3">
      <c r="E12" s="61" t="s">
        <v>611</v>
      </c>
      <c r="F12" s="16" cm="1">
        <f t="array" ref="F12">INDEX(OtherOItems,MATCH(1,($C$10=TicSymbol)*(F6=Years),0))</f>
        <v>0</v>
      </c>
      <c r="G12" s="16" cm="1">
        <f t="array" ref="G12">INDEX(OtherOItems,MATCH(1,($C$10=TicSymbol)*(G6=Years),0))</f>
        <v>0</v>
      </c>
      <c r="H12" s="16" cm="1">
        <f t="array" ref="H12">INDEX(OtherOItems,MATCH(1,($C$10=TicSymbol)*(H6=Years),0))</f>
        <v>0</v>
      </c>
      <c r="I12" s="16" cm="1">
        <f t="array" ref="I12">INDEX(OtherOItems,MATCH(1,($C$10=TicSymbol)*(I6=Years),0))</f>
        <v>0</v>
      </c>
    </row>
    <row r="13" spans="3:9" ht="17.399999999999999" customHeight="1" x14ac:dyDescent="0.3">
      <c r="E13" s="14" t="s">
        <v>612</v>
      </c>
      <c r="F13" s="16">
        <f>F10+F12+F11</f>
        <v>914130000</v>
      </c>
      <c r="G13" s="16">
        <f t="shared" ref="G13:I13" si="0">G10+G12+G11</f>
        <v>1040567000</v>
      </c>
      <c r="H13" s="16">
        <f t="shared" si="0"/>
        <v>1102426000</v>
      </c>
      <c r="I13" s="16">
        <f t="shared" si="0"/>
        <v>1136728000</v>
      </c>
    </row>
    <row r="14" spans="3:9" ht="39.6" customHeight="1" x14ac:dyDescent="0.3">
      <c r="E14" s="15" t="s">
        <v>616</v>
      </c>
      <c r="F14" s="17">
        <f>F9-F13</f>
        <v>757587000</v>
      </c>
      <c r="G14" s="17">
        <f>G9-G13</f>
        <v>842361000</v>
      </c>
      <c r="H14" s="17">
        <f t="shared" ref="H14:I14" si="1">H9-H13</f>
        <v>999473000</v>
      </c>
      <c r="I14" s="17">
        <f t="shared" si="1"/>
        <v>1027918000</v>
      </c>
    </row>
    <row r="15" spans="3:9" ht="27" customHeight="1" x14ac:dyDescent="0.3"/>
  </sheetData>
  <mergeCells count="4">
    <mergeCell ref="E2:I3"/>
    <mergeCell ref="C8:D9"/>
    <mergeCell ref="F5:I5"/>
    <mergeCell ref="E5:E6"/>
  </mergeCells>
  <dataValidations count="2">
    <dataValidation type="list" allowBlank="1" showInputMessage="1" showErrorMessage="1" sqref="J6" xr:uid="{D8B921F3-6C9F-4694-BAC4-6EDA2E5A6F1A}">
      <formula1>TickerSymbol</formula1>
    </dataValidation>
    <dataValidation type="list" allowBlank="1" showInputMessage="1" showErrorMessage="1" sqref="C10" xr:uid="{56537C99-A0DA-4AE9-9571-2AEDAEE2C731}">
      <formula1>TicSymbol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B0DF-62F4-4301-9C82-5DFA0AFE803E}">
  <dimension ref="C1:M36"/>
  <sheetViews>
    <sheetView topLeftCell="C1" zoomScale="60" zoomScaleNormal="60" workbookViewId="0">
      <selection activeCell="F25" sqref="F25:H25"/>
    </sheetView>
  </sheetViews>
  <sheetFormatPr defaultRowHeight="14.4" x14ac:dyDescent="0.3"/>
  <cols>
    <col min="2" max="2" width="1.88671875" customWidth="1"/>
    <col min="3" max="3" width="45.33203125" customWidth="1"/>
    <col min="4" max="4" width="23.77734375" customWidth="1"/>
    <col min="5" max="5" width="28.5546875" customWidth="1"/>
    <col min="6" max="6" width="28.77734375" customWidth="1"/>
    <col min="7" max="7" width="30.77734375" customWidth="1"/>
    <col min="8" max="8" width="30.44140625" customWidth="1"/>
    <col min="9" max="9" width="24.6640625" customWidth="1"/>
    <col min="10" max="10" width="23.33203125" customWidth="1"/>
    <col min="11" max="11" width="27.21875" customWidth="1"/>
    <col min="12" max="12" width="34" customWidth="1"/>
    <col min="13" max="13" width="36.109375" customWidth="1"/>
  </cols>
  <sheetData>
    <row r="1" spans="3:13" ht="58.8" customHeight="1" x14ac:dyDescent="0.3"/>
    <row r="2" spans="3:13" ht="68.400000000000006" customHeight="1" x14ac:dyDescent="1.1000000000000001">
      <c r="F2" s="132" t="s">
        <v>629</v>
      </c>
      <c r="G2" s="132"/>
      <c r="H2" s="132"/>
      <c r="I2" s="132"/>
      <c r="J2" s="132"/>
      <c r="K2" s="132"/>
    </row>
    <row r="3" spans="3:13" ht="43.2" customHeight="1" x14ac:dyDescent="0.3"/>
    <row r="4" spans="3:13" ht="35.4" customHeight="1" x14ac:dyDescent="0.3">
      <c r="D4" s="141" t="s">
        <v>608</v>
      </c>
      <c r="E4" s="141"/>
      <c r="H4" s="139" t="s">
        <v>644</v>
      </c>
      <c r="I4" s="140"/>
    </row>
    <row r="5" spans="3:13" ht="54" customHeight="1" thickBot="1" x14ac:dyDescent="0.35">
      <c r="D5" s="32" t="s">
        <v>563</v>
      </c>
      <c r="H5" s="32" t="s">
        <v>594</v>
      </c>
    </row>
    <row r="7" spans="3:13" ht="51.6" customHeight="1" x14ac:dyDescent="0.3">
      <c r="C7" s="136" t="s">
        <v>627</v>
      </c>
      <c r="D7" s="137"/>
      <c r="E7" s="137"/>
      <c r="F7" s="137"/>
      <c r="G7" s="137"/>
      <c r="H7" s="137"/>
      <c r="I7" s="138"/>
    </row>
    <row r="8" spans="3:13" ht="48.6" customHeight="1" x14ac:dyDescent="0.3">
      <c r="C8" s="133" t="s">
        <v>604</v>
      </c>
      <c r="D8" s="135" t="s">
        <v>630</v>
      </c>
      <c r="E8" s="135"/>
      <c r="F8" s="135"/>
      <c r="G8" s="135"/>
      <c r="H8" s="135" t="s">
        <v>589</v>
      </c>
      <c r="I8" s="135"/>
      <c r="K8" s="142" t="s">
        <v>643</v>
      </c>
      <c r="L8" s="142"/>
      <c r="M8" s="142"/>
    </row>
    <row r="9" spans="3:13" ht="38.4" customHeight="1" x14ac:dyDescent="0.3">
      <c r="C9" s="134"/>
      <c r="D9" s="33" t="s">
        <v>2</v>
      </c>
      <c r="E9" s="33" t="s">
        <v>5</v>
      </c>
      <c r="F9" s="33" t="s">
        <v>6</v>
      </c>
      <c r="G9" s="33" t="s">
        <v>7</v>
      </c>
      <c r="H9" s="34" t="s">
        <v>587</v>
      </c>
      <c r="I9" s="34" t="s">
        <v>588</v>
      </c>
      <c r="K9" s="43" t="s">
        <v>590</v>
      </c>
      <c r="L9" s="40" t="s">
        <v>587</v>
      </c>
      <c r="M9" s="40" t="s">
        <v>588</v>
      </c>
    </row>
    <row r="10" spans="3:13" ht="28.2" customHeight="1" x14ac:dyDescent="0.3">
      <c r="C10" s="36" t="s">
        <v>624</v>
      </c>
      <c r="D10" s="41" cm="1">
        <f t="array" ref="D10">INDEX(TRevenue,MATCH(1,($D$5=TicSymbol)*(D9=Years),0))</f>
        <v>4561000000</v>
      </c>
      <c r="E10" s="41" cm="1">
        <f t="array" ref="E10">INDEX(TRevenue,MATCH(1,($D$5=TicSymbol)*(E9=Years),0))</f>
        <v>4785000000</v>
      </c>
      <c r="F10" s="41" cm="1">
        <f t="array" ref="F10">INDEX(TRevenue,MATCH(1,($D$5=TicSymbol)*(F9=Years),0))</f>
        <v>4765000000</v>
      </c>
      <c r="G10" s="41" cm="1">
        <f t="array" ref="G10">INDEX(TRevenue,MATCH(1,($D$5=TicSymbol)*(G9=Years),0))</f>
        <v>4888000000</v>
      </c>
      <c r="H10" s="42">
        <f ca="1">G10*(1+H21)</f>
        <v>4954388050.0869856</v>
      </c>
      <c r="I10" s="42">
        <f ca="1">H10*(1+I21)</f>
        <v>5071221652.7686119</v>
      </c>
      <c r="K10" s="47" t="s">
        <v>628</v>
      </c>
      <c r="L10" s="44">
        <f>L11+0.01</f>
        <v>3.3581843307484767E-2</v>
      </c>
      <c r="M10" s="44">
        <f>M11+0.01</f>
        <v>4.3581843307484769E-2</v>
      </c>
    </row>
    <row r="11" spans="3:13" ht="29.4" customHeight="1" x14ac:dyDescent="0.3">
      <c r="C11" s="36" t="s">
        <v>609</v>
      </c>
      <c r="D11" s="41" cm="1">
        <f t="array" ref="D11">INDEX(COGsS,MATCH(1,($D$5=TicSymbol)*(D9=Years),0))</f>
        <v>1669000000</v>
      </c>
      <c r="E11" s="41" cm="1">
        <f t="array" ref="E11">INDEX(COGsS,MATCH(1,($D$5=TicSymbol)*(E9=Years),0))</f>
        <v>1717000000</v>
      </c>
      <c r="F11" s="41" cm="1">
        <f t="array" ref="F11">INDEX(COGsS,MATCH(1,($D$5=TicSymbol)*(F9=Years),0))</f>
        <v>1738000000</v>
      </c>
      <c r="G11" s="41" cm="1">
        <f t="array" ref="G11">INDEX(COGsS,MATCH(1,($D$5=TicSymbol)*(G9=Years),0))</f>
        <v>1666000000</v>
      </c>
      <c r="H11" s="48" t="s">
        <v>634</v>
      </c>
      <c r="I11" s="48" t="s">
        <v>634</v>
      </c>
      <c r="K11" s="47" t="s">
        <v>593</v>
      </c>
      <c r="L11" s="45">
        <f>AVERAGE(E21:G21)</f>
        <v>2.3581843307484768E-2</v>
      </c>
      <c r="M11" s="45">
        <f>L11+0.01</f>
        <v>3.3581843307484767E-2</v>
      </c>
    </row>
    <row r="12" spans="3:13" ht="30.6" customHeight="1" x14ac:dyDescent="0.3">
      <c r="C12" s="31" t="s">
        <v>613</v>
      </c>
      <c r="D12" s="41" cm="1">
        <f t="array" ref="D12">INDEX(GProfit,MATCH(1,($D$5=TicSymbol)*(D9=Years),0))</f>
        <v>2892000000</v>
      </c>
      <c r="E12" s="41" cm="1">
        <f t="array" ref="E12">INDEX(GProfit,MATCH(1,($D$5=TicSymbol)*(E9=Years),0))</f>
        <v>3068000000</v>
      </c>
      <c r="F12" s="41" cm="1">
        <f t="array" ref="F12">INDEX(GProfit,MATCH(1,($D$5=TicSymbol)*(F9=Years),0))</f>
        <v>3027000000</v>
      </c>
      <c r="G12" s="41" cm="1">
        <f t="array" ref="G12">INDEX(GProfit,MATCH(1,($D$5=TicSymbol)*(G9=Years),0))</f>
        <v>3222000000</v>
      </c>
      <c r="H12" s="42">
        <f ca="1">H10*H22</f>
        <v>3133234502.4236636</v>
      </c>
      <c r="I12" s="42">
        <f ca="1">I10*I22</f>
        <v>3257834164.0331097</v>
      </c>
      <c r="K12" s="47" t="s">
        <v>594</v>
      </c>
      <c r="L12" s="44">
        <f>L11-0.01</f>
        <v>1.3581843307484768E-2</v>
      </c>
      <c r="M12" s="44">
        <f>M11-0.01</f>
        <v>2.3581843307484765E-2</v>
      </c>
    </row>
    <row r="13" spans="3:13" ht="32.4" customHeight="1" x14ac:dyDescent="0.3">
      <c r="C13" s="31" t="s">
        <v>618</v>
      </c>
      <c r="D13" s="41" cm="1">
        <f t="array" ref="D13">INDEX(SalesGAdmin,MATCH(1,($D$5=TicSymbol)*(D9=Years),0))</f>
        <v>1613000000</v>
      </c>
      <c r="E13" s="41" cm="1">
        <f t="array" ref="E13">INDEX(SalesGAdmin,MATCH(1,($D$5=TicSymbol)*(E9=Years),0))</f>
        <v>1643000000</v>
      </c>
      <c r="F13" s="41" cm="1">
        <f t="array" ref="F13">INDEX(SalesGAdmin,MATCH(1,($D$5=TicSymbol)*(F9=Years),0))</f>
        <v>1532000000</v>
      </c>
      <c r="G13" s="41" cm="1">
        <f t="array" ref="G13">INDEX(SalesGAdmin,MATCH(1,($D$5=TicSymbol)*(G9=Years),0))</f>
        <v>1364000000</v>
      </c>
      <c r="H13" s="48" t="s">
        <v>634</v>
      </c>
      <c r="I13" s="48" t="s">
        <v>634</v>
      </c>
      <c r="K13" s="43" t="s">
        <v>595</v>
      </c>
      <c r="L13" s="40"/>
      <c r="M13" s="40"/>
    </row>
    <row r="14" spans="3:13" ht="29.4" customHeight="1" x14ac:dyDescent="0.3">
      <c r="C14" s="31" t="s">
        <v>625</v>
      </c>
      <c r="D14" s="41" cm="1">
        <f t="array" ref="D14">INDEX(OtherOItems,MATCH(1,($D$5=TicSymbol)*(D9=Years),0))</f>
        <v>60000000</v>
      </c>
      <c r="E14" s="41" cm="1">
        <f t="array" ref="E14">INDEX(OtherOItems,MATCH(1,($D$5=TicSymbol)*(E9=Years),0))</f>
        <v>60000000</v>
      </c>
      <c r="F14" s="41" cm="1">
        <f t="array" ref="F14">INDEX(OtherOItems,MATCH(1,($D$5=TicSymbol)*(F9=Years),0))</f>
        <v>61000000</v>
      </c>
      <c r="G14" s="41" cm="1">
        <f t="array" ref="G14">INDEX(OtherOItems,MATCH(1,($D$5=TicSymbol)*(G9=Years),0))</f>
        <v>85000000</v>
      </c>
      <c r="H14" s="48" t="s">
        <v>634</v>
      </c>
      <c r="I14" s="48" t="s">
        <v>634</v>
      </c>
      <c r="K14" s="47" t="s">
        <v>628</v>
      </c>
      <c r="L14" s="44">
        <f>L15+0.01</f>
        <v>0.65241604629024819</v>
      </c>
      <c r="M14" s="44">
        <f>M15+0.01</f>
        <v>0.66241604629024819</v>
      </c>
    </row>
    <row r="15" spans="3:13" ht="37.799999999999997" customHeight="1" x14ac:dyDescent="0.3">
      <c r="C15" s="31" t="s">
        <v>611</v>
      </c>
      <c r="D15" s="41" cm="1">
        <f t="array" ref="D15">INDEX(ResandDeveloP,MATCH(1,($D$5=TicSymbol)*(D9=Years),0))</f>
        <v>399000000</v>
      </c>
      <c r="E15" s="41" cm="1">
        <f t="array" ref="E15">INDEX(ResandDeveloP,MATCH(1,($D$5=TicSymbol)*(E9=Years),0))</f>
        <v>396000000</v>
      </c>
      <c r="F15" s="41" cm="1">
        <f t="array" ref="F15">INDEX(ResandDeveloP,MATCH(1,($D$5=TicSymbol)*(F9=Years),0))</f>
        <v>364000000</v>
      </c>
      <c r="G15" s="41" cm="1">
        <f t="array" ref="G15">INDEX(ResandDeveloP,MATCH(1,($D$5=TicSymbol)*(G9=Years),0))</f>
        <v>376000000</v>
      </c>
      <c r="H15" s="48" t="s">
        <v>634</v>
      </c>
      <c r="I15" s="48" t="s">
        <v>634</v>
      </c>
      <c r="K15" s="47" t="s">
        <v>593</v>
      </c>
      <c r="L15" s="45">
        <f>AVERAGE(D22:G22)</f>
        <v>0.64241604629024818</v>
      </c>
      <c r="M15" s="45">
        <f>L15+0.01</f>
        <v>0.65241604629024819</v>
      </c>
    </row>
    <row r="16" spans="3:13" ht="40.799999999999997" customHeight="1" x14ac:dyDescent="0.3">
      <c r="C16" s="31" t="s">
        <v>612</v>
      </c>
      <c r="D16" s="41">
        <f>D13+D14+D15</f>
        <v>2072000000</v>
      </c>
      <c r="E16" s="41">
        <f t="shared" ref="E16:G16" si="0">E13+E14+E15</f>
        <v>2099000000</v>
      </c>
      <c r="F16" s="41">
        <f t="shared" si="0"/>
        <v>1957000000</v>
      </c>
      <c r="G16" s="41">
        <f t="shared" si="0"/>
        <v>1825000000</v>
      </c>
      <c r="H16" s="48" t="s">
        <v>634</v>
      </c>
      <c r="I16" s="48" t="s">
        <v>634</v>
      </c>
      <c r="K16" s="47" t="s">
        <v>594</v>
      </c>
      <c r="L16" s="44">
        <f>L15-0.01</f>
        <v>0.63241604629024817</v>
      </c>
      <c r="M16" s="44">
        <f>M15-0.01</f>
        <v>0.64241604629024818</v>
      </c>
    </row>
    <row r="17" spans="3:13" ht="40.200000000000003" customHeight="1" x14ac:dyDescent="0.3">
      <c r="C17" s="39" t="s">
        <v>616</v>
      </c>
      <c r="D17" s="42">
        <f>D12-D16</f>
        <v>820000000</v>
      </c>
      <c r="E17" s="42">
        <f>E12-E16</f>
        <v>969000000</v>
      </c>
      <c r="F17" s="42">
        <f>F12-F16</f>
        <v>1070000000</v>
      </c>
      <c r="G17" s="42">
        <f>G12-G16</f>
        <v>1397000000</v>
      </c>
      <c r="H17" s="42">
        <f ca="1">H10*H23</f>
        <v>1056088474.0280089</v>
      </c>
      <c r="I17" s="42">
        <f ca="1">I10*I23</f>
        <v>1131705203.4690645</v>
      </c>
      <c r="K17" s="43" t="s">
        <v>596</v>
      </c>
      <c r="L17" s="40"/>
      <c r="M17" s="40"/>
    </row>
    <row r="18" spans="3:13" ht="40.799999999999997" customHeight="1" x14ac:dyDescent="0.3">
      <c r="K18" s="46" t="s">
        <v>628</v>
      </c>
      <c r="L18" s="44">
        <f>L19+0.01</f>
        <v>0.2331622439242455</v>
      </c>
      <c r="M18" s="44">
        <f>M19+0.01</f>
        <v>0.24316224392424551</v>
      </c>
    </row>
    <row r="19" spans="3:13" ht="42.6" customHeight="1" x14ac:dyDescent="0.3">
      <c r="K19" s="46" t="s">
        <v>593</v>
      </c>
      <c r="L19" s="45">
        <f>AVERAGE(D23:G23)</f>
        <v>0.2231622439242455</v>
      </c>
      <c r="M19" s="45">
        <f>L19+0.01</f>
        <v>0.2331622439242455</v>
      </c>
    </row>
    <row r="20" spans="3:13" ht="37.799999999999997" customHeight="1" x14ac:dyDescent="0.3">
      <c r="K20" s="46" t="s">
        <v>594</v>
      </c>
      <c r="L20" s="44">
        <f>L19-0.01</f>
        <v>0.21316224392424549</v>
      </c>
      <c r="M20" s="44">
        <f>M19-0.01</f>
        <v>0.2231622439242455</v>
      </c>
    </row>
    <row r="21" spans="3:13" ht="32.4" customHeight="1" x14ac:dyDescent="0.3">
      <c r="C21" s="37" t="s">
        <v>597</v>
      </c>
      <c r="D21" s="35"/>
      <c r="E21" s="35">
        <f>(E10/D10)-1</f>
        <v>4.911203683402765E-2</v>
      </c>
      <c r="F21" s="35">
        <f>(F10/E10)-1</f>
        <v>-4.1797283176593369E-3</v>
      </c>
      <c r="G21" s="35">
        <f>(G10/F10)-1</f>
        <v>2.5813221406085995E-2</v>
      </c>
      <c r="H21" s="35">
        <f ca="1">OFFSET(L9,MATCH($H$5,$K$10:$K$12,0),0)</f>
        <v>1.3581843307484768E-2</v>
      </c>
      <c r="I21" s="35">
        <f ca="1">OFFSET(M9,MATCH($H$5,$K$10:$K$12,0),0)</f>
        <v>2.3581843307484765E-2</v>
      </c>
    </row>
    <row r="22" spans="3:13" ht="35.4" customHeight="1" x14ac:dyDescent="0.3">
      <c r="C22" s="38" t="s">
        <v>591</v>
      </c>
      <c r="D22" s="35">
        <f>(D12/D10)</f>
        <v>0.63407147555360666</v>
      </c>
      <c r="E22" s="35">
        <f>(E12/E10)</f>
        <v>0.64117032392894457</v>
      </c>
      <c r="F22" s="35">
        <f>(F12/F10)</f>
        <v>0.63525708289611749</v>
      </c>
      <c r="G22" s="35">
        <f>(G12/G10)</f>
        <v>0.6591653027823241</v>
      </c>
      <c r="H22" s="35">
        <f ca="1">OFFSET(L13,MATCH($H$5,$K$14:$K$16,0),0)</f>
        <v>0.63241604629024817</v>
      </c>
      <c r="I22" s="35">
        <f ca="1">OFFSET(M13,MATCH($H$5,$K$14:$K$16,0),0)</f>
        <v>0.64241604629024818</v>
      </c>
    </row>
    <row r="23" spans="3:13" ht="34.799999999999997" customHeight="1" x14ac:dyDescent="0.3">
      <c r="C23" s="38" t="s">
        <v>592</v>
      </c>
      <c r="D23" s="35">
        <f>D17/D10</f>
        <v>0.17978513483885114</v>
      </c>
      <c r="E23" s="35">
        <f>E17/E10</f>
        <v>0.2025078369905956</v>
      </c>
      <c r="F23" s="35">
        <f>F17/F10</f>
        <v>0.22455403987408185</v>
      </c>
      <c r="G23" s="35">
        <f>G17/G10</f>
        <v>0.28580196399345337</v>
      </c>
      <c r="H23" s="35">
        <f ca="1">OFFSET(L17,MATCH($H$5,$K$14:$K$16,0),0)</f>
        <v>0.21316224392424549</v>
      </c>
      <c r="I23" s="35">
        <f ca="1">OFFSET(M17,MATCH($H$5,$K$14:$K$16,0),0)</f>
        <v>0.2231622439242455</v>
      </c>
    </row>
    <row r="24" spans="3:13" ht="37.200000000000003" customHeight="1" x14ac:dyDescent="0.3"/>
    <row r="25" spans="3:13" ht="42" customHeight="1" x14ac:dyDescent="0.3">
      <c r="F25" s="146" t="s">
        <v>633</v>
      </c>
      <c r="G25" s="146"/>
      <c r="H25" s="146"/>
    </row>
    <row r="26" spans="3:13" ht="22.8" customHeight="1" x14ac:dyDescent="0.3"/>
    <row r="27" spans="3:13" ht="45.6" customHeight="1" x14ac:dyDescent="0.3">
      <c r="D27" s="145" t="s">
        <v>632</v>
      </c>
      <c r="E27" s="145"/>
      <c r="F27" s="145"/>
      <c r="G27" s="145"/>
      <c r="H27" s="145"/>
      <c r="I27" s="145"/>
      <c r="J27" s="145"/>
      <c r="K27" s="145"/>
    </row>
    <row r="28" spans="3:13" ht="45.6" customHeight="1" x14ac:dyDescent="0.3">
      <c r="D28" s="150" t="s">
        <v>640</v>
      </c>
      <c r="E28" s="150" t="s">
        <v>641</v>
      </c>
      <c r="F28" s="147" t="s">
        <v>646</v>
      </c>
      <c r="G28" s="148"/>
      <c r="H28" s="148"/>
      <c r="I28" s="148"/>
      <c r="J28" s="148"/>
      <c r="K28" s="149"/>
    </row>
    <row r="29" spans="3:13" ht="43.2" customHeight="1" x14ac:dyDescent="0.3">
      <c r="D29" s="151"/>
      <c r="E29" s="151"/>
      <c r="F29" s="51" t="s">
        <v>631</v>
      </c>
      <c r="G29" s="51" t="s">
        <v>613</v>
      </c>
      <c r="H29" s="51" t="s">
        <v>616</v>
      </c>
      <c r="I29" s="64" t="s">
        <v>597</v>
      </c>
      <c r="J29" s="64" t="s">
        <v>591</v>
      </c>
      <c r="K29" s="64" t="s">
        <v>592</v>
      </c>
    </row>
    <row r="30" spans="3:13" ht="37.799999999999997" customHeight="1" x14ac:dyDescent="0.3">
      <c r="D30" s="143" t="s">
        <v>587</v>
      </c>
      <c r="E30" s="49" t="s">
        <v>628</v>
      </c>
      <c r="F30" s="52">
        <v>5052148050</v>
      </c>
      <c r="G30" s="53">
        <v>3296102456</v>
      </c>
      <c r="H30" s="53">
        <v>1177970176</v>
      </c>
      <c r="I30" s="65">
        <v>3.3581843E-2</v>
      </c>
      <c r="J30" s="65">
        <v>0.65241604600000003</v>
      </c>
      <c r="K30" s="66">
        <v>0.243162244</v>
      </c>
    </row>
    <row r="31" spans="3:13" ht="27" customHeight="1" x14ac:dyDescent="0.3">
      <c r="D31" s="143"/>
      <c r="E31" s="49" t="s">
        <v>593</v>
      </c>
      <c r="F31" s="56">
        <v>5003268050</v>
      </c>
      <c r="G31" s="57">
        <v>3214179679</v>
      </c>
      <c r="H31" s="57">
        <v>1116540525</v>
      </c>
      <c r="I31" s="67">
        <v>2.3581843000000002E-2</v>
      </c>
      <c r="J31" s="67">
        <v>0.62416046000000003</v>
      </c>
      <c r="K31" s="68">
        <v>0.22316224400000001</v>
      </c>
    </row>
    <row r="32" spans="3:13" ht="30" customHeight="1" x14ac:dyDescent="0.3">
      <c r="D32" s="143"/>
      <c r="E32" s="49" t="s">
        <v>594</v>
      </c>
      <c r="F32" s="58">
        <v>4954388050</v>
      </c>
      <c r="G32" s="59">
        <v>1133234502</v>
      </c>
      <c r="H32" s="59">
        <v>1056088474</v>
      </c>
      <c r="I32" s="69" t="s">
        <v>635</v>
      </c>
      <c r="J32" s="69">
        <v>0.63241604600000001</v>
      </c>
      <c r="K32" s="70">
        <v>0.213162244</v>
      </c>
    </row>
    <row r="33" spans="4:11" ht="39" customHeight="1" x14ac:dyDescent="0.3">
      <c r="D33" s="144" t="s">
        <v>588</v>
      </c>
      <c r="E33" s="50" t="s">
        <v>628</v>
      </c>
      <c r="F33" s="56">
        <v>5272329975</v>
      </c>
      <c r="G33" s="57">
        <v>3492475977</v>
      </c>
      <c r="H33" s="57">
        <v>1282031587</v>
      </c>
      <c r="I33" s="67">
        <v>4.3581843000000002E-2</v>
      </c>
      <c r="J33" s="67">
        <v>0.66241604600000004</v>
      </c>
      <c r="K33" s="68">
        <v>0.243162244</v>
      </c>
    </row>
    <row r="34" spans="4:11" ht="36.6" customHeight="1" x14ac:dyDescent="0.3">
      <c r="D34" s="144"/>
      <c r="E34" s="50" t="s">
        <v>593</v>
      </c>
      <c r="F34" s="56">
        <v>5171287014</v>
      </c>
      <c r="G34" s="57">
        <v>3373830628</v>
      </c>
      <c r="H34" s="57">
        <v>1205748884</v>
      </c>
      <c r="I34" s="67" t="s">
        <v>636</v>
      </c>
      <c r="J34" s="67">
        <v>0.65241604600000003</v>
      </c>
      <c r="K34" s="68">
        <v>0.23316224399999999</v>
      </c>
    </row>
    <row r="35" spans="4:11" ht="32.4" customHeight="1" thickBot="1" x14ac:dyDescent="0.35">
      <c r="D35" s="144"/>
      <c r="E35" s="50" t="s">
        <v>594</v>
      </c>
      <c r="F35" s="54">
        <v>5071221653</v>
      </c>
      <c r="G35" s="55">
        <v>3257834164</v>
      </c>
      <c r="H35" s="55">
        <v>1131705203</v>
      </c>
      <c r="I35" s="71" t="s">
        <v>637</v>
      </c>
      <c r="J35" s="71" t="s">
        <v>638</v>
      </c>
      <c r="K35" s="72" t="s">
        <v>639</v>
      </c>
    </row>
    <row r="36" spans="4:11" ht="15" thickTop="1" x14ac:dyDescent="0.3"/>
  </sheetData>
  <mergeCells count="15">
    <mergeCell ref="D30:D32"/>
    <mergeCell ref="D33:D35"/>
    <mergeCell ref="D27:K27"/>
    <mergeCell ref="F25:H25"/>
    <mergeCell ref="F28:K28"/>
    <mergeCell ref="E28:E29"/>
    <mergeCell ref="D28:D29"/>
    <mergeCell ref="F2:K2"/>
    <mergeCell ref="C8:C9"/>
    <mergeCell ref="H8:I8"/>
    <mergeCell ref="D8:G8"/>
    <mergeCell ref="C7:I7"/>
    <mergeCell ref="H4:I4"/>
    <mergeCell ref="D4:E4"/>
    <mergeCell ref="K8:M8"/>
  </mergeCells>
  <dataValidations count="2">
    <dataValidation type="list" allowBlank="1" showInputMessage="1" showErrorMessage="1" sqref="D5" xr:uid="{C1756CCB-00AC-4610-ABEC-4A6373F7BE27}">
      <formula1>TicSymbol</formula1>
    </dataValidation>
    <dataValidation type="list" allowBlank="1" showInputMessage="1" showErrorMessage="1" sqref="H5" xr:uid="{2C19BD4A-66D6-4CD2-BB0A-B8F06D3E18EF}">
      <formula1>$K$14:$K$16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projectdata-nyse</vt:lpstr>
      <vt:lpstr>Question-Task1-1</vt:lpstr>
      <vt:lpstr>Question_Task1-2</vt:lpstr>
      <vt:lpstr>Question-Task 1-3</vt:lpstr>
      <vt:lpstr>Question-Task 2</vt:lpstr>
      <vt:lpstr>Question-Task 3</vt:lpstr>
      <vt:lpstr>COGsS</vt:lpstr>
      <vt:lpstr>GProfit</vt:lpstr>
      <vt:lpstr>OProfit</vt:lpstr>
      <vt:lpstr>OtherOItems</vt:lpstr>
      <vt:lpstr>OtherOperatingItems</vt:lpstr>
      <vt:lpstr>ResandDeveloP</vt:lpstr>
      <vt:lpstr>ResearchAndDevelopment</vt:lpstr>
      <vt:lpstr>SalesGAdmin</vt:lpstr>
      <vt:lpstr>TicSymbol</vt:lpstr>
      <vt:lpstr>TRevenue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AL-Qahtani</dc:creator>
  <cp:lastModifiedBy>Hoda Elbatrawy</cp:lastModifiedBy>
  <dcterms:created xsi:type="dcterms:W3CDTF">2019-04-07T17:41:29Z</dcterms:created>
  <dcterms:modified xsi:type="dcterms:W3CDTF">2024-10-19T03:07:34Z</dcterms:modified>
</cp:coreProperties>
</file>