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\ls1c300bsp\addr\"/>
    </mc:Choice>
  </mc:AlternateContent>
  <xr:revisionPtr revIDLastSave="0" documentId="13_ncr:1_{9F59B0B4-87AF-425D-A276-A75ED7462A0B}" xr6:coauthVersionLast="47" xr6:coauthVersionMax="47" xr10:uidLastSave="{00000000-0000-0000-0000-000000000000}"/>
  <bookViews>
    <workbookView xWindow="2910" yWindow="2760" windowWidth="30765" windowHeight="17280" xr2:uid="{00000000-000D-0000-FFFF-FFFF00000000}"/>
  </bookViews>
  <sheets>
    <sheet name="ls1c300" sheetId="1" r:id="rId1"/>
    <sheet name="of" sheetId="2" r:id="rId2"/>
    <sheet name="ns16550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3" l="1"/>
  <c r="H26" i="3"/>
  <c r="H22" i="3"/>
  <c r="H24" i="3"/>
  <c r="H21" i="3"/>
  <c r="K8" i="1"/>
  <c r="K9" i="1"/>
  <c r="K10" i="1"/>
  <c r="K11" i="1"/>
  <c r="K14" i="1"/>
  <c r="K15" i="1"/>
  <c r="K16" i="1"/>
  <c r="K17" i="1"/>
  <c r="K18" i="1"/>
  <c r="K19" i="1"/>
  <c r="K20" i="1"/>
  <c r="K21" i="1"/>
  <c r="K22" i="1"/>
  <c r="K2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46" i="1"/>
  <c r="F3" i="1" l="1"/>
  <c r="H9" i="1"/>
  <c r="M9" i="1" s="1"/>
  <c r="N9" i="1" s="1"/>
  <c r="H10" i="1"/>
  <c r="M10" i="1" s="1"/>
  <c r="N10" i="1" s="1"/>
  <c r="H11" i="1"/>
  <c r="M11" i="1" s="1"/>
  <c r="N11" i="1" s="1"/>
  <c r="H12" i="1"/>
  <c r="H13" i="1"/>
  <c r="H14" i="1"/>
  <c r="M14" i="1" s="1"/>
  <c r="N14" i="1" s="1"/>
  <c r="H15" i="1"/>
  <c r="M15" i="1" s="1"/>
  <c r="N15" i="1" s="1"/>
  <c r="H16" i="1"/>
  <c r="M16" i="1" s="1"/>
  <c r="N16" i="1" s="1"/>
  <c r="H17" i="1"/>
  <c r="M17" i="1" s="1"/>
  <c r="N17" i="1" s="1"/>
  <c r="H18" i="1"/>
  <c r="M18" i="1" s="1"/>
  <c r="N18" i="1" s="1"/>
  <c r="H19" i="1"/>
  <c r="M19" i="1" s="1"/>
  <c r="N19" i="1" s="1"/>
  <c r="H20" i="1"/>
  <c r="M20" i="1" s="1"/>
  <c r="N20" i="1" s="1"/>
  <c r="H21" i="1"/>
  <c r="M21" i="1" s="1"/>
  <c r="N21" i="1" s="1"/>
  <c r="H22" i="1"/>
  <c r="M22" i="1" s="1"/>
  <c r="N22" i="1" s="1"/>
  <c r="H23" i="1"/>
  <c r="M23" i="1" s="1"/>
  <c r="N23" i="1" s="1"/>
  <c r="H26" i="1"/>
  <c r="H27" i="1"/>
  <c r="M27" i="1" s="1"/>
  <c r="N27" i="1" s="1"/>
  <c r="H28" i="1"/>
  <c r="M28" i="1" s="1"/>
  <c r="N28" i="1" s="1"/>
  <c r="H29" i="1"/>
  <c r="M29" i="1" s="1"/>
  <c r="N29" i="1" s="1"/>
  <c r="H30" i="1"/>
  <c r="M30" i="1" s="1"/>
  <c r="N30" i="1" s="1"/>
  <c r="H31" i="1"/>
  <c r="M31" i="1" s="1"/>
  <c r="N31" i="1" s="1"/>
  <c r="H32" i="1"/>
  <c r="M32" i="1" s="1"/>
  <c r="N32" i="1" s="1"/>
  <c r="H33" i="1"/>
  <c r="M33" i="1" s="1"/>
  <c r="N33" i="1" s="1"/>
  <c r="H34" i="1"/>
  <c r="M34" i="1" s="1"/>
  <c r="N34" i="1" s="1"/>
  <c r="H35" i="1"/>
  <c r="M35" i="1" s="1"/>
  <c r="N35" i="1" s="1"/>
  <c r="H36" i="1"/>
  <c r="M36" i="1" s="1"/>
  <c r="N36" i="1" s="1"/>
  <c r="H37" i="1"/>
  <c r="M37" i="1" s="1"/>
  <c r="N37" i="1" s="1"/>
  <c r="H38" i="1"/>
  <c r="M38" i="1" s="1"/>
  <c r="N38" i="1" s="1"/>
  <c r="H39" i="1"/>
  <c r="M39" i="1" s="1"/>
  <c r="N39" i="1" s="1"/>
  <c r="H40" i="1"/>
  <c r="M40" i="1" s="1"/>
  <c r="N40" i="1" s="1"/>
  <c r="H41" i="1"/>
  <c r="M41" i="1" s="1"/>
  <c r="N41" i="1" s="1"/>
  <c r="H42" i="1"/>
  <c r="M42" i="1" s="1"/>
  <c r="N42" i="1" s="1"/>
  <c r="H43" i="1"/>
  <c r="M43" i="1" s="1"/>
  <c r="N43" i="1" s="1"/>
  <c r="H44" i="1"/>
  <c r="M44" i="1" s="1"/>
  <c r="N44" i="1" s="1"/>
  <c r="H45" i="1"/>
  <c r="M45" i="1" s="1"/>
  <c r="N45" i="1" s="1"/>
  <c r="H46" i="1"/>
  <c r="M46" i="1" s="1"/>
  <c r="N46" i="1" s="1"/>
  <c r="H47" i="1"/>
  <c r="M47" i="1" s="1"/>
  <c r="N47" i="1" s="1"/>
  <c r="H48" i="1"/>
  <c r="M48" i="1" s="1"/>
  <c r="N48" i="1" s="1"/>
  <c r="H49" i="1"/>
  <c r="M49" i="1" s="1"/>
  <c r="N49" i="1" s="1"/>
  <c r="H8" i="1"/>
  <c r="M8" i="1" s="1"/>
  <c r="N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8" i="1"/>
  <c r="F4" i="1"/>
  <c r="F2" i="1"/>
  <c r="G8" i="1"/>
  <c r="G9" i="1"/>
  <c r="G10" i="1"/>
  <c r="G11" i="1"/>
  <c r="G14" i="1"/>
  <c r="G15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J26" i="1" l="1"/>
  <c r="M26" i="1"/>
  <c r="N26" i="1" s="1"/>
</calcChain>
</file>

<file path=xl/sharedStrings.xml><?xml version="1.0" encoding="utf-8"?>
<sst xmlns="http://schemas.openxmlformats.org/spreadsheetml/2006/main" count="252" uniqueCount="221">
  <si>
    <t>SDRAM</t>
  </si>
  <si>
    <t>CAMERA_IF</t>
  </si>
  <si>
    <t>DC</t>
  </si>
  <si>
    <t>AXIMUX</t>
  </si>
  <si>
    <t>0x00000000</t>
  </si>
  <si>
    <t>0x1c280000</t>
  </si>
  <si>
    <t>0x1c300000</t>
  </si>
  <si>
    <t>0x1f000000</t>
  </si>
  <si>
    <t>256MB</t>
  </si>
  <si>
    <t>512K</t>
  </si>
  <si>
    <t>1MB</t>
  </si>
  <si>
    <t>16MB</t>
  </si>
  <si>
    <t>0x1d000000</t>
  </si>
  <si>
    <t>0x1e000000</t>
  </si>
  <si>
    <t>0x1fc00000</t>
  </si>
  <si>
    <t>0x1fd00000</t>
  </si>
  <si>
    <t>0x1fe00000</t>
  </si>
  <si>
    <t>0x1fe10000</t>
  </si>
  <si>
    <t>0x1fe20000</t>
  </si>
  <si>
    <t>0x1fe40000</t>
  </si>
  <si>
    <t>0x1fe80000</t>
  </si>
  <si>
    <t>0x1fec0000</t>
  </si>
  <si>
    <t>SPI0-memory</t>
  </si>
  <si>
    <t>SPI1-memory</t>
  </si>
  <si>
    <t>Boot</t>
  </si>
  <si>
    <t>CONFREG</t>
  </si>
  <si>
    <t>OTG</t>
  </si>
  <si>
    <t>MAC</t>
  </si>
  <si>
    <t>USB</t>
  </si>
  <si>
    <t>APB-devices</t>
  </si>
  <si>
    <t>SPI0-IO</t>
  </si>
  <si>
    <t>SPI1-IO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</si>
  <si>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</si>
  <si>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</si>
  <si>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</si>
  <si>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</si>
  <si>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</si>
  <si>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</si>
  <si>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</si>
  <si>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</si>
  <si>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</si>
  <si>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</si>
  <si>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</si>
  <si>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</si>
  <si>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CAN0</t>
  </si>
  <si>
    <t>CAN1</t>
  </si>
  <si>
    <t>I2C-0</t>
  </si>
  <si>
    <t>PWM</t>
  </si>
  <si>
    <t>AC97/I2S</t>
  </si>
  <si>
    <t>RTC</t>
  </si>
  <si>
    <t>I2C-1</t>
  </si>
  <si>
    <t>SDIO</t>
  </si>
  <si>
    <t>I2C-2</t>
  </si>
  <si>
    <t>ADC</t>
  </si>
  <si>
    <t>NAND</t>
  </si>
  <si>
    <t>HCNTR</t>
  </si>
  <si>
    <t>0x1fe44000</t>
  </si>
  <si>
    <t>0x1fe48000</t>
  </si>
  <si>
    <t>0x1fe4c000</t>
  </si>
  <si>
    <t>0x1fe4c400</t>
  </si>
  <si>
    <t>0x1fe4c500</t>
  </si>
  <si>
    <t>0x1fe4c600</t>
  </si>
  <si>
    <t>0x1fe4c700</t>
  </si>
  <si>
    <t>0x1fe4c800</t>
  </si>
  <si>
    <t>0x1fe4c900</t>
  </si>
  <si>
    <t>0x1fe4ca00</t>
  </si>
  <si>
    <t>0x1fe4cb00</t>
  </si>
  <si>
    <t>0x1fe50000</t>
  </si>
  <si>
    <t>0x1fe54000</t>
  </si>
  <si>
    <t>0x1fe58000</t>
  </si>
  <si>
    <t>0x1fe5c000</t>
  </si>
  <si>
    <t>0x1fe60000</t>
  </si>
  <si>
    <t>0x1fe64000</t>
  </si>
  <si>
    <t>0x1fe68000</t>
  </si>
  <si>
    <t>0x1fe6c000</t>
  </si>
  <si>
    <t>0x1fe70000</t>
  </si>
  <si>
    <t>0x1fe74000</t>
  </si>
  <si>
    <t>0x1fe78000</t>
  </si>
  <si>
    <t>0x1fe7c000</t>
  </si>
  <si>
    <t>/* SPDX-License-Identifier: GPL-2.0 */</t>
    <phoneticPr fontId="1" type="noConversion"/>
  </si>
  <si>
    <t>原始名称</t>
    <phoneticPr fontId="1" type="noConversion"/>
  </si>
  <si>
    <t>CAMERA</t>
    <phoneticPr fontId="1" type="noConversion"/>
  </si>
  <si>
    <t>SPI0MEM</t>
    <phoneticPr fontId="1" type="noConversion"/>
  </si>
  <si>
    <t>SPI0</t>
    <phoneticPr fontId="1" type="noConversion"/>
  </si>
  <si>
    <t>SPI1</t>
    <phoneticPr fontId="1" type="noConversion"/>
  </si>
  <si>
    <t>APB</t>
    <phoneticPr fontId="1" type="noConversion"/>
  </si>
  <si>
    <t>SPI1MEM</t>
    <phoneticPr fontId="1" type="noConversion"/>
  </si>
  <si>
    <t>I2C0</t>
    <phoneticPr fontId="1" type="noConversion"/>
  </si>
  <si>
    <t>I2C1</t>
    <phoneticPr fontId="1" type="noConversion"/>
  </si>
  <si>
    <t>I2C2</t>
    <phoneticPr fontId="1" type="noConversion"/>
  </si>
  <si>
    <t>I2S</t>
    <phoneticPr fontId="1" type="noConversion"/>
  </si>
  <si>
    <t>/* generated, don't edit */</t>
    <phoneticPr fontId="1" type="noConversion"/>
  </si>
  <si>
    <t>代码名称</t>
    <phoneticPr fontId="1" type="noConversion"/>
  </si>
  <si>
    <t xml:space="preserve">/* Copyright (C) 2022  Du Huanpeng &lt;dhu@hodcarrier.org&gt; */
</t>
    <phoneticPr fontId="1" type="noConversion"/>
  </si>
  <si>
    <t>adc</t>
  </si>
  <si>
    <t>accelerometer</t>
  </si>
  <si>
    <t>atm</t>
  </si>
  <si>
    <t>audio-codec</t>
  </si>
  <si>
    <t>audio-controller</t>
  </si>
  <si>
    <t>backlight</t>
  </si>
  <si>
    <t>bluetooth</t>
  </si>
  <si>
    <t>bus</t>
  </si>
  <si>
    <t>cache-controller</t>
  </si>
  <si>
    <t>compact-flash</t>
  </si>
  <si>
    <t>camera</t>
  </si>
  <si>
    <t>can</t>
  </si>
  <si>
    <t>charger</t>
  </si>
  <si>
    <t>clock</t>
  </si>
  <si>
    <t>clock-controller</t>
  </si>
  <si>
    <t>cpu</t>
  </si>
  <si>
    <t>cpus</t>
  </si>
  <si>
    <t>crypto</t>
  </si>
  <si>
    <t>disk</t>
  </si>
  <si>
    <t>display</t>
  </si>
  <si>
    <t>dma-controller</t>
  </si>
  <si>
    <t>dsi</t>
  </si>
  <si>
    <t>dsp</t>
  </si>
  <si>
    <t>eeprom</t>
  </si>
  <si>
    <t>efuse</t>
  </si>
  <si>
    <t>endpoint</t>
  </si>
  <si>
    <t>ethernet</t>
  </si>
  <si>
    <t>ethernet-phy</t>
  </si>
  <si>
    <t>fdc</t>
  </si>
  <si>
    <t>flash</t>
  </si>
  <si>
    <t>gnss</t>
  </si>
  <si>
    <t>gpio</t>
  </si>
  <si>
    <t>gpu</t>
  </si>
  <si>
    <t>gyrometer</t>
  </si>
  <si>
    <t>hdmi</t>
  </si>
  <si>
    <t>hwlock</t>
  </si>
  <si>
    <t>i2c</t>
  </si>
  <si>
    <t>i2c-mux</t>
  </si>
  <si>
    <t>ide</t>
  </si>
  <si>
    <t>interrupt-controller</t>
  </si>
  <si>
    <t>iommu</t>
  </si>
  <si>
    <t>isa</t>
  </si>
  <si>
    <t>keyboard</t>
  </si>
  <si>
    <t>key</t>
  </si>
  <si>
    <t>keys</t>
  </si>
  <si>
    <t>lcd-controller</t>
  </si>
  <si>
    <t>led</t>
  </si>
  <si>
    <t>leds</t>
  </si>
  <si>
    <t>led-controller</t>
  </si>
  <si>
    <t>light-sensor</t>
  </si>
  <si>
    <t>magnetometer</t>
  </si>
  <si>
    <t>mailbox</t>
  </si>
  <si>
    <t>mdio</t>
  </si>
  <si>
    <t>memory</t>
  </si>
  <si>
    <t>memory-controller</t>
  </si>
  <si>
    <t>mmc</t>
  </si>
  <si>
    <t>mmc-slot</t>
  </si>
  <si>
    <t>mouse</t>
  </si>
  <si>
    <t>nand-controller</t>
  </si>
  <si>
    <t>nvram</t>
  </si>
  <si>
    <t>oscillator</t>
  </si>
  <si>
    <t>parallel</t>
  </si>
  <si>
    <t>pc-card</t>
  </si>
  <si>
    <t>pci</t>
  </si>
  <si>
    <t>pcie</t>
  </si>
  <si>
    <t>phy</t>
  </si>
  <si>
    <t>pinctrl</t>
  </si>
  <si>
    <t>pmic</t>
  </si>
  <si>
    <t>pmu</t>
  </si>
  <si>
    <t>port</t>
  </si>
  <si>
    <t>ports</t>
  </si>
  <si>
    <t>power-monitor</t>
  </si>
  <si>
    <t>pwm</t>
  </si>
  <si>
    <t>regulator</t>
  </si>
  <si>
    <t>reset-controller</t>
  </si>
  <si>
    <t>rng</t>
  </si>
  <si>
    <t>rtc</t>
  </si>
  <si>
    <t>sata</t>
  </si>
  <si>
    <t>scsi</t>
  </si>
  <si>
    <t>serial</t>
  </si>
  <si>
    <t>sound</t>
  </si>
  <si>
    <t>spi</t>
  </si>
  <si>
    <t>sram-controller</t>
  </si>
  <si>
    <t>ssi-controller</t>
  </si>
  <si>
    <t>syscon</t>
  </si>
  <si>
    <t>temperature-sensor</t>
  </si>
  <si>
    <t>timer</t>
  </si>
  <si>
    <t>touchscreen</t>
  </si>
  <si>
    <t>tpm</t>
  </si>
  <si>
    <t>usb</t>
  </si>
  <si>
    <t>usb-hub</t>
  </si>
  <si>
    <t>usb-phy</t>
  </si>
  <si>
    <t>video-codec</t>
  </si>
  <si>
    <t>vme</t>
  </si>
  <si>
    <t>watchdog</t>
  </si>
  <si>
    <t>wifi</t>
  </si>
  <si>
    <t>spi</t>
    <phoneticPr fontId="1" type="noConversion"/>
  </si>
  <si>
    <t>can</t>
    <phoneticPr fontId="1" type="noConversion"/>
  </si>
  <si>
    <t>i2c</t>
    <phoneticPr fontId="1" type="noConversion"/>
  </si>
  <si>
    <t>pwm</t>
    <phoneticPr fontId="1" type="noConversion"/>
  </si>
  <si>
    <t>rtc</t>
    <phoneticPr fontId="1" type="noConversion"/>
  </si>
  <si>
    <t>timer</t>
    <phoneticPr fontId="1" type="noConversion"/>
  </si>
  <si>
    <t>spi</t>
    <phoneticPr fontId="1" type="noConversion"/>
  </si>
  <si>
    <t>syscon</t>
    <phoneticPr fontId="1" type="noConversion"/>
  </si>
  <si>
    <t>memory</t>
    <phoneticPr fontId="1" type="noConversion"/>
  </si>
  <si>
    <t>camera</t>
    <phoneticPr fontId="1" type="noConversion"/>
  </si>
  <si>
    <t>bus</t>
    <phoneticPr fontId="1" type="noConversion"/>
  </si>
  <si>
    <t>reset</t>
    <phoneticPr fontId="1" type="noConversion"/>
  </si>
  <si>
    <t>clock</t>
    <phoneticPr fontId="1" type="noConversion"/>
  </si>
  <si>
    <t>代码</t>
    <phoneticPr fontId="1" type="noConversion"/>
  </si>
  <si>
    <t>地址</t>
    <phoneticPr fontId="1" type="noConversion"/>
  </si>
  <si>
    <t>类型</t>
    <phoneticPr fontId="1" type="noConversion"/>
  </si>
  <si>
    <t>标签</t>
    <phoneticPr fontId="1" type="noConversion"/>
  </si>
  <si>
    <t>compatible</t>
  </si>
  <si>
    <t>clock-frequency</t>
  </si>
  <si>
    <t>current-speed</t>
  </si>
  <si>
    <t>reg</t>
  </si>
  <si>
    <t>interrupts</t>
  </si>
  <si>
    <t>reg-shift</t>
  </si>
  <si>
    <t>virtual-reg</t>
  </si>
  <si>
    <t>R</t>
    <phoneticPr fontId="1" type="noConversion"/>
  </si>
  <si>
    <t>OR</t>
    <phoneticPr fontId="1" type="noConversion"/>
  </si>
  <si>
    <t>SD</t>
    <phoneticPr fontId="1" type="noConversion"/>
  </si>
  <si>
    <t>ns16550</t>
    <phoneticPr fontId="1" type="noConversion"/>
  </si>
  <si>
    <t>ns16550a</t>
  </si>
  <si>
    <t>ns16550a</t>
    <phoneticPr fontId="1" type="noConversion"/>
  </si>
  <si>
    <t>0x100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</si>
</sst>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ourier New"/>
      <family val="3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Source Sans Pro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quotePrefix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5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9"/>
  <sheetViews>
    <sheetView tabSelected="1" workbookViewId="0">
      <selection activeCell="G14" sqref="G14"/>
    </sheetView>
  </sheetViews>
  <sheetFormatPr defaultRowHeight="13.5" x14ac:dyDescent="0.15"/>
  <cols>
    <col min="2" max="2" width="17.5" customWidth="1"/>
    <col min="3" max="3" width="12.75" customWidth="1"/>
    <col min="4" max="4" width="8.875" customWidth="1"/>
    <col min="5" max="5" width="5.625" customWidth="1"/>
    <col min="6" max="6" width="9.5" customWidth="1"/>
    <col min="7" max="7" width="14.125" customWidth="1"/>
    <col min="8" max="8" width="13.625" customWidth="1"/>
    <col min="10" max="10" width="15.125" customWidth="1"/>
    <col min="11" max="11" width="11.5" style="2" customWidth="1"/>
    <col min="12" max="12" width="15.625" style="2" customWidth="1"/>
    <col min="13" max="13" width="9.75" style="2" customWidth="1"/>
    <col min="14" max="14" width="26.125" style="2" customWidth="1"/>
  </cols>
  <sheetData>
    <row r="2" spans="2:16" x14ac:dyDescent="0.15">
      <c r="B2" t="s">
        <v>79</v>
      </c>
      <c r="F2" t="str">
        <f>B2</f>
        <v>/* SPDX-License-Identifier: GPL-2.0 */</v>
      </c>
    </row>
    <row r="3" spans="2:16" ht="81" x14ac:dyDescent="0.15">
      <c r="B3" s="1" t="s">
        <v>93</v>
      </c>
      <c r="F3" t="str">
        <f>B3</f>
        <v xml:space="preserve">/* Copyright (C) 2022  Du Huanpeng &lt;dhu@hodcarrier.org&gt; */
</v>
      </c>
    </row>
    <row r="4" spans="2:16" x14ac:dyDescent="0.15">
      <c r="B4" t="s">
        <v>91</v>
      </c>
      <c r="F4" t="str">
        <f>B4</f>
        <v>/* generated, don't edit */</v>
      </c>
      <c r="K4" s="3" t="s">
        <v>206</v>
      </c>
      <c r="L4" s="3" t="s">
        <v>205</v>
      </c>
      <c r="M4" s="3" t="s">
        <v>204</v>
      </c>
      <c r="N4" s="3" t="s">
        <v>203</v>
      </c>
      <c r="O4" s="4" t="s">
        <v>201</v>
      </c>
      <c r="P4" s="4" t="s">
        <v>202</v>
      </c>
    </row>
    <row r="7" spans="2:16" x14ac:dyDescent="0.15">
      <c r="C7" t="s">
        <v>80</v>
      </c>
      <c r="D7" t="s">
        <v>92</v>
      </c>
    </row>
    <row r="8" spans="2:16" x14ac:dyDescent="0.15">
      <c r="B8" t="s">
        <v>4</v>
      </c>
      <c r="C8" t="s">
        <v>0</v>
      </c>
      <c r="E8" t="s">
        <v>8</v>
      </c>
      <c r="F8" t="str">
        <f>IF(B8&lt;&gt;"","#define","")</f>
        <v>#define</v>
      </c>
      <c r="G8" t="str">
        <f t="shared" ref="G8:G49" si="0">IF(D8="",C8,D8) &amp; "_BASE"</f>
        <v>SDRAM_BASE</v>
      </c>
      <c r="H8" t="str">
        <f>IF(B8&lt;&gt;"", B8, "")</f>
        <v>0x00000000</v>
      </c>
      <c r="K8" s="2" t="str">
        <f t="shared" ref="K8:K23" si="1">LOWER(IF(D8="", C8, D8))</f>
        <v>sdram</v>
      </c>
      <c r="L8" s="2" t="s">
        <v>198</v>
      </c>
      <c r="M8" s="2" t="str">
        <f t="shared" ref="M8:M21" si="2">RIGHT(H8, 8)</f>
        <v>00000000</v>
      </c>
      <c r="N8" s="2" t="str">
        <f t="shared" ref="N8:N23" si="3">K8 &amp; ": " &amp; L8 &amp; "@" &amp; M8</f>
        <v>sdram: memory@00000000</v>
      </c>
    </row>
    <row r="9" spans="2:16" x14ac:dyDescent="0.15">
      <c r="B9" t="s">
        <v>5</v>
      </c>
      <c r="C9" t="s">
        <v>1</v>
      </c>
      <c r="D9" t="s">
        <v>81</v>
      </c>
      <c r="E9" t="s">
        <v>9</v>
      </c>
      <c r="F9" t="str">
        <f t="shared" ref="F9:F49" si="4">IF(B9&lt;&gt;"","#define","")</f>
        <v>#define</v>
      </c>
      <c r="G9" t="str">
        <f t="shared" si="0"/>
        <v>CAMERA_BASE</v>
      </c>
      <c r="H9" t="str">
        <f t="shared" ref="H9:H49" si="5">IF(B9&lt;&gt;"", B9, "")</f>
        <v>0x1c280000</v>
      </c>
      <c r="K9" s="2" t="str">
        <f t="shared" si="1"/>
        <v>camera</v>
      </c>
      <c r="L9" s="2" t="s">
        <v>199</v>
      </c>
      <c r="M9" s="2" t="str">
        <f t="shared" si="2"/>
        <v>1c280000</v>
      </c>
      <c r="N9" s="2" t="str">
        <f t="shared" si="3"/>
        <v>camera: camera@1c280000</v>
      </c>
    </row>
    <row r="10" spans="2:16" x14ac:dyDescent="0.15">
      <c r="B10" t="s">
        <v>6</v>
      </c>
      <c r="C10" t="s">
        <v>2</v>
      </c>
      <c r="E10" t="s">
        <v>10</v>
      </c>
      <c r="F10" t="str">
        <f t="shared" si="4"/>
        <v>#define</v>
      </c>
      <c r="G10" t="str">
        <f t="shared" si="0"/>
        <v>DC_BASE</v>
      </c>
      <c r="H10" t="str">
        <f t="shared" si="5"/>
        <v>0x1c300000</v>
      </c>
      <c r="K10" s="2" t="str">
        <f t="shared" si="1"/>
        <v>dc</v>
      </c>
      <c r="L10" s="2" t="s">
        <v>139</v>
      </c>
      <c r="M10" s="2" t="str">
        <f t="shared" si="2"/>
        <v>1c300000</v>
      </c>
      <c r="N10" s="2" t="str">
        <f t="shared" si="3"/>
        <v>dc: lcd-controller@1c300000</v>
      </c>
    </row>
    <row r="11" spans="2:16" x14ac:dyDescent="0.15">
      <c r="B11" t="s">
        <v>7</v>
      </c>
      <c r="C11" t="s">
        <v>3</v>
      </c>
      <c r="E11" t="s">
        <v>11</v>
      </c>
      <c r="F11" t="str">
        <f t="shared" si="4"/>
        <v>#define</v>
      </c>
      <c r="G11" t="str">
        <f t="shared" si="0"/>
        <v>AXIMUX_BASE</v>
      </c>
      <c r="H11" t="str">
        <f t="shared" si="5"/>
        <v>0x1f000000</v>
      </c>
      <c r="K11" s="2" t="str">
        <f t="shared" si="1"/>
        <v>aximux</v>
      </c>
      <c r="L11" s="2" t="s">
        <v>200</v>
      </c>
      <c r="M11" s="2" t="str">
        <f t="shared" si="2"/>
        <v>1f000000</v>
      </c>
      <c r="N11" s="2" t="str">
        <f t="shared" si="3"/>
        <v>aximux: bus@1f000000</v>
      </c>
    </row>
    <row r="12" spans="2:16" x14ac:dyDescent="0.15">
      <c r="F12" t="str">
        <f t="shared" si="4"/>
        <v/>
      </c>
      <c r="H12" t="str">
        <f t="shared" si="5"/>
        <v/>
      </c>
    </row>
    <row r="13" spans="2:16" x14ac:dyDescent="0.15">
      <c r="F13" t="str">
        <f t="shared" si="4"/>
        <v/>
      </c>
      <c r="H13" t="str">
        <f t="shared" si="5"/>
        <v/>
      </c>
    </row>
    <row r="14" spans="2:16" x14ac:dyDescent="0.15">
      <c r="B14" t="s">
        <v>12</v>
      </c>
      <c r="C14" t="s">
        <v>22</v>
      </c>
      <c r="D14" t="s">
        <v>82</v>
      </c>
      <c r="F14" t="str">
        <f t="shared" si="4"/>
        <v>#define</v>
      </c>
      <c r="G14" t="str">
        <f t="shared" si="0"/>
        <v>SPI0MEM_BASE</v>
      </c>
      <c r="H14" t="str">
        <f t="shared" si="5"/>
        <v>0x1d000000</v>
      </c>
      <c r="K14" s="2" t="str">
        <f t="shared" si="1"/>
        <v>spi0mem</v>
      </c>
      <c r="L14" s="2" t="s">
        <v>198</v>
      </c>
      <c r="M14" s="2" t="str">
        <f t="shared" si="2"/>
        <v>1d000000</v>
      </c>
      <c r="N14" s="2" t="str">
        <f t="shared" si="3"/>
        <v>spi0mem: memory@1d000000</v>
      </c>
    </row>
    <row r="15" spans="2:16" x14ac:dyDescent="0.15">
      <c r="B15" t="s">
        <v>13</v>
      </c>
      <c r="C15" t="s">
        <v>23</v>
      </c>
      <c r="D15" t="s">
        <v>86</v>
      </c>
      <c r="F15" t="str">
        <f t="shared" si="4"/>
        <v>#define</v>
      </c>
      <c r="G15" t="str">
        <f t="shared" si="0"/>
        <v>SPI1MEM_BASE</v>
      </c>
      <c r="H15" t="str">
        <f t="shared" si="5"/>
        <v>0x1e000000</v>
      </c>
      <c r="K15" s="2" t="str">
        <f t="shared" si="1"/>
        <v>spi1mem</v>
      </c>
      <c r="L15" s="2" t="s">
        <v>198</v>
      </c>
      <c r="M15" s="2" t="str">
        <f t="shared" si="2"/>
        <v>1e000000</v>
      </c>
      <c r="N15" s="2" t="str">
        <f t="shared" si="3"/>
        <v>spi1mem: memory@1e000000</v>
      </c>
    </row>
    <row r="16" spans="2:16" x14ac:dyDescent="0.15">
      <c r="B16" t="s">
        <v>14</v>
      </c>
      <c r="C16" t="s">
        <v>24</v>
      </c>
      <c r="F16" t="str">
        <f t="shared" si="4"/>
        <v>#define</v>
      </c>
      <c r="G16" t="str">
        <f t="shared" si="0"/>
        <v>Boot_BASE</v>
      </c>
      <c r="H16" t="str">
        <f t="shared" si="5"/>
        <v>0x1fc00000</v>
      </c>
      <c r="K16" s="2" t="str">
        <f t="shared" si="1"/>
        <v>boot</v>
      </c>
      <c r="M16" s="2" t="str">
        <f t="shared" si="2"/>
        <v>1fc00000</v>
      </c>
      <c r="N16" s="2" t="str">
        <f t="shared" si="3"/>
        <v>boot: @1fc00000</v>
      </c>
    </row>
    <row r="17" spans="2:14" s="7" customFormat="1" x14ac:dyDescent="0.15">
      <c r="B17" s="7" t="s">
        <v>15</v>
      </c>
      <c r="C17" s="7" t="s">
        <v>25</v>
      </c>
      <c r="F17" s="7" t="str">
        <f t="shared" si="4"/>
        <v>#define</v>
      </c>
      <c r="G17" s="7" t="str">
        <f t="shared" si="0"/>
        <v>CONFREG_BASE</v>
      </c>
      <c r="H17" s="7" t="str">
        <f t="shared" si="5"/>
        <v>0x1fd00000</v>
      </c>
      <c r="K17" s="8" t="str">
        <f t="shared" si="1"/>
        <v>confreg</v>
      </c>
      <c r="L17" s="8" t="s">
        <v>197</v>
      </c>
      <c r="M17" s="8" t="str">
        <f t="shared" si="2"/>
        <v>1fd00000</v>
      </c>
      <c r="N17" s="8" t="str">
        <f t="shared" si="3"/>
        <v>confreg: syscon@1fd00000</v>
      </c>
    </row>
    <row r="18" spans="2:14" x14ac:dyDescent="0.15">
      <c r="B18" t="s">
        <v>16</v>
      </c>
      <c r="C18" t="s">
        <v>26</v>
      </c>
      <c r="F18" t="str">
        <f t="shared" si="4"/>
        <v>#define</v>
      </c>
      <c r="G18" t="str">
        <f t="shared" si="0"/>
        <v>OTG_BASE</v>
      </c>
      <c r="H18" t="str">
        <f t="shared" si="5"/>
        <v>0x1fe00000</v>
      </c>
      <c r="K18" s="2" t="str">
        <f t="shared" si="1"/>
        <v>otg</v>
      </c>
      <c r="M18" s="2" t="str">
        <f t="shared" si="2"/>
        <v>1fe00000</v>
      </c>
      <c r="N18" s="2" t="str">
        <f t="shared" si="3"/>
        <v>otg: @1fe00000</v>
      </c>
    </row>
    <row r="19" spans="2:14" x14ac:dyDescent="0.15">
      <c r="B19" t="s">
        <v>17</v>
      </c>
      <c r="C19" t="s">
        <v>27</v>
      </c>
      <c r="F19" t="str">
        <f t="shared" si="4"/>
        <v>#define</v>
      </c>
      <c r="G19" t="str">
        <f t="shared" si="0"/>
        <v>MAC_BASE</v>
      </c>
      <c r="H19" t="str">
        <f t="shared" si="5"/>
        <v>0x1fe10000</v>
      </c>
      <c r="K19" s="2" t="str">
        <f t="shared" si="1"/>
        <v>mac</v>
      </c>
      <c r="L19" s="2" t="s">
        <v>120</v>
      </c>
      <c r="M19" s="2" t="str">
        <f t="shared" si="2"/>
        <v>1fe10000</v>
      </c>
      <c r="N19" s="2" t="str">
        <f t="shared" si="3"/>
        <v>mac: ethernet@1fe10000</v>
      </c>
    </row>
    <row r="20" spans="2:14" s="7" customFormat="1" x14ac:dyDescent="0.15">
      <c r="B20" s="7" t="s">
        <v>18</v>
      </c>
      <c r="C20" s="7" t="s">
        <v>28</v>
      </c>
      <c r="F20" s="7" t="str">
        <f t="shared" si="4"/>
        <v>#define</v>
      </c>
      <c r="G20" s="7" t="str">
        <f t="shared" si="0"/>
        <v>USB_BASE</v>
      </c>
      <c r="H20" s="7" t="str">
        <f t="shared" si="5"/>
        <v>0x1fe20000</v>
      </c>
      <c r="K20" s="8" t="str">
        <f t="shared" si="1"/>
        <v>usb</v>
      </c>
      <c r="L20" s="8" t="s">
        <v>185</v>
      </c>
      <c r="M20" s="8" t="str">
        <f t="shared" si="2"/>
        <v>1fe20000</v>
      </c>
      <c r="N20" s="8" t="str">
        <f t="shared" si="3"/>
        <v>usb: usb-phy@1fe20000</v>
      </c>
    </row>
    <row r="21" spans="2:14" x14ac:dyDescent="0.15">
      <c r="B21" t="s">
        <v>19</v>
      </c>
      <c r="C21" t="s">
        <v>29</v>
      </c>
      <c r="D21" t="s">
        <v>85</v>
      </c>
      <c r="F21" t="str">
        <f t="shared" si="4"/>
        <v>#define</v>
      </c>
      <c r="G21" t="str">
        <f t="shared" si="0"/>
        <v>APB_BASE</v>
      </c>
      <c r="H21" t="str">
        <f t="shared" si="5"/>
        <v>0x1fe40000</v>
      </c>
      <c r="K21" s="2" t="str">
        <f t="shared" si="1"/>
        <v>apb</v>
      </c>
      <c r="L21" s="2" t="s">
        <v>101</v>
      </c>
      <c r="M21" s="2" t="str">
        <f t="shared" si="2"/>
        <v>1fe40000</v>
      </c>
      <c r="N21" s="2" t="str">
        <f t="shared" si="3"/>
        <v>apb: bus@1fe40000</v>
      </c>
    </row>
    <row r="22" spans="2:14" s="7" customFormat="1" x14ac:dyDescent="0.15">
      <c r="B22" s="7" t="s">
        <v>20</v>
      </c>
      <c r="C22" s="7" t="s">
        <v>30</v>
      </c>
      <c r="D22" s="7" t="s">
        <v>83</v>
      </c>
      <c r="F22" s="7" t="str">
        <f t="shared" si="4"/>
        <v>#define</v>
      </c>
      <c r="G22" s="7" t="str">
        <f t="shared" si="0"/>
        <v>SPI0_BASE</v>
      </c>
      <c r="H22" s="7" t="str">
        <f t="shared" si="5"/>
        <v>0x1fe80000</v>
      </c>
      <c r="K22" s="8" t="str">
        <f t="shared" si="1"/>
        <v>spi0</v>
      </c>
      <c r="L22" s="8" t="s">
        <v>190</v>
      </c>
      <c r="M22" s="8" t="str">
        <f>RIGHT(H22, 8)</f>
        <v>1fe80000</v>
      </c>
      <c r="N22" s="8" t="str">
        <f t="shared" si="3"/>
        <v>spi0: spi@1fe80000</v>
      </c>
    </row>
    <row r="23" spans="2:14" s="7" customFormat="1" x14ac:dyDescent="0.15">
      <c r="B23" s="7" t="s">
        <v>21</v>
      </c>
      <c r="C23" s="7" t="s">
        <v>31</v>
      </c>
      <c r="D23" s="7" t="s">
        <v>84</v>
      </c>
      <c r="F23" s="7" t="str">
        <f t="shared" si="4"/>
        <v>#define</v>
      </c>
      <c r="G23" s="7" t="str">
        <f t="shared" si="0"/>
        <v>SPI1_BASE</v>
      </c>
      <c r="H23" s="7" t="str">
        <f t="shared" si="5"/>
        <v>0x1fec0000</v>
      </c>
      <c r="K23" s="8" t="str">
        <f t="shared" si="1"/>
        <v>spi1</v>
      </c>
      <c r="L23" s="8" t="s">
        <v>196</v>
      </c>
      <c r="M23" s="8" t="str">
        <f t="shared" ref="M23:M49" si="6">RIGHT(H23, 8)</f>
        <v>1fec0000</v>
      </c>
      <c r="N23" s="8" t="str">
        <f t="shared" si="3"/>
        <v>spi1: spi@1fec0000</v>
      </c>
    </row>
    <row r="26" spans="2:14" s="7" customFormat="1" x14ac:dyDescent="0.15">
      <c r="B26" s="7" t="s">
        <v>19</v>
      </c>
      <c r="C26" s="7" t="s">
        <v>32</v>
      </c>
      <c r="F26" s="7" t="str">
        <f t="shared" si="4"/>
        <v>#define</v>
      </c>
      <c r="G26" s="7" t="str">
        <f t="shared" si="0"/>
        <v>UART0_BASE</v>
      </c>
      <c r="H26" s="7" t="str">
        <f t="shared" si="5"/>
        <v>0x1fe40000</v>
      </c>
      <c r="J26" s="7" t="str">
        <f>DEC2HEX(HEX2DEC(RIGHT(H26,8))-HEX2DEC("1F000000"),8)</f>
        <v>00E40000</v>
      </c>
      <c r="K26" s="8" t="str">
        <f t="shared" ref="K26:K45" si="7">LOWER(IF(D26="", C26, D26))</f>
        <v>uart0</v>
      </c>
      <c r="L26" s="8" t="s">
        <v>173</v>
      </c>
      <c r="M26" s="8" t="str">
        <f t="shared" si="6"/>
        <v>1fe40000</v>
      </c>
      <c r="N26" s="8" t="str">
        <f>K26 &amp; ": " &amp; L26 &amp; "@" &amp; M26</f>
        <v>uart0: serial@1fe40000</v>
      </c>
    </row>
    <row r="27" spans="2:14" s="7" customFormat="1" x14ac:dyDescent="0.15">
      <c r="B27" s="7" t="s">
        <v>56</v>
      </c>
      <c r="C27" s="7" t="s">
        <v>33</v>
      </c>
      <c r="F27" s="7" t="str">
        <f t="shared" si="4"/>
        <v>#define</v>
      </c>
      <c r="G27" s="7" t="str">
        <f t="shared" si="0"/>
        <v>UART1_BASE</v>
      </c>
      <c r="H27" s="7" t="str">
        <f t="shared" si="5"/>
        <v>0x1fe44000</v>
      </c>
      <c r="K27" s="8" t="str">
        <f t="shared" si="7"/>
        <v>uart1</v>
      </c>
      <c r="L27" s="8" t="s">
        <v>173</v>
      </c>
      <c r="M27" s="8" t="str">
        <f t="shared" si="6"/>
        <v>1fe44000</v>
      </c>
      <c r="N27" s="8" t="str">
        <f t="shared" ref="N27:N49" si="8">K27 &amp; ": " &amp; L27 &amp; "@" &amp; M27</f>
        <v>uart1: serial@1fe44000</v>
      </c>
    </row>
    <row r="28" spans="2:14" s="7" customFormat="1" x14ac:dyDescent="0.15">
      <c r="B28" s="7" t="s">
        <v>57</v>
      </c>
      <c r="C28" s="7" t="s">
        <v>34</v>
      </c>
      <c r="F28" s="7" t="str">
        <f t="shared" si="4"/>
        <v>#define</v>
      </c>
      <c r="G28" s="7" t="str">
        <f t="shared" si="0"/>
        <v>UART2_BASE</v>
      </c>
      <c r="H28" s="7" t="str">
        <f t="shared" si="5"/>
        <v>0x1fe48000</v>
      </c>
      <c r="K28" s="8" t="str">
        <f t="shared" si="7"/>
        <v>uart2</v>
      </c>
      <c r="L28" s="8" t="s">
        <v>173</v>
      </c>
      <c r="M28" s="8" t="str">
        <f t="shared" si="6"/>
        <v>1fe48000</v>
      </c>
      <c r="N28" s="8" t="str">
        <f t="shared" si="8"/>
        <v>uart2: serial@1fe48000</v>
      </c>
    </row>
    <row r="29" spans="2:14" s="7" customFormat="1" x14ac:dyDescent="0.15">
      <c r="B29" s="7" t="s">
        <v>58</v>
      </c>
      <c r="C29" s="7" t="s">
        <v>35</v>
      </c>
      <c r="F29" s="7" t="str">
        <f t="shared" si="4"/>
        <v>#define</v>
      </c>
      <c r="G29" s="7" t="str">
        <f t="shared" si="0"/>
        <v>UART3_BASE</v>
      </c>
      <c r="H29" s="7" t="str">
        <f t="shared" si="5"/>
        <v>0x1fe4c000</v>
      </c>
      <c r="K29" s="8" t="str">
        <f t="shared" si="7"/>
        <v>uart3</v>
      </c>
      <c r="L29" s="8" t="s">
        <v>173</v>
      </c>
      <c r="M29" s="8" t="str">
        <f t="shared" si="6"/>
        <v>1fe4c000</v>
      </c>
      <c r="N29" s="8" t="str">
        <f t="shared" si="8"/>
        <v>uart3: serial@1fe4c000</v>
      </c>
    </row>
    <row r="30" spans="2:14" s="7" customFormat="1" x14ac:dyDescent="0.15">
      <c r="B30" s="7" t="s">
        <v>59</v>
      </c>
      <c r="C30" s="7" t="s">
        <v>36</v>
      </c>
      <c r="F30" s="7" t="str">
        <f t="shared" si="4"/>
        <v>#define</v>
      </c>
      <c r="G30" s="7" t="str">
        <f t="shared" si="0"/>
        <v>UART4_BASE</v>
      </c>
      <c r="H30" s="7" t="str">
        <f t="shared" si="5"/>
        <v>0x1fe4c400</v>
      </c>
      <c r="K30" s="8" t="str">
        <f t="shared" si="7"/>
        <v>uart4</v>
      </c>
      <c r="L30" s="8" t="s">
        <v>173</v>
      </c>
      <c r="M30" s="8" t="str">
        <f t="shared" si="6"/>
        <v>1fe4c400</v>
      </c>
      <c r="N30" s="8" t="str">
        <f t="shared" si="8"/>
        <v>uart4: serial@1fe4c400</v>
      </c>
    </row>
    <row r="31" spans="2:14" s="7" customFormat="1" x14ac:dyDescent="0.15">
      <c r="B31" s="7" t="s">
        <v>60</v>
      </c>
      <c r="C31" s="7" t="s">
        <v>37</v>
      </c>
      <c r="F31" s="7" t="str">
        <f t="shared" si="4"/>
        <v>#define</v>
      </c>
      <c r="G31" s="7" t="str">
        <f t="shared" si="0"/>
        <v>UART5_BASE</v>
      </c>
      <c r="H31" s="7" t="str">
        <f t="shared" si="5"/>
        <v>0x1fe4c500</v>
      </c>
      <c r="K31" s="8" t="str">
        <f t="shared" si="7"/>
        <v>uart5</v>
      </c>
      <c r="L31" s="8" t="s">
        <v>173</v>
      </c>
      <c r="M31" s="8" t="str">
        <f t="shared" si="6"/>
        <v>1fe4c500</v>
      </c>
      <c r="N31" s="8" t="str">
        <f t="shared" si="8"/>
        <v>uart5: serial@1fe4c500</v>
      </c>
    </row>
    <row r="32" spans="2:14" s="7" customFormat="1" x14ac:dyDescent="0.15">
      <c r="B32" s="7" t="s">
        <v>61</v>
      </c>
      <c r="C32" s="7" t="s">
        <v>38</v>
      </c>
      <c r="F32" s="7" t="str">
        <f t="shared" si="4"/>
        <v>#define</v>
      </c>
      <c r="G32" s="7" t="str">
        <f t="shared" si="0"/>
        <v>UART6_BASE</v>
      </c>
      <c r="H32" s="7" t="str">
        <f t="shared" si="5"/>
        <v>0x1fe4c600</v>
      </c>
      <c r="K32" s="8" t="str">
        <f t="shared" si="7"/>
        <v>uart6</v>
      </c>
      <c r="L32" s="8" t="s">
        <v>173</v>
      </c>
      <c r="M32" s="8" t="str">
        <f t="shared" si="6"/>
        <v>1fe4c600</v>
      </c>
      <c r="N32" s="8" t="str">
        <f t="shared" si="8"/>
        <v>uart6: serial@1fe4c600</v>
      </c>
    </row>
    <row r="33" spans="2:14" s="7" customFormat="1" x14ac:dyDescent="0.15">
      <c r="B33" s="7" t="s">
        <v>62</v>
      </c>
      <c r="C33" s="7" t="s">
        <v>39</v>
      </c>
      <c r="F33" s="7" t="str">
        <f t="shared" si="4"/>
        <v>#define</v>
      </c>
      <c r="G33" s="7" t="str">
        <f t="shared" si="0"/>
        <v>UART7_BASE</v>
      </c>
      <c r="H33" s="7" t="str">
        <f t="shared" si="5"/>
        <v>0x1fe4c700</v>
      </c>
      <c r="K33" s="8" t="str">
        <f t="shared" si="7"/>
        <v>uart7</v>
      </c>
      <c r="L33" s="8" t="s">
        <v>173</v>
      </c>
      <c r="M33" s="8" t="str">
        <f t="shared" si="6"/>
        <v>1fe4c700</v>
      </c>
      <c r="N33" s="8" t="str">
        <f t="shared" si="8"/>
        <v>uart7: serial@1fe4c700</v>
      </c>
    </row>
    <row r="34" spans="2:14" s="7" customFormat="1" x14ac:dyDescent="0.15">
      <c r="B34" s="7" t="s">
        <v>63</v>
      </c>
      <c r="C34" s="7" t="s">
        <v>40</v>
      </c>
      <c r="F34" s="7" t="str">
        <f t="shared" si="4"/>
        <v>#define</v>
      </c>
      <c r="G34" s="7" t="str">
        <f t="shared" si="0"/>
        <v>UART8_BASE</v>
      </c>
      <c r="H34" s="7" t="str">
        <f t="shared" si="5"/>
        <v>0x1fe4c800</v>
      </c>
      <c r="K34" s="8" t="str">
        <f t="shared" si="7"/>
        <v>uart8</v>
      </c>
      <c r="L34" s="8" t="s">
        <v>173</v>
      </c>
      <c r="M34" s="8" t="str">
        <f t="shared" si="6"/>
        <v>1fe4c800</v>
      </c>
      <c r="N34" s="8" t="str">
        <f t="shared" si="8"/>
        <v>uart8: serial@1fe4c800</v>
      </c>
    </row>
    <row r="35" spans="2:14" s="7" customFormat="1" x14ac:dyDescent="0.15">
      <c r="B35" s="7" t="s">
        <v>64</v>
      </c>
      <c r="C35" s="7" t="s">
        <v>41</v>
      </c>
      <c r="F35" s="7" t="str">
        <f t="shared" si="4"/>
        <v>#define</v>
      </c>
      <c r="G35" s="7" t="str">
        <f t="shared" si="0"/>
        <v>UART9_BASE</v>
      </c>
      <c r="H35" s="7" t="str">
        <f t="shared" si="5"/>
        <v>0x1fe4c900</v>
      </c>
      <c r="K35" s="8" t="str">
        <f t="shared" si="7"/>
        <v>uart9</v>
      </c>
      <c r="L35" s="8" t="s">
        <v>173</v>
      </c>
      <c r="M35" s="8" t="str">
        <f t="shared" si="6"/>
        <v>1fe4c900</v>
      </c>
      <c r="N35" s="8" t="str">
        <f t="shared" si="8"/>
        <v>uart9: serial@1fe4c900</v>
      </c>
    </row>
    <row r="36" spans="2:14" s="7" customFormat="1" x14ac:dyDescent="0.15">
      <c r="B36" s="7" t="s">
        <v>65</v>
      </c>
      <c r="C36" s="7" t="s">
        <v>42</v>
      </c>
      <c r="F36" s="7" t="str">
        <f t="shared" si="4"/>
        <v>#define</v>
      </c>
      <c r="G36" s="7" t="str">
        <f t="shared" si="0"/>
        <v>UART10_BASE</v>
      </c>
      <c r="H36" s="7" t="str">
        <f t="shared" si="5"/>
        <v>0x1fe4ca00</v>
      </c>
      <c r="K36" s="8" t="str">
        <f t="shared" si="7"/>
        <v>uart10</v>
      </c>
      <c r="L36" s="8" t="s">
        <v>173</v>
      </c>
      <c r="M36" s="8" t="str">
        <f t="shared" si="6"/>
        <v>1fe4ca00</v>
      </c>
      <c r="N36" s="8" t="str">
        <f t="shared" si="8"/>
        <v>uart10: serial@1fe4ca00</v>
      </c>
    </row>
    <row r="37" spans="2:14" s="7" customFormat="1" x14ac:dyDescent="0.15">
      <c r="B37" s="7" t="s">
        <v>66</v>
      </c>
      <c r="C37" s="7" t="s">
        <v>43</v>
      </c>
      <c r="F37" s="7" t="str">
        <f t="shared" si="4"/>
        <v>#define</v>
      </c>
      <c r="G37" s="7" t="str">
        <f t="shared" si="0"/>
        <v>UART11_BASE</v>
      </c>
      <c r="H37" s="7" t="str">
        <f t="shared" si="5"/>
        <v>0x1fe4cb00</v>
      </c>
      <c r="K37" s="8" t="str">
        <f t="shared" si="7"/>
        <v>uart11</v>
      </c>
      <c r="L37" s="8" t="s">
        <v>173</v>
      </c>
      <c r="M37" s="8" t="str">
        <f t="shared" si="6"/>
        <v>1fe4cb00</v>
      </c>
      <c r="N37" s="8" t="str">
        <f t="shared" si="8"/>
        <v>uart11: serial@1fe4cb00</v>
      </c>
    </row>
    <row r="38" spans="2:14" x14ac:dyDescent="0.15">
      <c r="B38" t="s">
        <v>67</v>
      </c>
      <c r="C38" t="s">
        <v>44</v>
      </c>
      <c r="F38" t="str">
        <f t="shared" si="4"/>
        <v>#define</v>
      </c>
      <c r="G38" t="str">
        <f t="shared" si="0"/>
        <v>CAN0_BASE</v>
      </c>
      <c r="H38" t="str">
        <f t="shared" si="5"/>
        <v>0x1fe50000</v>
      </c>
      <c r="K38" s="2" t="str">
        <f t="shared" si="7"/>
        <v>can0</v>
      </c>
      <c r="L38" s="2" t="s">
        <v>191</v>
      </c>
      <c r="M38" s="2" t="str">
        <f t="shared" si="6"/>
        <v>1fe50000</v>
      </c>
      <c r="N38" s="2" t="str">
        <f t="shared" si="8"/>
        <v>can0: can@1fe50000</v>
      </c>
    </row>
    <row r="39" spans="2:14" x14ac:dyDescent="0.15">
      <c r="B39" t="s">
        <v>68</v>
      </c>
      <c r="C39" t="s">
        <v>45</v>
      </c>
      <c r="F39" t="str">
        <f t="shared" si="4"/>
        <v>#define</v>
      </c>
      <c r="G39" t="str">
        <f t="shared" si="0"/>
        <v>CAN1_BASE</v>
      </c>
      <c r="H39" t="str">
        <f t="shared" si="5"/>
        <v>0x1fe54000</v>
      </c>
      <c r="K39" s="2" t="str">
        <f t="shared" si="7"/>
        <v>can1</v>
      </c>
      <c r="L39" s="2" t="s">
        <v>191</v>
      </c>
      <c r="M39" s="2" t="str">
        <f t="shared" si="6"/>
        <v>1fe54000</v>
      </c>
      <c r="N39" s="2" t="str">
        <f t="shared" si="8"/>
        <v>can1: can@1fe54000</v>
      </c>
    </row>
    <row r="40" spans="2:14" s="7" customFormat="1" x14ac:dyDescent="0.15">
      <c r="B40" s="7" t="s">
        <v>69</v>
      </c>
      <c r="C40" s="7" t="s">
        <v>46</v>
      </c>
      <c r="D40" s="7" t="s">
        <v>87</v>
      </c>
      <c r="F40" s="7" t="str">
        <f t="shared" si="4"/>
        <v>#define</v>
      </c>
      <c r="G40" s="7" t="str">
        <f t="shared" si="0"/>
        <v>I2C0_BASE</v>
      </c>
      <c r="H40" s="7" t="str">
        <f t="shared" si="5"/>
        <v>0x1fe58000</v>
      </c>
      <c r="K40" s="8" t="str">
        <f t="shared" si="7"/>
        <v>i2c0</v>
      </c>
      <c r="L40" s="8" t="s">
        <v>192</v>
      </c>
      <c r="M40" s="8" t="str">
        <f t="shared" si="6"/>
        <v>1fe58000</v>
      </c>
      <c r="N40" s="8" t="str">
        <f t="shared" si="8"/>
        <v>i2c0: i2c@1fe58000</v>
      </c>
    </row>
    <row r="41" spans="2:14" x14ac:dyDescent="0.15">
      <c r="B41" t="s">
        <v>70</v>
      </c>
      <c r="C41" t="s">
        <v>47</v>
      </c>
      <c r="F41" t="str">
        <f t="shared" si="4"/>
        <v>#define</v>
      </c>
      <c r="G41" t="str">
        <f t="shared" si="0"/>
        <v>PWM_BASE</v>
      </c>
      <c r="H41" t="str">
        <f t="shared" si="5"/>
        <v>0x1fe5c000</v>
      </c>
      <c r="K41" s="2" t="str">
        <f t="shared" si="7"/>
        <v>pwm</v>
      </c>
      <c r="L41" s="2" t="s">
        <v>193</v>
      </c>
      <c r="M41" s="2" t="str">
        <f t="shared" si="6"/>
        <v>1fe5c000</v>
      </c>
      <c r="N41" s="2" t="str">
        <f t="shared" si="8"/>
        <v>pwm: pwm@1fe5c000</v>
      </c>
    </row>
    <row r="42" spans="2:14" s="7" customFormat="1" x14ac:dyDescent="0.15">
      <c r="B42" s="7" t="s">
        <v>71</v>
      </c>
      <c r="C42" s="7" t="s">
        <v>48</v>
      </c>
      <c r="D42" s="7" t="s">
        <v>90</v>
      </c>
      <c r="F42" s="7" t="str">
        <f t="shared" si="4"/>
        <v>#define</v>
      </c>
      <c r="G42" s="7" t="str">
        <f t="shared" si="0"/>
        <v>I2S_BASE</v>
      </c>
      <c r="H42" s="7" t="str">
        <f t="shared" si="5"/>
        <v>0x1fe60000</v>
      </c>
      <c r="K42" s="8" t="str">
        <f t="shared" si="7"/>
        <v>i2s</v>
      </c>
      <c r="L42" s="8" t="s">
        <v>98</v>
      </c>
      <c r="M42" s="8" t="str">
        <f t="shared" si="6"/>
        <v>1fe60000</v>
      </c>
      <c r="N42" s="8" t="str">
        <f t="shared" si="8"/>
        <v>i2s: audio-controller@1fe60000</v>
      </c>
    </row>
    <row r="43" spans="2:14" x14ac:dyDescent="0.15">
      <c r="B43" t="s">
        <v>72</v>
      </c>
      <c r="C43" t="s">
        <v>49</v>
      </c>
      <c r="F43" t="str">
        <f t="shared" si="4"/>
        <v>#define</v>
      </c>
      <c r="G43" t="str">
        <f t="shared" si="0"/>
        <v>RTC_BASE</v>
      </c>
      <c r="H43" t="str">
        <f t="shared" si="5"/>
        <v>0x1fe64000</v>
      </c>
      <c r="K43" s="2" t="str">
        <f t="shared" si="7"/>
        <v>rtc</v>
      </c>
      <c r="L43" s="2" t="s">
        <v>194</v>
      </c>
      <c r="M43" s="2" t="str">
        <f t="shared" si="6"/>
        <v>1fe64000</v>
      </c>
      <c r="N43" s="2" t="str">
        <f t="shared" si="8"/>
        <v>rtc: rtc@1fe64000</v>
      </c>
    </row>
    <row r="44" spans="2:14" s="7" customFormat="1" x14ac:dyDescent="0.15">
      <c r="B44" s="7" t="s">
        <v>73</v>
      </c>
      <c r="C44" s="7" t="s">
        <v>50</v>
      </c>
      <c r="D44" s="7" t="s">
        <v>88</v>
      </c>
      <c r="F44" s="7" t="str">
        <f t="shared" si="4"/>
        <v>#define</v>
      </c>
      <c r="G44" s="7" t="str">
        <f t="shared" si="0"/>
        <v>I2C1_BASE</v>
      </c>
      <c r="H44" s="7" t="str">
        <f t="shared" si="5"/>
        <v>0x1fe68000</v>
      </c>
      <c r="K44" s="8" t="str">
        <f t="shared" si="7"/>
        <v>i2c1</v>
      </c>
      <c r="L44" s="8" t="s">
        <v>192</v>
      </c>
      <c r="M44" s="8" t="str">
        <f t="shared" si="6"/>
        <v>1fe68000</v>
      </c>
      <c r="N44" s="8" t="str">
        <f t="shared" si="8"/>
        <v>i2c1: i2c@1fe68000</v>
      </c>
    </row>
    <row r="45" spans="2:14" x14ac:dyDescent="0.15">
      <c r="B45" t="s">
        <v>74</v>
      </c>
      <c r="C45" t="s">
        <v>51</v>
      </c>
      <c r="F45" t="str">
        <f t="shared" si="4"/>
        <v>#define</v>
      </c>
      <c r="G45" t="str">
        <f t="shared" si="0"/>
        <v>SDIO_BASE</v>
      </c>
      <c r="H45" t="str">
        <f t="shared" si="5"/>
        <v>0x1fe6c000</v>
      </c>
      <c r="K45" s="2" t="str">
        <f t="shared" si="7"/>
        <v>sdio</v>
      </c>
      <c r="M45" s="2" t="str">
        <f t="shared" si="6"/>
        <v>1fe6c000</v>
      </c>
      <c r="N45" s="2" t="str">
        <f t="shared" si="8"/>
        <v>sdio: @1fe6c000</v>
      </c>
    </row>
    <row r="46" spans="2:14" s="7" customFormat="1" x14ac:dyDescent="0.15">
      <c r="B46" s="7" t="s">
        <v>75</v>
      </c>
      <c r="C46" s="7" t="s">
        <v>52</v>
      </c>
      <c r="D46" s="7" t="s">
        <v>89</v>
      </c>
      <c r="F46" s="7" t="str">
        <f t="shared" si="4"/>
        <v>#define</v>
      </c>
      <c r="G46" s="7" t="str">
        <f t="shared" si="0"/>
        <v>I2C2_BASE</v>
      </c>
      <c r="H46" s="7" t="str">
        <f t="shared" si="5"/>
        <v>0x1fe70000</v>
      </c>
      <c r="K46" s="8" t="str">
        <f>LOWER(IF(D46="", C46, D46))</f>
        <v>i2c2</v>
      </c>
      <c r="L46" s="8" t="s">
        <v>192</v>
      </c>
      <c r="M46" s="8" t="str">
        <f t="shared" si="6"/>
        <v>1fe70000</v>
      </c>
      <c r="N46" s="8" t="str">
        <f t="shared" si="8"/>
        <v>i2c2: i2c@1fe70000</v>
      </c>
    </row>
    <row r="47" spans="2:14" x14ac:dyDescent="0.15">
      <c r="B47" t="s">
        <v>76</v>
      </c>
      <c r="C47" t="s">
        <v>53</v>
      </c>
      <c r="F47" t="str">
        <f t="shared" si="4"/>
        <v>#define</v>
      </c>
      <c r="G47" t="str">
        <f t="shared" si="0"/>
        <v>ADC_BASE</v>
      </c>
      <c r="H47" t="str">
        <f t="shared" si="5"/>
        <v>0x1fe74000</v>
      </c>
      <c r="K47" s="2" t="str">
        <f t="shared" ref="K47:K49" si="9">LOWER(IF(D47="", C47, D47))</f>
        <v>adc</v>
      </c>
      <c r="L47" s="2" t="s">
        <v>94</v>
      </c>
      <c r="M47" s="2" t="str">
        <f t="shared" si="6"/>
        <v>1fe74000</v>
      </c>
      <c r="N47" s="2" t="str">
        <f t="shared" si="8"/>
        <v>adc: adc@1fe74000</v>
      </c>
    </row>
    <row r="48" spans="2:14" s="7" customFormat="1" x14ac:dyDescent="0.15">
      <c r="B48" s="7" t="s">
        <v>77</v>
      </c>
      <c r="C48" s="7" t="s">
        <v>54</v>
      </c>
      <c r="F48" s="7" t="str">
        <f t="shared" si="4"/>
        <v>#define</v>
      </c>
      <c r="G48" s="7" t="str">
        <f t="shared" si="0"/>
        <v>NAND_BASE</v>
      </c>
      <c r="H48" s="7" t="str">
        <f t="shared" si="5"/>
        <v>0x1fe78000</v>
      </c>
      <c r="K48" s="8" t="str">
        <f t="shared" si="9"/>
        <v>nand</v>
      </c>
      <c r="L48" s="8" t="s">
        <v>152</v>
      </c>
      <c r="M48" s="8" t="str">
        <f t="shared" si="6"/>
        <v>1fe78000</v>
      </c>
      <c r="N48" s="8" t="str">
        <f t="shared" si="8"/>
        <v>nand: nand-controller@1fe78000</v>
      </c>
    </row>
    <row r="49" spans="2:14" x14ac:dyDescent="0.15">
      <c r="B49" t="s">
        <v>78</v>
      </c>
      <c r="C49" t="s">
        <v>55</v>
      </c>
      <c r="F49" t="str">
        <f t="shared" si="4"/>
        <v>#define</v>
      </c>
      <c r="G49" t="str">
        <f t="shared" si="0"/>
        <v>HCNTR_BASE</v>
      </c>
      <c r="H49" t="str">
        <f t="shared" si="5"/>
        <v>0x1fe7c000</v>
      </c>
      <c r="K49" s="2" t="str">
        <f t="shared" si="9"/>
        <v>hcntr</v>
      </c>
      <c r="L49" s="2" t="s">
        <v>195</v>
      </c>
      <c r="M49" s="2" t="str">
        <f t="shared" si="6"/>
        <v>1fe7c000</v>
      </c>
      <c r="N49" s="2" t="str">
        <f t="shared" si="8"/>
        <v>hcntr: timer@1fe7c000</v>
      </c>
    </row>
  </sheetData>
  <sheetProtection algorithmName="SHA-512" hashValue="4X83lYW28W3MDFJ3Zaq4xZgVAjc0DnfUaujh5eC0KU9hozArzDd1KoK1uhiMBK52m+wl5kXkJLRcgTupodkjkQ==" saltValue="L8xuhvEDwGYH5CMeoUCv+w==" spinCount="100000" sheet="1" objects="1" scenarios="1" formatCells="0" formatColumns="0" formatRows="0"/>
  <phoneticPr fontId="1" type="noConversion"/>
  <pageMargins left="0.7" right="0.7" top="0.75" bottom="0.75" header="0.3" footer="0.3"/>
  <pageSetup paperSize="11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of!$E:$E</xm:f>
          </x14:formula1>
          <xm:sqref>L8:L49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0:E106"/>
  <sheetViews>
    <sheetView topLeftCell="A46" workbookViewId="0">
      <selection activeCell="I95" sqref="I95"/>
    </sheetView>
  </sheetViews>
  <sheetFormatPr defaultRowHeight="13.5" x14ac:dyDescent="0.15"/>
  <sheetData>
    <row r="10" spans="5:5" x14ac:dyDescent="0.15">
      <c r="E10" t="s">
        <v>94</v>
      </c>
    </row>
    <row r="11" spans="5:5" x14ac:dyDescent="0.15">
      <c r="E11" t="s">
        <v>95</v>
      </c>
    </row>
    <row r="12" spans="5:5" x14ac:dyDescent="0.15">
      <c r="E12" t="s">
        <v>96</v>
      </c>
    </row>
    <row r="13" spans="5:5" x14ac:dyDescent="0.15">
      <c r="E13" t="s">
        <v>97</v>
      </c>
    </row>
    <row r="14" spans="5:5" x14ac:dyDescent="0.15">
      <c r="E14" t="s">
        <v>98</v>
      </c>
    </row>
    <row r="15" spans="5:5" x14ac:dyDescent="0.15">
      <c r="E15" t="s">
        <v>99</v>
      </c>
    </row>
    <row r="16" spans="5:5" x14ac:dyDescent="0.15">
      <c r="E16" t="s">
        <v>100</v>
      </c>
    </row>
    <row r="17" spans="5:5" x14ac:dyDescent="0.15">
      <c r="E17" t="s">
        <v>101</v>
      </c>
    </row>
    <row r="18" spans="5:5" x14ac:dyDescent="0.15">
      <c r="E18" t="s">
        <v>102</v>
      </c>
    </row>
    <row r="19" spans="5:5" x14ac:dyDescent="0.15">
      <c r="E19" t="s">
        <v>103</v>
      </c>
    </row>
    <row r="20" spans="5:5" x14ac:dyDescent="0.15">
      <c r="E20" t="s">
        <v>104</v>
      </c>
    </row>
    <row r="21" spans="5:5" x14ac:dyDescent="0.15">
      <c r="E21" t="s">
        <v>105</v>
      </c>
    </row>
    <row r="22" spans="5:5" x14ac:dyDescent="0.15">
      <c r="E22" t="s">
        <v>106</v>
      </c>
    </row>
    <row r="23" spans="5:5" x14ac:dyDescent="0.15">
      <c r="E23" t="s">
        <v>107</v>
      </c>
    </row>
    <row r="24" spans="5:5" x14ac:dyDescent="0.15">
      <c r="E24" t="s">
        <v>108</v>
      </c>
    </row>
    <row r="25" spans="5:5" x14ac:dyDescent="0.15">
      <c r="E25" t="s">
        <v>103</v>
      </c>
    </row>
    <row r="26" spans="5:5" x14ac:dyDescent="0.15">
      <c r="E26" t="s">
        <v>109</v>
      </c>
    </row>
    <row r="27" spans="5:5" x14ac:dyDescent="0.15">
      <c r="E27" t="s">
        <v>110</v>
      </c>
    </row>
    <row r="28" spans="5:5" x14ac:dyDescent="0.15">
      <c r="E28" t="s">
        <v>111</v>
      </c>
    </row>
    <row r="29" spans="5:5" x14ac:dyDescent="0.15">
      <c r="E29" t="s">
        <v>112</v>
      </c>
    </row>
    <row r="30" spans="5:5" x14ac:dyDescent="0.15">
      <c r="E30" t="s">
        <v>113</v>
      </c>
    </row>
    <row r="31" spans="5:5" x14ac:dyDescent="0.15">
      <c r="E31" t="s">
        <v>114</v>
      </c>
    </row>
    <row r="32" spans="5:5" x14ac:dyDescent="0.15">
      <c r="E32" t="s">
        <v>115</v>
      </c>
    </row>
    <row r="33" spans="5:5" x14ac:dyDescent="0.15">
      <c r="E33" t="s">
        <v>116</v>
      </c>
    </row>
    <row r="34" spans="5:5" x14ac:dyDescent="0.15">
      <c r="E34" t="s">
        <v>117</v>
      </c>
    </row>
    <row r="35" spans="5:5" x14ac:dyDescent="0.15">
      <c r="E35" t="s">
        <v>118</v>
      </c>
    </row>
    <row r="36" spans="5:5" x14ac:dyDescent="0.15">
      <c r="E36" t="s">
        <v>119</v>
      </c>
    </row>
    <row r="37" spans="5:5" x14ac:dyDescent="0.15">
      <c r="E37" t="s">
        <v>120</v>
      </c>
    </row>
    <row r="38" spans="5:5" x14ac:dyDescent="0.15">
      <c r="E38" t="s">
        <v>121</v>
      </c>
    </row>
    <row r="39" spans="5:5" x14ac:dyDescent="0.15">
      <c r="E39" t="s">
        <v>122</v>
      </c>
    </row>
    <row r="40" spans="5:5" x14ac:dyDescent="0.15">
      <c r="E40" t="s">
        <v>123</v>
      </c>
    </row>
    <row r="41" spans="5:5" x14ac:dyDescent="0.15">
      <c r="E41" t="s">
        <v>124</v>
      </c>
    </row>
    <row r="42" spans="5:5" x14ac:dyDescent="0.15">
      <c r="E42" t="s">
        <v>125</v>
      </c>
    </row>
    <row r="43" spans="5:5" x14ac:dyDescent="0.15">
      <c r="E43" t="s">
        <v>126</v>
      </c>
    </row>
    <row r="44" spans="5:5" x14ac:dyDescent="0.15">
      <c r="E44" t="s">
        <v>127</v>
      </c>
    </row>
    <row r="45" spans="5:5" x14ac:dyDescent="0.15">
      <c r="E45" t="s">
        <v>128</v>
      </c>
    </row>
    <row r="46" spans="5:5" x14ac:dyDescent="0.15">
      <c r="E46" t="s">
        <v>129</v>
      </c>
    </row>
    <row r="47" spans="5:5" x14ac:dyDescent="0.15">
      <c r="E47" t="s">
        <v>130</v>
      </c>
    </row>
    <row r="48" spans="5:5" x14ac:dyDescent="0.15">
      <c r="E48" t="s">
        <v>131</v>
      </c>
    </row>
    <row r="49" spans="5:5" x14ac:dyDescent="0.15">
      <c r="E49" t="s">
        <v>132</v>
      </c>
    </row>
    <row r="50" spans="5:5" x14ac:dyDescent="0.15">
      <c r="E50" t="s">
        <v>133</v>
      </c>
    </row>
    <row r="51" spans="5:5" x14ac:dyDescent="0.15">
      <c r="E51" t="s">
        <v>134</v>
      </c>
    </row>
    <row r="52" spans="5:5" x14ac:dyDescent="0.15">
      <c r="E52" t="s">
        <v>135</v>
      </c>
    </row>
    <row r="53" spans="5:5" x14ac:dyDescent="0.15">
      <c r="E53" t="s">
        <v>136</v>
      </c>
    </row>
    <row r="54" spans="5:5" x14ac:dyDescent="0.15">
      <c r="E54" t="s">
        <v>137</v>
      </c>
    </row>
    <row r="55" spans="5:5" x14ac:dyDescent="0.15">
      <c r="E55" t="s">
        <v>138</v>
      </c>
    </row>
    <row r="56" spans="5:5" x14ac:dyDescent="0.15">
      <c r="E56" t="s">
        <v>139</v>
      </c>
    </row>
    <row r="57" spans="5:5" x14ac:dyDescent="0.15">
      <c r="E57" t="s">
        <v>140</v>
      </c>
    </row>
    <row r="58" spans="5:5" x14ac:dyDescent="0.15">
      <c r="E58" t="s">
        <v>141</v>
      </c>
    </row>
    <row r="59" spans="5:5" x14ac:dyDescent="0.15">
      <c r="E59" t="s">
        <v>142</v>
      </c>
    </row>
    <row r="60" spans="5:5" x14ac:dyDescent="0.15">
      <c r="E60" t="s">
        <v>143</v>
      </c>
    </row>
    <row r="61" spans="5:5" x14ac:dyDescent="0.15">
      <c r="E61" t="s">
        <v>144</v>
      </c>
    </row>
    <row r="62" spans="5:5" x14ac:dyDescent="0.15">
      <c r="E62" t="s">
        <v>145</v>
      </c>
    </row>
    <row r="63" spans="5:5" x14ac:dyDescent="0.15">
      <c r="E63" t="s">
        <v>146</v>
      </c>
    </row>
    <row r="64" spans="5:5" x14ac:dyDescent="0.15">
      <c r="E64" t="s">
        <v>147</v>
      </c>
    </row>
    <row r="65" spans="5:5" x14ac:dyDescent="0.15">
      <c r="E65" t="s">
        <v>148</v>
      </c>
    </row>
    <row r="66" spans="5:5" x14ac:dyDescent="0.15">
      <c r="E66" t="s">
        <v>149</v>
      </c>
    </row>
    <row r="67" spans="5:5" x14ac:dyDescent="0.15">
      <c r="E67" t="s">
        <v>150</v>
      </c>
    </row>
    <row r="68" spans="5:5" x14ac:dyDescent="0.15">
      <c r="E68" t="s">
        <v>151</v>
      </c>
    </row>
    <row r="69" spans="5:5" x14ac:dyDescent="0.15">
      <c r="E69" t="s">
        <v>152</v>
      </c>
    </row>
    <row r="70" spans="5:5" x14ac:dyDescent="0.15">
      <c r="E70" t="s">
        <v>153</v>
      </c>
    </row>
    <row r="71" spans="5:5" x14ac:dyDescent="0.15">
      <c r="E71" t="s">
        <v>154</v>
      </c>
    </row>
    <row r="72" spans="5:5" x14ac:dyDescent="0.15">
      <c r="E72" t="s">
        <v>155</v>
      </c>
    </row>
    <row r="73" spans="5:5" x14ac:dyDescent="0.15">
      <c r="E73" t="s">
        <v>156</v>
      </c>
    </row>
    <row r="74" spans="5:5" x14ac:dyDescent="0.15">
      <c r="E74" t="s">
        <v>157</v>
      </c>
    </row>
    <row r="75" spans="5:5" x14ac:dyDescent="0.15">
      <c r="E75" t="s">
        <v>158</v>
      </c>
    </row>
    <row r="76" spans="5:5" x14ac:dyDescent="0.15">
      <c r="E76" t="s">
        <v>159</v>
      </c>
    </row>
    <row r="77" spans="5:5" x14ac:dyDescent="0.15">
      <c r="E77" t="s">
        <v>160</v>
      </c>
    </row>
    <row r="78" spans="5:5" x14ac:dyDescent="0.15">
      <c r="E78" t="s">
        <v>161</v>
      </c>
    </row>
    <row r="79" spans="5:5" x14ac:dyDescent="0.15">
      <c r="E79" t="s">
        <v>162</v>
      </c>
    </row>
    <row r="80" spans="5:5" x14ac:dyDescent="0.15">
      <c r="E80" t="s">
        <v>163</v>
      </c>
    </row>
    <row r="81" spans="5:5" x14ac:dyDescent="0.15">
      <c r="E81" t="s">
        <v>164</v>
      </c>
    </row>
    <row r="82" spans="5:5" x14ac:dyDescent="0.15">
      <c r="E82" t="s">
        <v>165</v>
      </c>
    </row>
    <row r="83" spans="5:5" x14ac:dyDescent="0.15">
      <c r="E83" t="s">
        <v>166</v>
      </c>
    </row>
    <row r="84" spans="5:5" x14ac:dyDescent="0.15">
      <c r="E84" t="s">
        <v>167</v>
      </c>
    </row>
    <row r="85" spans="5:5" x14ac:dyDescent="0.15">
      <c r="E85" t="s">
        <v>168</v>
      </c>
    </row>
    <row r="86" spans="5:5" x14ac:dyDescent="0.15">
      <c r="E86" t="s">
        <v>169</v>
      </c>
    </row>
    <row r="87" spans="5:5" x14ac:dyDescent="0.15">
      <c r="E87" t="s">
        <v>170</v>
      </c>
    </row>
    <row r="88" spans="5:5" x14ac:dyDescent="0.15">
      <c r="E88" t="s">
        <v>171</v>
      </c>
    </row>
    <row r="89" spans="5:5" x14ac:dyDescent="0.15">
      <c r="E89" t="s">
        <v>172</v>
      </c>
    </row>
    <row r="90" spans="5:5" x14ac:dyDescent="0.15">
      <c r="E90" t="s">
        <v>173</v>
      </c>
    </row>
    <row r="91" spans="5:5" x14ac:dyDescent="0.15">
      <c r="E91" t="s">
        <v>174</v>
      </c>
    </row>
    <row r="92" spans="5:5" x14ac:dyDescent="0.15">
      <c r="E92" t="s">
        <v>175</v>
      </c>
    </row>
    <row r="93" spans="5:5" x14ac:dyDescent="0.15">
      <c r="E93" t="s">
        <v>176</v>
      </c>
    </row>
    <row r="94" spans="5:5" x14ac:dyDescent="0.15">
      <c r="E94" t="s">
        <v>177</v>
      </c>
    </row>
    <row r="95" spans="5:5" x14ac:dyDescent="0.15">
      <c r="E95" t="s">
        <v>178</v>
      </c>
    </row>
    <row r="96" spans="5:5" x14ac:dyDescent="0.15">
      <c r="E96" t="s">
        <v>179</v>
      </c>
    </row>
    <row r="97" spans="5:5" x14ac:dyDescent="0.15">
      <c r="E97" t="s">
        <v>180</v>
      </c>
    </row>
    <row r="98" spans="5:5" x14ac:dyDescent="0.15">
      <c r="E98" t="s">
        <v>181</v>
      </c>
    </row>
    <row r="99" spans="5:5" x14ac:dyDescent="0.15">
      <c r="E99" t="s">
        <v>182</v>
      </c>
    </row>
    <row r="100" spans="5:5" x14ac:dyDescent="0.15">
      <c r="E100" t="s">
        <v>183</v>
      </c>
    </row>
    <row r="101" spans="5:5" x14ac:dyDescent="0.15">
      <c r="E101" t="s">
        <v>184</v>
      </c>
    </row>
    <row r="102" spans="5:5" x14ac:dyDescent="0.15">
      <c r="E102" t="s">
        <v>185</v>
      </c>
    </row>
    <row r="103" spans="5:5" x14ac:dyDescent="0.15">
      <c r="E103" t="s">
        <v>186</v>
      </c>
    </row>
    <row r="104" spans="5:5" x14ac:dyDescent="0.15">
      <c r="E104" t="s">
        <v>187</v>
      </c>
    </row>
    <row r="105" spans="5:5" x14ac:dyDescent="0.15">
      <c r="E105" t="s">
        <v>188</v>
      </c>
    </row>
    <row r="106" spans="5:5" x14ac:dyDescent="0.15">
      <c r="E106" t="s">
        <v>189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1:V27"/>
  <sheetViews>
    <sheetView topLeftCell="A7" workbookViewId="0">
      <selection activeCell="E39" sqref="E39"/>
    </sheetView>
  </sheetViews>
  <sheetFormatPr defaultRowHeight="13.5" x14ac:dyDescent="0.15"/>
  <cols>
    <col min="4" max="4" width="14.125" customWidth="1"/>
    <col min="5" max="5" width="5.875" customWidth="1"/>
    <col min="6" max="6" width="14.75" style="6" customWidth="1"/>
    <col min="8" max="8" width="33" customWidth="1"/>
    <col min="15" max="15" width="9" style="5"/>
  </cols>
  <sheetData>
    <row r="21" spans="3:22" x14ac:dyDescent="0.15">
      <c r="C21" s="9" t="s">
        <v>214</v>
      </c>
      <c r="D21" s="10" t="s">
        <v>207</v>
      </c>
      <c r="E21" s="10"/>
      <c r="F21" s="11" t="s">
        <v>218</v>
      </c>
      <c r="G21" s="10"/>
      <c r="H21" s="2" t="str">
        <f>D21 &amp; " = " &amp; """" &amp; F21 &amp; """" &amp; ";"</f>
        <v>compatible = "ns16550a";</v>
      </c>
      <c r="I21" s="2"/>
      <c r="O21" s="5" t="s">
        <v>217</v>
      </c>
      <c r="P21" t="s">
        <v>219</v>
      </c>
    </row>
    <row r="22" spans="3:22" x14ac:dyDescent="0.15">
      <c r="C22" s="9" t="s">
        <v>214</v>
      </c>
      <c r="D22" s="10" t="s">
        <v>208</v>
      </c>
      <c r="E22" s="10"/>
      <c r="F22" s="11">
        <v>115200</v>
      </c>
      <c r="G22" s="10"/>
      <c r="H22" s="2" t="str">
        <f>D22 &amp; " = " &amp; """" &amp; F22 &amp; """" &amp; ";"</f>
        <v>clock-frequency = "115200";</v>
      </c>
      <c r="I22" s="2"/>
      <c r="O22" s="5">
        <v>9600</v>
      </c>
      <c r="P22">
        <v>19200</v>
      </c>
      <c r="Q22">
        <v>38400</v>
      </c>
      <c r="R22">
        <v>57600</v>
      </c>
      <c r="S22">
        <v>115200</v>
      </c>
      <c r="T22">
        <v>230400</v>
      </c>
      <c r="U22">
        <v>460800</v>
      </c>
      <c r="V22">
        <v>921600</v>
      </c>
    </row>
    <row r="23" spans="3:22" x14ac:dyDescent="0.15">
      <c r="C23" s="9" t="s">
        <v>215</v>
      </c>
      <c r="D23" s="10" t="s">
        <v>209</v>
      </c>
      <c r="E23" s="10"/>
      <c r="F23" s="11"/>
      <c r="G23" s="10"/>
      <c r="H23" s="2"/>
      <c r="I23" s="2"/>
    </row>
    <row r="24" spans="3:22" x14ac:dyDescent="0.15">
      <c r="C24" s="9" t="s">
        <v>214</v>
      </c>
      <c r="D24" s="10" t="s">
        <v>210</v>
      </c>
      <c r="E24" s="10"/>
      <c r="F24" s="11" t="s">
        <v>19</v>
      </c>
      <c r="G24" s="10" t="s">
        <v>220</v>
      </c>
      <c r="H24" s="2" t="str">
        <f>D24 &amp; " = &lt;" &amp; F24 &amp; " " &amp; G24 &amp; "&gt;;"</f>
        <v>reg = &lt;0x1fe40000 0x100&gt;;</v>
      </c>
      <c r="I24" s="2"/>
    </row>
    <row r="25" spans="3:22" x14ac:dyDescent="0.15">
      <c r="C25" s="9" t="s">
        <v>215</v>
      </c>
      <c r="D25" s="10" t="s">
        <v>211</v>
      </c>
      <c r="E25" s="10"/>
      <c r="F25" s="11">
        <v>0</v>
      </c>
      <c r="G25" s="10"/>
      <c r="H25" s="2" t="str">
        <f>D25 &amp; " = &lt;" &amp; F25 &amp; "&gt;;"</f>
        <v>interrupts = &lt;0&gt;;</v>
      </c>
      <c r="I25" s="2"/>
    </row>
    <row r="26" spans="3:22" x14ac:dyDescent="0.15">
      <c r="C26" s="9" t="s">
        <v>215</v>
      </c>
      <c r="D26" s="10" t="s">
        <v>212</v>
      </c>
      <c r="E26" s="10"/>
      <c r="F26" s="11">
        <v>0</v>
      </c>
      <c r="G26" s="10"/>
      <c r="H26" s="2" t="str">
        <f>D26 &amp; " = &lt;" &amp; F26 &amp; "&gt;;"</f>
        <v>reg-shift = &lt;0&gt;;</v>
      </c>
      <c r="I26" s="2"/>
      <c r="O26" s="5">
        <v>0</v>
      </c>
      <c r="P26">
        <v>1</v>
      </c>
      <c r="Q26">
        <v>2</v>
      </c>
      <c r="R26">
        <v>3</v>
      </c>
    </row>
    <row r="27" spans="3:22" x14ac:dyDescent="0.15">
      <c r="C27" s="9" t="s">
        <v>216</v>
      </c>
      <c r="D27" s="10" t="s">
        <v>213</v>
      </c>
      <c r="E27" s="10"/>
      <c r="F27" s="11"/>
      <c r="G27" s="10"/>
      <c r="H27" s="2"/>
      <c r="I27" s="2"/>
    </row>
  </sheetData>
  <phoneticPr fontId="1" type="noConversion"/>
  <dataValidations count="4">
    <dataValidation type="list" allowBlank="1" showInputMessage="1" showErrorMessage="1" sqref="F21" xr:uid="{00000000-0002-0000-0200-000000000000}">
      <formula1>$O$21:$R$21</formula1>
    </dataValidation>
    <dataValidation type="list" allowBlank="1" showInputMessage="1" showErrorMessage="1" sqref="F22" xr:uid="{00000000-0002-0000-0200-000001000000}">
      <formula1>$O$22:$Y$22</formula1>
    </dataValidation>
    <dataValidation type="list" allowBlank="1" showInputMessage="1" showErrorMessage="1" sqref="F23" xr:uid="{00000000-0002-0000-0200-000002000000}">
      <formula1>$N$22:$V$22</formula1>
    </dataValidation>
    <dataValidation type="list" allowBlank="1" showInputMessage="1" showErrorMessage="1" sqref="F26" xr:uid="{00000000-0002-0000-0200-000003000000}">
      <formula1>$O$26:$R$26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ls1c300!$H$26:$H$37</xm:f>
          </x14:formula1>
          <xm:sqref>F24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ls1c300</vt:lpstr>
      <vt:lpstr>of</vt:lpstr>
      <vt:lpstr>ns16550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v20210808</dc:creator>
  <cp:lastModifiedBy>v20220321</cp:lastModifiedBy>
  <dcterms:created xsi:type="dcterms:W3CDTF">2022-02-12T19:59:26Z</dcterms:created>
  <dcterms:modified xsi:type="dcterms:W3CDTF">2022-10-30T09:44:56Z</dcterms:modified>
</cp:coreProperties>
</file>