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y/Desktop/Python Project/Bankruptcy prediction/"/>
    </mc:Choice>
  </mc:AlternateContent>
  <bookViews>
    <workbookView xWindow="1740" yWindow="1260" windowWidth="19420" windowHeight="12240" tabRatio="500"/>
  </bookViews>
  <sheets>
    <sheet name="Financial ratios" sheetId="1" r:id="rId1"/>
    <sheet name="Comp.Names" sheetId="3" r:id="rId2"/>
    <sheet name="t-1" sheetId="4" r:id="rId3"/>
    <sheet name="t-2" sheetId="5" r:id="rId4"/>
    <sheet name="t-3" sheetId="6" r:id="rId5"/>
    <sheet name="Va t-1" sheetId="7" r:id="rId6"/>
    <sheet name="Va t-2" sheetId="8" r:id="rId7"/>
    <sheet name="Va t-3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9" l="1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K2" i="9"/>
  <c r="J2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8" i="7"/>
  <c r="J29" i="7"/>
  <c r="J30" i="7"/>
  <c r="J31" i="7"/>
  <c r="J32" i="7"/>
  <c r="J3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" i="7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H2" i="9"/>
  <c r="G2" i="9"/>
  <c r="F2" i="9"/>
  <c r="E2" i="9"/>
  <c r="D2" i="9"/>
  <c r="C2" i="9"/>
  <c r="B2" i="9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H2" i="8"/>
  <c r="G2" i="8"/>
  <c r="F2" i="8"/>
  <c r="E2" i="8"/>
  <c r="D2" i="8"/>
  <c r="C2" i="8"/>
  <c r="B2" i="8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H2" i="7"/>
  <c r="G2" i="7"/>
  <c r="F2" i="7"/>
  <c r="E2" i="7"/>
  <c r="D2" i="7"/>
  <c r="C2" i="7"/>
  <c r="B2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0" i="7"/>
  <c r="A21" i="7"/>
  <c r="A2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3" i="7"/>
  <c r="I5" i="6"/>
  <c r="I2" i="6"/>
  <c r="I2" i="5"/>
  <c r="I5" i="5"/>
  <c r="J7" i="5"/>
  <c r="I5" i="4"/>
  <c r="I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K18" i="1"/>
  <c r="J13" i="1"/>
  <c r="J12" i="1"/>
  <c r="J11" i="1"/>
  <c r="J3" i="1"/>
  <c r="J4" i="1"/>
  <c r="J2" i="1"/>
</calcChain>
</file>

<file path=xl/sharedStrings.xml><?xml version="1.0" encoding="utf-8"?>
<sst xmlns="http://schemas.openxmlformats.org/spreadsheetml/2006/main" count="316" uniqueCount="87">
  <si>
    <t>12/31/2006</t>
  </si>
  <si>
    <t>12/31/2007</t>
  </si>
  <si>
    <t>12/31/2008</t>
  </si>
  <si>
    <t>Company list</t>
  </si>
  <si>
    <t>Trump Entertainment Resort, Inc</t>
  </si>
  <si>
    <t>t-1</t>
  </si>
  <si>
    <t>t-2</t>
  </si>
  <si>
    <t>t-3</t>
  </si>
  <si>
    <t>BearingPoint, Inc</t>
  </si>
  <si>
    <t>12/31/2005</t>
  </si>
  <si>
    <t>Magna Entertainment Corporation</t>
  </si>
  <si>
    <t>Source</t>
  </si>
  <si>
    <t>Mergent</t>
  </si>
  <si>
    <t>Source Interlink Companies Inc</t>
  </si>
  <si>
    <t>01/31/2008</t>
  </si>
  <si>
    <t>01/31/2006</t>
  </si>
  <si>
    <t>01/31/2007</t>
  </si>
  <si>
    <t>Station Casinos, Inc.</t>
  </si>
  <si>
    <t xml:space="preserve"> RHI Entertainment Inc</t>
  </si>
  <si>
    <t>12/31/2009</t>
  </si>
  <si>
    <t>Jackson Hewitt Tax Services</t>
  </si>
  <si>
    <t>04/30/2010</t>
  </si>
  <si>
    <t>04/30/2008</t>
  </si>
  <si>
    <t>04/30/2009</t>
  </si>
  <si>
    <t>03/31/2012</t>
  </si>
  <si>
    <t>03/31/2010</t>
  </si>
  <si>
    <t>03/31/2011</t>
  </si>
  <si>
    <t>THQ Inc</t>
  </si>
  <si>
    <t>Dex One</t>
  </si>
  <si>
    <t>Rotech Healthcare</t>
  </si>
  <si>
    <t>KIT Digital, Inc</t>
  </si>
  <si>
    <t>FriendFinder Network Inc</t>
  </si>
  <si>
    <t>Dolan Company</t>
  </si>
  <si>
    <t>Corinthian Colleges, Inc.</t>
  </si>
  <si>
    <t>12/31/2012</t>
  </si>
  <si>
    <t>12/31/2010</t>
  </si>
  <si>
    <t>12/31/2011</t>
  </si>
  <si>
    <t>12/31/2013</t>
  </si>
  <si>
    <t>06/30/2013</t>
  </si>
  <si>
    <t>06/30/2011</t>
  </si>
  <si>
    <t>06/30/2012</t>
  </si>
  <si>
    <t>Private Company</t>
  </si>
  <si>
    <t>Public</t>
  </si>
  <si>
    <t>Herbst Gaming, Inc</t>
  </si>
  <si>
    <t>MPC Corp</t>
  </si>
  <si>
    <t>ITT Educational Service</t>
  </si>
  <si>
    <t>Adeptus Health Inc</t>
  </si>
  <si>
    <t>Ciber Inc</t>
  </si>
  <si>
    <t>21st Century Oncology Holding Inc</t>
  </si>
  <si>
    <t>w.cap/t.ass</t>
  </si>
  <si>
    <t>r.earn/t.ass</t>
  </si>
  <si>
    <t>ebit/t.ass</t>
  </si>
  <si>
    <t>book.equi/t.ass</t>
  </si>
  <si>
    <t>net.in/t.ass</t>
  </si>
  <si>
    <t>t.liab/t.ass</t>
  </si>
  <si>
    <t>cashflow/t.liab</t>
  </si>
  <si>
    <t>Super Media Corp</t>
  </si>
  <si>
    <t>companies</t>
  </si>
  <si>
    <t>t.ass</t>
  </si>
  <si>
    <t>c.ass</t>
  </si>
  <si>
    <t>c.liab</t>
  </si>
  <si>
    <t>r.earn</t>
  </si>
  <si>
    <t>ebit</t>
  </si>
  <si>
    <t>t.equi</t>
  </si>
  <si>
    <t>t.liab</t>
  </si>
  <si>
    <t>cf.oper</t>
  </si>
  <si>
    <t>net.inc</t>
  </si>
  <si>
    <t>w.cap</t>
  </si>
  <si>
    <t>Alphatrade.com</t>
  </si>
  <si>
    <t>DigitalPost Interactive, Inc.</t>
  </si>
  <si>
    <t>PocatePLUS Hodlings Corp</t>
  </si>
  <si>
    <t>Majestic Capital Ltd</t>
  </si>
  <si>
    <t>Public Media Works</t>
  </si>
  <si>
    <t>Visual Management Systems Inc</t>
  </si>
  <si>
    <t>Capital Growth Systems Inc</t>
  </si>
  <si>
    <t>Medical Staffing Network Holdings, Inc</t>
  </si>
  <si>
    <t>TLC Vision Corp</t>
  </si>
  <si>
    <t>a21 Inc</t>
  </si>
  <si>
    <t>ILX Resorts, Inc</t>
  </si>
  <si>
    <t>02/28/2010</t>
  </si>
  <si>
    <t>02/29/2012</t>
  </si>
  <si>
    <t>02/28/2011</t>
  </si>
  <si>
    <t>z-score</t>
  </si>
  <si>
    <r>
      <t>6.56</t>
    </r>
    <r>
      <rPr>
        <i/>
        <sz val="14"/>
        <color rgb="FF222222"/>
        <rFont val="Arial"/>
        <family val="2"/>
      </rPr>
      <t>X</t>
    </r>
    <r>
      <rPr>
        <vertAlign val="subscript"/>
        <sz val="11"/>
        <color rgb="FF222222"/>
        <rFont val="Arial"/>
        <family val="2"/>
      </rPr>
      <t>1</t>
    </r>
    <r>
      <rPr>
        <sz val="14"/>
        <color rgb="FF222222"/>
        <rFont val="Arial"/>
        <family val="2"/>
      </rPr>
      <t> + 3.26</t>
    </r>
    <r>
      <rPr>
        <i/>
        <sz val="14"/>
        <color rgb="FF222222"/>
        <rFont val="Arial"/>
        <family val="2"/>
      </rPr>
      <t>X</t>
    </r>
    <r>
      <rPr>
        <vertAlign val="subscript"/>
        <sz val="11"/>
        <color rgb="FF222222"/>
        <rFont val="Arial"/>
        <family val="2"/>
      </rPr>
      <t>2</t>
    </r>
    <r>
      <rPr>
        <sz val="14"/>
        <color rgb="FF222222"/>
        <rFont val="Arial"/>
        <family val="2"/>
      </rPr>
      <t> + 6.72</t>
    </r>
    <r>
      <rPr>
        <i/>
        <sz val="14"/>
        <color rgb="FF222222"/>
        <rFont val="Arial"/>
        <family val="2"/>
      </rPr>
      <t>X</t>
    </r>
    <r>
      <rPr>
        <vertAlign val="subscript"/>
        <sz val="11"/>
        <color rgb="FF222222"/>
        <rFont val="Arial"/>
        <family val="2"/>
      </rPr>
      <t>3</t>
    </r>
    <r>
      <rPr>
        <sz val="14"/>
        <color rgb="FF222222"/>
        <rFont val="Arial"/>
        <family val="2"/>
      </rPr>
      <t> + 1.05</t>
    </r>
    <r>
      <rPr>
        <i/>
        <sz val="14"/>
        <color rgb="FF222222"/>
        <rFont val="Arial"/>
        <family val="2"/>
      </rPr>
      <t>X</t>
    </r>
    <r>
      <rPr>
        <vertAlign val="subscript"/>
        <sz val="11"/>
        <color rgb="FF222222"/>
        <rFont val="Arial"/>
        <family val="2"/>
      </rPr>
      <t>4</t>
    </r>
  </si>
  <si>
    <r>
      <t>Z</t>
    </r>
    <r>
      <rPr>
        <sz val="14"/>
        <color rgb="FF222222"/>
        <rFont val="Arial"/>
        <family val="2"/>
      </rPr>
      <t> &gt; 2.6 – “Safe” Zone</t>
    </r>
  </si>
  <si>
    <r>
      <t>1.1 &lt; </t>
    </r>
    <r>
      <rPr>
        <i/>
        <sz val="14"/>
        <color rgb="FF222222"/>
        <rFont val="Arial"/>
        <family val="2"/>
      </rPr>
      <t>Z</t>
    </r>
    <r>
      <rPr>
        <sz val="14"/>
        <color rgb="FF222222"/>
        <rFont val="Arial"/>
        <family val="2"/>
      </rPr>
      <t> &lt; 2.6 – “Grey” Zone</t>
    </r>
  </si>
  <si>
    <r>
      <t>Z</t>
    </r>
    <r>
      <rPr>
        <sz val="14"/>
        <color rgb="FF222222"/>
        <rFont val="Arial"/>
        <family val="2"/>
      </rPr>
      <t> &lt; 1.1 – “Distress” Zone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</si>
</sst>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  <family val="1"/>
    </font>
    <font>
      <sz val="12"/>
      <name val="Times"/>
      <family val="1"/>
    </font>
    <font>
      <sz val="12"/>
      <color rgb="FF000000"/>
      <name val="Times"/>
      <family val="1"/>
    </font>
    <font>
      <sz val="14"/>
      <color theme="1"/>
      <name val="Times"/>
      <family val="1"/>
    </font>
    <font>
      <sz val="14"/>
      <color rgb="FF000000"/>
      <name val="Times"/>
      <family val="1"/>
    </font>
    <font>
      <b/>
      <sz val="10"/>
      <name val="Arial"/>
      <family val="2"/>
    </font>
    <font>
      <sz val="14"/>
      <color rgb="FF222222"/>
      <name val="Arial"/>
      <family val="2"/>
    </font>
    <font>
      <i/>
      <sz val="14"/>
      <color rgb="FF222222"/>
      <name val="Arial"/>
      <family val="2"/>
    </font>
    <font>
      <vertAlign val="subscript"/>
      <sz val="11"/>
      <color rgb="FF222222"/>
      <name val="Arial"/>
      <family val="2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b/>
      <sz val="14"/>
      <color rgb="FF000000"/>
      <name val="Times"/>
      <family val="1"/>
    </font>
    <font>
      <b/>
      <sz val="12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6" fillId="0" borderId="0" xfId="0" applyFont="1"/>
    <xf numFmtId="164" fontId="5" fillId="0" borderId="0" xfId="167" applyFont="1" applyAlignment="1">
      <alignment horizontal="center"/>
    </xf>
    <xf numFmtId="164" fontId="5" fillId="0" borderId="0" xfId="167" applyFont="1" applyFill="1" applyAlignment="1">
      <alignment horizontal="center"/>
    </xf>
    <xf numFmtId="164" fontId="5" fillId="0" borderId="0" xfId="167" applyFont="1" applyFill="1" applyAlignment="1">
      <alignment horizontal="center" vertical="center" wrapText="1"/>
    </xf>
    <xf numFmtId="0" fontId="8" fillId="0" borderId="0" xfId="0" applyFont="1" applyFill="1"/>
    <xf numFmtId="0" fontId="0" fillId="0" borderId="0" xfId="0" applyNumberFormat="1"/>
    <xf numFmtId="0" fontId="0" fillId="0" borderId="0" xfId="0" applyFill="1" applyAlignment="1">
      <alignment horizontal="right"/>
    </xf>
    <xf numFmtId="164" fontId="7" fillId="0" borderId="0" xfId="167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Font="1" applyFill="1"/>
    <xf numFmtId="165" fontId="9" fillId="0" borderId="0" xfId="0" applyNumberFormat="1" applyFont="1" applyFill="1"/>
    <xf numFmtId="164" fontId="5" fillId="2" borderId="0" xfId="167" applyFont="1" applyFill="1"/>
    <xf numFmtId="0" fontId="5" fillId="2" borderId="0" xfId="0" applyFont="1" applyFill="1"/>
    <xf numFmtId="164" fontId="5" fillId="2" borderId="0" xfId="167" applyFont="1" applyFill="1" applyAlignment="1">
      <alignment horizontal="right"/>
    </xf>
    <xf numFmtId="0" fontId="0" fillId="2" borderId="0" xfId="0" applyFill="1" applyAlignment="1">
      <alignment horizontal="right"/>
    </xf>
    <xf numFmtId="164" fontId="5" fillId="2" borderId="0" xfId="167" applyFont="1" applyFill="1" applyAlignment="1">
      <alignment horizontal="center"/>
    </xf>
    <xf numFmtId="164" fontId="5" fillId="2" borderId="0" xfId="167" applyFont="1" applyFill="1" applyAlignment="1">
      <alignment vertical="center" wrapText="1"/>
    </xf>
    <xf numFmtId="164" fontId="6" fillId="2" borderId="0" xfId="167" applyFont="1" applyFill="1" applyAlignment="1">
      <alignment horizontal="right"/>
    </xf>
    <xf numFmtId="164" fontId="5" fillId="3" borderId="0" xfId="167" applyFont="1" applyFill="1" applyAlignment="1">
      <alignment horizontal="right"/>
    </xf>
    <xf numFmtId="3" fontId="0" fillId="2" borderId="0" xfId="0" applyNumberFormat="1" applyFill="1"/>
    <xf numFmtId="0" fontId="6" fillId="2" borderId="0" xfId="0" applyFont="1" applyFill="1"/>
    <xf numFmtId="164" fontId="7" fillId="2" borderId="0" xfId="167" applyFont="1" applyFill="1"/>
    <xf numFmtId="164" fontId="14" fillId="2" borderId="0" xfId="167" applyFont="1" applyFill="1"/>
    <xf numFmtId="0" fontId="14" fillId="2" borderId="0" xfId="0" applyFont="1" applyFill="1"/>
    <xf numFmtId="164" fontId="14" fillId="0" borderId="0" xfId="167" applyFont="1" applyFill="1" applyAlignment="1">
      <alignment horizontal="center"/>
    </xf>
    <xf numFmtId="164" fontId="14" fillId="0" borderId="0" xfId="167" applyFont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9" fillId="2" borderId="0" xfId="0" applyNumberFormat="1" applyFont="1" applyFill="1"/>
    <xf numFmtId="0" fontId="0" fillId="2" borderId="0" xfId="0" applyFill="1"/>
    <xf numFmtId="165" fontId="9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1" fontId="0" fillId="2" borderId="0" xfId="0" applyNumberFormat="1" applyFill="1"/>
    <xf numFmtId="0" fontId="0" fillId="2" borderId="0" xfId="0" applyNumberFormat="1" applyFill="1"/>
    <xf numFmtId="0" fontId="15" fillId="2" borderId="0" xfId="0" applyFont="1" applyFill="1"/>
    <xf numFmtId="0" fontId="16" fillId="2" borderId="0" xfId="0" applyFont="1" applyFill="1"/>
    <xf numFmtId="1" fontId="16" fillId="2" borderId="0" xfId="0" applyNumberFormat="1" applyFont="1" applyFill="1"/>
    <xf numFmtId="0" fontId="16" fillId="2" borderId="0" xfId="0" applyNumberFormat="1" applyFont="1" applyFill="1"/>
    <xf numFmtId="0" fontId="2" fillId="2" borderId="0" xfId="0" applyFont="1" applyFill="1"/>
    <xf numFmtId="0" fontId="17" fillId="2" borderId="0" xfId="0" applyFont="1" applyFill="1"/>
    <xf numFmtId="164" fontId="5" fillId="2" borderId="0" xfId="167" applyFont="1" applyFill="1" applyAlignment="1"/>
    <xf numFmtId="0" fontId="5" fillId="2" borderId="0" xfId="0" applyFont="1" applyFill="1" applyAlignment="1"/>
    <xf numFmtId="164" fontId="6" fillId="2" borderId="0" xfId="167" applyFont="1" applyFill="1" applyAlignment="1">
      <alignment horizontal="right" vertical="top"/>
    </xf>
    <xf numFmtId="164" fontId="5" fillId="2" borderId="0" xfId="167" applyFont="1" applyFill="1" applyAlignment="1">
      <alignment horizontal="right" vertical="top"/>
    </xf>
    <xf numFmtId="164" fontId="7" fillId="2" borderId="0" xfId="167" applyFont="1" applyFill="1" applyAlignment="1"/>
    <xf numFmtId="164" fontId="5" fillId="2" borderId="0" xfId="167" applyFont="1" applyFill="1" applyAlignment="1">
      <alignment vertical="center"/>
    </xf>
    <xf numFmtId="3" fontId="0" fillId="2" borderId="0" xfId="0" applyNumberFormat="1" applyFill="1" applyAlignment="1"/>
    <xf numFmtId="14" fontId="5" fillId="2" borderId="0" xfId="0" applyNumberFormat="1" applyFont="1" applyFill="1" applyAlignment="1"/>
    <xf numFmtId="0" fontId="10" fillId="2" borderId="0" xfId="0" applyFont="1" applyFill="1" applyAlignment="1">
      <alignment horizontal="right" vertical="top"/>
    </xf>
  </cellXfs>
  <cellStyles count="235">
    <cellStyle name="Comma [0]" xfId="167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8" builtinId="8" hidden="1"/>
    <cellStyle name="Hyperlink" xfId="170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90" zoomScaleNormal="90" zoomScalePage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ColWidth="0" defaultRowHeight="16" zeroHeight="1" x14ac:dyDescent="0.2"/>
  <cols>
    <col min="1" max="1" width="8.33203125" style="44" customWidth="1"/>
    <col min="2" max="2" width="15.33203125" style="44" customWidth="1"/>
    <col min="3" max="3" width="11.6640625" style="44" customWidth="1"/>
    <col min="4" max="4" width="12.6640625" style="44" customWidth="1"/>
    <col min="5" max="5" width="13.33203125" style="44" customWidth="1"/>
    <col min="6" max="6" width="11.6640625" style="44" customWidth="1"/>
    <col min="7" max="7" width="13" style="44" customWidth="1"/>
    <col min="8" max="8" width="10.33203125" style="44" customWidth="1"/>
    <col min="9" max="9" width="11.1640625" style="44" customWidth="1"/>
    <col min="10" max="10" width="12.33203125" style="44" customWidth="1"/>
    <col min="11" max="12" width="10.83203125" style="44" customWidth="1"/>
    <col min="13" max="16384" width="10.83203125" style="44" hidden="1"/>
  </cols>
  <sheetData>
    <row r="1" spans="1:12" x14ac:dyDescent="0.2">
      <c r="A1" s="43"/>
      <c r="B1" s="43"/>
      <c r="C1" s="43" t="s">
        <v>57</v>
      </c>
      <c r="D1" s="43" t="s">
        <v>58</v>
      </c>
      <c r="E1" s="43" t="s">
        <v>59</v>
      </c>
      <c r="F1" s="43" t="s">
        <v>60</v>
      </c>
      <c r="G1" s="43" t="s">
        <v>61</v>
      </c>
      <c r="H1" s="43" t="s">
        <v>62</v>
      </c>
      <c r="I1" s="43" t="s">
        <v>63</v>
      </c>
      <c r="J1" s="43" t="s">
        <v>64</v>
      </c>
      <c r="K1" s="43" t="s">
        <v>65</v>
      </c>
      <c r="L1" s="44" t="s">
        <v>66</v>
      </c>
    </row>
    <row r="2" spans="1:12" x14ac:dyDescent="0.2">
      <c r="A2" s="43" t="s">
        <v>7</v>
      </c>
      <c r="B2" s="45" t="s">
        <v>0</v>
      </c>
      <c r="C2" s="43">
        <v>1</v>
      </c>
      <c r="D2" s="15">
        <v>2260496</v>
      </c>
      <c r="E2" s="15">
        <v>215940</v>
      </c>
      <c r="F2" s="15">
        <v>156732</v>
      </c>
      <c r="G2" s="15">
        <v>-45035</v>
      </c>
      <c r="H2" s="15">
        <v>101546</v>
      </c>
      <c r="I2" s="15">
        <v>412768</v>
      </c>
      <c r="J2" s="43">
        <f>D2-I2</f>
        <v>1847728</v>
      </c>
      <c r="K2" s="43">
        <v>28527</v>
      </c>
      <c r="L2" s="16">
        <v>714028</v>
      </c>
    </row>
    <row r="3" spans="1:12" x14ac:dyDescent="0.2">
      <c r="A3" s="43" t="s">
        <v>6</v>
      </c>
      <c r="B3" s="45" t="s">
        <v>1</v>
      </c>
      <c r="C3" s="43">
        <v>1</v>
      </c>
      <c r="D3" s="15">
        <v>2231211</v>
      </c>
      <c r="E3" s="15">
        <v>205028</v>
      </c>
      <c r="F3" s="15">
        <v>169639</v>
      </c>
      <c r="G3" s="15">
        <v>-233716</v>
      </c>
      <c r="H3" s="15">
        <v>-170299</v>
      </c>
      <c r="I3" s="15">
        <v>226368</v>
      </c>
      <c r="J3" s="43">
        <f t="shared" ref="J3:J4" si="0">D3-I3</f>
        <v>2004843</v>
      </c>
      <c r="K3" s="43">
        <v>67352</v>
      </c>
      <c r="L3" s="16">
        <v>-26248</v>
      </c>
    </row>
    <row r="4" spans="1:12" x14ac:dyDescent="0.2">
      <c r="A4" s="43" t="s">
        <v>5</v>
      </c>
      <c r="B4" s="45" t="s">
        <v>2</v>
      </c>
      <c r="C4" s="43">
        <v>1</v>
      </c>
      <c r="D4" s="15">
        <v>2047379</v>
      </c>
      <c r="E4" s="15">
        <v>400804</v>
      </c>
      <c r="F4" s="15">
        <v>1939305</v>
      </c>
      <c r="G4" s="15">
        <v>-465919</v>
      </c>
      <c r="H4" s="15">
        <v>-108231</v>
      </c>
      <c r="I4" s="15">
        <v>779</v>
      </c>
      <c r="J4" s="43">
        <f t="shared" si="0"/>
        <v>2046600</v>
      </c>
      <c r="K4" s="43">
        <v>297</v>
      </c>
      <c r="L4" s="16">
        <v>-26248</v>
      </c>
    </row>
    <row r="5" spans="1:12" x14ac:dyDescent="0.2">
      <c r="A5" s="43" t="s">
        <v>7</v>
      </c>
      <c r="B5" s="45" t="s">
        <v>0</v>
      </c>
      <c r="C5" s="43">
        <v>2</v>
      </c>
      <c r="D5" s="15">
        <v>1939240</v>
      </c>
      <c r="E5" s="15">
        <v>1203986</v>
      </c>
      <c r="F5" s="15">
        <v>1037611</v>
      </c>
      <c r="G5" s="15">
        <v>-1697639</v>
      </c>
      <c r="H5" s="15">
        <v>-199269</v>
      </c>
      <c r="I5" s="15">
        <v>-177301</v>
      </c>
      <c r="J5" s="15">
        <v>2116541</v>
      </c>
      <c r="K5" s="43">
        <v>60970</v>
      </c>
      <c r="L5" s="16">
        <v>-213440</v>
      </c>
    </row>
    <row r="6" spans="1:12" x14ac:dyDescent="0.2">
      <c r="A6" s="43" t="s">
        <v>6</v>
      </c>
      <c r="B6" s="45" t="s">
        <v>1</v>
      </c>
      <c r="C6" s="43">
        <v>2</v>
      </c>
      <c r="D6" s="15">
        <v>1981404</v>
      </c>
      <c r="E6" s="15">
        <v>1238840</v>
      </c>
      <c r="F6" s="15">
        <v>911892</v>
      </c>
      <c r="G6" s="15">
        <v>-2180578</v>
      </c>
      <c r="H6" s="15">
        <v>-232792</v>
      </c>
      <c r="I6" s="15">
        <v>-469289</v>
      </c>
      <c r="J6" s="15">
        <v>2450693</v>
      </c>
      <c r="K6" s="43">
        <v>-193295</v>
      </c>
      <c r="L6" s="16">
        <v>-362723</v>
      </c>
    </row>
    <row r="7" spans="1:12" x14ac:dyDescent="0.2">
      <c r="A7" s="43" t="s">
        <v>5</v>
      </c>
      <c r="B7" s="45" t="s">
        <v>2</v>
      </c>
      <c r="C7" s="43">
        <v>2</v>
      </c>
      <c r="D7" s="15">
        <v>1654915</v>
      </c>
      <c r="E7" s="15">
        <v>967259</v>
      </c>
      <c r="F7" s="15">
        <v>865011</v>
      </c>
      <c r="G7" s="15">
        <v>-2212650</v>
      </c>
      <c r="H7" s="15">
        <v>128493</v>
      </c>
      <c r="I7" s="15">
        <v>-546231</v>
      </c>
      <c r="J7" s="15">
        <v>2201146</v>
      </c>
      <c r="K7" s="43">
        <v>-63858</v>
      </c>
      <c r="L7" s="16">
        <v>-32072</v>
      </c>
    </row>
    <row r="8" spans="1:12" x14ac:dyDescent="0.2">
      <c r="A8" s="43" t="s">
        <v>7</v>
      </c>
      <c r="B8" s="45" t="s">
        <v>9</v>
      </c>
      <c r="C8" s="43">
        <v>3</v>
      </c>
      <c r="D8" s="15">
        <v>1414245</v>
      </c>
      <c r="E8" s="15">
        <v>224887</v>
      </c>
      <c r="F8" s="15">
        <v>323801</v>
      </c>
      <c r="G8" s="15">
        <v>-308947</v>
      </c>
      <c r="H8" s="15">
        <v>-69698</v>
      </c>
      <c r="I8" s="15">
        <v>459594</v>
      </c>
      <c r="J8" s="15">
        <v>954651</v>
      </c>
      <c r="K8" s="43">
        <v>-93106</v>
      </c>
      <c r="L8" s="16">
        <v>-105293</v>
      </c>
    </row>
    <row r="9" spans="1:12" x14ac:dyDescent="0.2">
      <c r="A9" s="43" t="s">
        <v>6</v>
      </c>
      <c r="B9" s="45" t="s">
        <v>0</v>
      </c>
      <c r="C9" s="43">
        <v>3</v>
      </c>
      <c r="D9" s="15">
        <v>1246885</v>
      </c>
      <c r="E9" s="15">
        <v>150930</v>
      </c>
      <c r="F9" s="15">
        <v>245131</v>
      </c>
      <c r="G9" s="15">
        <v>-396298</v>
      </c>
      <c r="H9" s="15">
        <v>-31112</v>
      </c>
      <c r="I9" s="15">
        <v>400618</v>
      </c>
      <c r="J9" s="15">
        <v>846267</v>
      </c>
      <c r="K9" s="43">
        <v>-79612</v>
      </c>
      <c r="L9" s="16">
        <v>-87351</v>
      </c>
    </row>
    <row r="10" spans="1:12" x14ac:dyDescent="0.2">
      <c r="A10" s="43" t="s">
        <v>5</v>
      </c>
      <c r="B10" s="45" t="s">
        <v>1</v>
      </c>
      <c r="C10" s="43">
        <v>3</v>
      </c>
      <c r="D10" s="15">
        <v>1242642</v>
      </c>
      <c r="E10" s="15">
        <v>226446</v>
      </c>
      <c r="F10" s="15">
        <v>388667</v>
      </c>
      <c r="G10" s="15">
        <v>-510057</v>
      </c>
      <c r="H10" s="15">
        <v>-56724</v>
      </c>
      <c r="I10" s="15">
        <v>362713</v>
      </c>
      <c r="J10" s="15">
        <v>879929</v>
      </c>
      <c r="K10" s="43">
        <v>-107869</v>
      </c>
      <c r="L10" s="16">
        <v>-113759</v>
      </c>
    </row>
    <row r="11" spans="1:12" x14ac:dyDescent="0.2">
      <c r="A11" s="43" t="s">
        <v>7</v>
      </c>
      <c r="B11" s="46" t="s">
        <v>0</v>
      </c>
      <c r="C11" s="43">
        <v>4</v>
      </c>
      <c r="D11" s="43">
        <v>568450</v>
      </c>
      <c r="E11" s="43">
        <v>79253</v>
      </c>
      <c r="F11" s="43">
        <v>26529</v>
      </c>
      <c r="G11" s="43">
        <v>14772</v>
      </c>
      <c r="H11" s="43">
        <v>80460</v>
      </c>
      <c r="I11" s="43">
        <v>18771</v>
      </c>
      <c r="J11" s="43">
        <f>D11-I11</f>
        <v>549679</v>
      </c>
      <c r="K11" s="43">
        <v>81493</v>
      </c>
      <c r="L11" s="44">
        <v>42060</v>
      </c>
    </row>
    <row r="12" spans="1:12" x14ac:dyDescent="0.2">
      <c r="A12" s="43" t="s">
        <v>6</v>
      </c>
      <c r="B12" s="46" t="s">
        <v>1</v>
      </c>
      <c r="C12" s="43">
        <v>4</v>
      </c>
      <c r="D12" s="43">
        <v>1080385</v>
      </c>
      <c r="E12" s="43">
        <v>124032</v>
      </c>
      <c r="F12" s="43">
        <v>59009</v>
      </c>
      <c r="G12" s="43">
        <v>-122728</v>
      </c>
      <c r="H12" s="43">
        <v>-26935</v>
      </c>
      <c r="I12" s="43">
        <v>-118729</v>
      </c>
      <c r="J12" s="43">
        <f>D12-I12</f>
        <v>1199114</v>
      </c>
      <c r="K12" s="43">
        <v>4273</v>
      </c>
      <c r="L12" s="44">
        <v>-127200</v>
      </c>
    </row>
    <row r="13" spans="1:12" x14ac:dyDescent="0.2">
      <c r="A13" s="43" t="s">
        <v>5</v>
      </c>
      <c r="B13" s="46" t="s">
        <v>2</v>
      </c>
      <c r="C13" s="43">
        <v>4</v>
      </c>
      <c r="D13" s="43">
        <v>934248</v>
      </c>
      <c r="E13" s="43">
        <v>131681</v>
      </c>
      <c r="F13" s="43">
        <v>1260267</v>
      </c>
      <c r="G13" s="43">
        <v>-332154</v>
      </c>
      <c r="H13" s="43">
        <v>-93515</v>
      </c>
      <c r="I13" s="43">
        <v>-328155</v>
      </c>
      <c r="J13" s="43">
        <f>D13-I13</f>
        <v>1262403</v>
      </c>
      <c r="K13" s="43">
        <v>-2498</v>
      </c>
      <c r="L13" s="44">
        <v>-209426</v>
      </c>
    </row>
    <row r="14" spans="1:12" x14ac:dyDescent="0.2">
      <c r="A14" s="43" t="s">
        <v>7</v>
      </c>
      <c r="B14" s="45" t="s">
        <v>15</v>
      </c>
      <c r="C14" s="43">
        <v>5</v>
      </c>
      <c r="D14" s="15">
        <v>884472</v>
      </c>
      <c r="E14" s="15">
        <v>386067</v>
      </c>
      <c r="F14" s="15">
        <v>331284</v>
      </c>
      <c r="G14" s="15">
        <v>-10817</v>
      </c>
      <c r="H14" s="15">
        <v>35249</v>
      </c>
      <c r="I14" s="15">
        <v>459593</v>
      </c>
      <c r="J14" s="15">
        <v>424879</v>
      </c>
      <c r="K14" s="43">
        <v>58830</v>
      </c>
      <c r="L14" s="16">
        <v>12879</v>
      </c>
    </row>
    <row r="15" spans="1:12" x14ac:dyDescent="0.2">
      <c r="A15" s="43" t="s">
        <v>6</v>
      </c>
      <c r="B15" s="45" t="s">
        <v>16</v>
      </c>
      <c r="C15" s="43">
        <v>5</v>
      </c>
      <c r="D15" s="15">
        <v>1010031</v>
      </c>
      <c r="E15" s="15">
        <v>413485</v>
      </c>
      <c r="F15" s="15">
        <v>383962</v>
      </c>
      <c r="G15" s="15">
        <v>-37766</v>
      </c>
      <c r="H15" s="47">
        <v>-17180</v>
      </c>
      <c r="I15" s="15">
        <v>439447</v>
      </c>
      <c r="J15" s="15">
        <v>570584</v>
      </c>
      <c r="K15" s="43">
        <v>-20744</v>
      </c>
      <c r="L15" s="16">
        <v>-24656</v>
      </c>
    </row>
    <row r="16" spans="1:12" x14ac:dyDescent="0.2">
      <c r="A16" s="43" t="s">
        <v>5</v>
      </c>
      <c r="B16" s="45" t="s">
        <v>14</v>
      </c>
      <c r="C16" s="43">
        <v>5</v>
      </c>
      <c r="D16" s="15">
        <v>2436005</v>
      </c>
      <c r="E16" s="15">
        <v>567830</v>
      </c>
      <c r="F16" s="15">
        <v>593095</v>
      </c>
      <c r="G16" s="15">
        <v>-65659</v>
      </c>
      <c r="H16" s="15">
        <v>36709</v>
      </c>
      <c r="I16" s="15">
        <v>414523</v>
      </c>
      <c r="J16" s="15">
        <v>1995504</v>
      </c>
      <c r="K16" s="43">
        <v>77127</v>
      </c>
      <c r="L16" s="16">
        <v>-27893</v>
      </c>
    </row>
    <row r="17" spans="1:12" x14ac:dyDescent="0.2">
      <c r="A17" s="43" t="s">
        <v>7</v>
      </c>
      <c r="B17" s="46" t="s">
        <v>0</v>
      </c>
      <c r="C17" s="43">
        <v>6</v>
      </c>
      <c r="D17" s="15">
        <v>3716696</v>
      </c>
      <c r="E17" s="15">
        <v>201551</v>
      </c>
      <c r="F17" s="15">
        <v>251906</v>
      </c>
      <c r="G17" s="15">
        <v>173168</v>
      </c>
      <c r="H17" s="15">
        <v>317871</v>
      </c>
      <c r="I17" s="15">
        <v>-186858</v>
      </c>
      <c r="J17" s="15">
        <v>3903554</v>
      </c>
      <c r="K17" s="43">
        <v>293373</v>
      </c>
      <c r="L17" s="16">
        <v>-3268500</v>
      </c>
    </row>
    <row r="18" spans="1:12" x14ac:dyDescent="0.2">
      <c r="A18" s="43" t="s">
        <v>6</v>
      </c>
      <c r="B18" s="46" t="s">
        <v>1</v>
      </c>
      <c r="C18" s="43">
        <v>6</v>
      </c>
      <c r="D18" s="15">
        <v>8988666</v>
      </c>
      <c r="E18" s="15">
        <v>194547</v>
      </c>
      <c r="F18" s="15">
        <v>220733</v>
      </c>
      <c r="G18" s="15">
        <v>-317954</v>
      </c>
      <c r="H18" s="15">
        <v>-140692</v>
      </c>
      <c r="I18" s="15">
        <v>2571062</v>
      </c>
      <c r="J18" s="15">
        <v>6417604</v>
      </c>
      <c r="K18" s="43">
        <f>273473+18689</f>
        <v>292162</v>
      </c>
      <c r="L18" s="16">
        <v>-1679514</v>
      </c>
    </row>
    <row r="19" spans="1:12" x14ac:dyDescent="0.2">
      <c r="A19" s="43" t="s">
        <v>5</v>
      </c>
      <c r="B19" s="46" t="s">
        <v>2</v>
      </c>
      <c r="C19" s="43">
        <v>6</v>
      </c>
      <c r="D19" s="15">
        <v>5831636</v>
      </c>
      <c r="E19" s="15">
        <v>567139</v>
      </c>
      <c r="F19" s="15">
        <v>3178421</v>
      </c>
      <c r="G19" s="15">
        <v>-3606400</v>
      </c>
      <c r="H19" s="15">
        <v>-3216852</v>
      </c>
      <c r="I19" s="15">
        <v>-677324</v>
      </c>
      <c r="J19" s="15">
        <v>6508960</v>
      </c>
      <c r="K19" s="48">
        <v>39869</v>
      </c>
      <c r="L19" s="16">
        <v>-563769</v>
      </c>
    </row>
    <row r="20" spans="1:12" x14ac:dyDescent="0.2">
      <c r="A20" s="43" t="s">
        <v>7</v>
      </c>
      <c r="B20" s="45" t="s">
        <v>1</v>
      </c>
      <c r="C20" s="43">
        <v>7</v>
      </c>
      <c r="D20" s="15">
        <v>953395</v>
      </c>
      <c r="E20" s="15">
        <v>135221</v>
      </c>
      <c r="F20" s="15">
        <v>197031</v>
      </c>
      <c r="G20" s="15">
        <v>0</v>
      </c>
      <c r="H20" s="15">
        <v>-2911</v>
      </c>
      <c r="I20" s="15">
        <v>100413</v>
      </c>
      <c r="J20" s="15">
        <v>852982</v>
      </c>
      <c r="K20" s="15">
        <v>-88778</v>
      </c>
      <c r="L20" s="16">
        <v>-22212</v>
      </c>
    </row>
    <row r="21" spans="1:12" x14ac:dyDescent="0.2">
      <c r="A21" s="43" t="s">
        <v>6</v>
      </c>
      <c r="B21" s="45" t="s">
        <v>2</v>
      </c>
      <c r="C21" s="43">
        <v>7</v>
      </c>
      <c r="D21" s="15">
        <v>1014182</v>
      </c>
      <c r="E21" s="15">
        <v>231426</v>
      </c>
      <c r="F21" s="15">
        <v>197031</v>
      </c>
      <c r="G21" s="15">
        <v>-36195</v>
      </c>
      <c r="H21" s="15">
        <v>-40891</v>
      </c>
      <c r="I21" s="15">
        <v>102162</v>
      </c>
      <c r="J21" s="15">
        <v>912020</v>
      </c>
      <c r="K21" s="15">
        <v>-22788</v>
      </c>
      <c r="L21" s="16">
        <v>-36195</v>
      </c>
    </row>
    <row r="22" spans="1:12" x14ac:dyDescent="0.2">
      <c r="A22" s="43" t="s">
        <v>5</v>
      </c>
      <c r="B22" s="45" t="s">
        <v>19</v>
      </c>
      <c r="C22" s="43">
        <v>7</v>
      </c>
      <c r="D22" s="15">
        <v>587852</v>
      </c>
      <c r="E22" s="15">
        <v>125105</v>
      </c>
      <c r="F22" s="15">
        <v>211366</v>
      </c>
      <c r="G22" s="15">
        <v>-287309</v>
      </c>
      <c r="H22" s="19">
        <v>-287309</v>
      </c>
      <c r="I22" s="15">
        <v>-232685</v>
      </c>
      <c r="J22" s="15">
        <v>820537</v>
      </c>
      <c r="K22" s="15">
        <v>-9816</v>
      </c>
      <c r="L22" s="16">
        <v>-251114</v>
      </c>
    </row>
    <row r="23" spans="1:12" x14ac:dyDescent="0.2">
      <c r="A23" s="43" t="s">
        <v>7</v>
      </c>
      <c r="B23" s="45" t="s">
        <v>22</v>
      </c>
      <c r="C23" s="43">
        <v>8</v>
      </c>
      <c r="D23" s="15">
        <v>600065</v>
      </c>
      <c r="E23" s="15">
        <v>41918</v>
      </c>
      <c r="F23" s="15">
        <v>91646</v>
      </c>
      <c r="G23" s="15">
        <v>158011</v>
      </c>
      <c r="H23" s="15">
        <v>66720</v>
      </c>
      <c r="I23" s="15">
        <v>236517</v>
      </c>
      <c r="J23" s="15">
        <v>363548</v>
      </c>
      <c r="K23" s="15">
        <v>33949</v>
      </c>
      <c r="L23" s="16">
        <v>32427</v>
      </c>
    </row>
    <row r="24" spans="1:12" x14ac:dyDescent="0.2">
      <c r="A24" s="43" t="s">
        <v>6</v>
      </c>
      <c r="B24" s="45" t="s">
        <v>23</v>
      </c>
      <c r="C24" s="43">
        <v>8</v>
      </c>
      <c r="D24" s="15">
        <v>608208</v>
      </c>
      <c r="E24" s="15">
        <v>50943</v>
      </c>
      <c r="F24" s="15">
        <v>92368</v>
      </c>
      <c r="G24" s="15">
        <v>161988</v>
      </c>
      <c r="H24" s="15">
        <v>45941</v>
      </c>
      <c r="I24" s="15">
        <v>243664</v>
      </c>
      <c r="J24" s="15">
        <v>364544</v>
      </c>
      <c r="K24" s="15">
        <v>41895</v>
      </c>
      <c r="L24" s="16">
        <v>19464</v>
      </c>
    </row>
    <row r="25" spans="1:12" x14ac:dyDescent="0.2">
      <c r="A25" s="43" t="s">
        <v>5</v>
      </c>
      <c r="B25" s="45" t="s">
        <v>21</v>
      </c>
      <c r="C25" s="43">
        <v>8</v>
      </c>
      <c r="D25" s="15">
        <v>346424</v>
      </c>
      <c r="E25" s="15">
        <v>61525</v>
      </c>
      <c r="F25" s="15">
        <v>95015</v>
      </c>
      <c r="G25" s="20">
        <v>66720</v>
      </c>
      <c r="H25" s="15">
        <v>-251815</v>
      </c>
      <c r="I25" s="15">
        <v>-25135</v>
      </c>
      <c r="J25" s="15">
        <v>371559</v>
      </c>
      <c r="K25" s="15">
        <v>-11458</v>
      </c>
      <c r="L25" s="16">
        <v>-272259</v>
      </c>
    </row>
    <row r="26" spans="1:12" x14ac:dyDescent="0.2">
      <c r="A26" s="43" t="s">
        <v>7</v>
      </c>
      <c r="B26" s="45" t="s">
        <v>25</v>
      </c>
      <c r="C26" s="43">
        <v>9</v>
      </c>
      <c r="D26" s="15">
        <v>714329</v>
      </c>
      <c r="E26" s="15">
        <v>562527</v>
      </c>
      <c r="F26" s="15">
        <v>190886</v>
      </c>
      <c r="G26" s="15">
        <v>-196111</v>
      </c>
      <c r="H26" s="15">
        <v>-9649</v>
      </c>
      <c r="I26" s="15">
        <v>324355</v>
      </c>
      <c r="J26" s="15">
        <v>389974</v>
      </c>
      <c r="K26" s="48">
        <v>33385</v>
      </c>
      <c r="L26" s="16">
        <v>-9017</v>
      </c>
    </row>
    <row r="27" spans="1:12" x14ac:dyDescent="0.2">
      <c r="A27" s="43" t="s">
        <v>6</v>
      </c>
      <c r="B27" s="45" t="s">
        <v>26</v>
      </c>
      <c r="C27" s="43">
        <v>9</v>
      </c>
      <c r="D27" s="15">
        <v>774405</v>
      </c>
      <c r="E27" s="15">
        <v>599690</v>
      </c>
      <c r="F27" s="15">
        <v>379532</v>
      </c>
      <c r="G27" s="15">
        <v>-332209</v>
      </c>
      <c r="H27" s="15">
        <v>-135694</v>
      </c>
      <c r="I27" s="15">
        <v>206831</v>
      </c>
      <c r="J27" s="15">
        <v>567574</v>
      </c>
      <c r="K27" s="43">
        <v>-196898</v>
      </c>
      <c r="L27" s="16">
        <v>-136098</v>
      </c>
    </row>
    <row r="28" spans="1:12" x14ac:dyDescent="0.2">
      <c r="A28" s="43" t="s">
        <v>5</v>
      </c>
      <c r="B28" s="45" t="s">
        <v>24</v>
      </c>
      <c r="C28" s="43">
        <v>9</v>
      </c>
      <c r="D28" s="15">
        <v>392794</v>
      </c>
      <c r="E28" s="15">
        <v>290033</v>
      </c>
      <c r="F28" s="15">
        <v>271284</v>
      </c>
      <c r="G28" s="15">
        <v>-574715</v>
      </c>
      <c r="H28" s="15">
        <v>-242149</v>
      </c>
      <c r="I28" s="15">
        <v>-32327</v>
      </c>
      <c r="J28" s="15">
        <v>425121</v>
      </c>
      <c r="K28" s="43">
        <v>-1511</v>
      </c>
      <c r="L28" s="16">
        <v>-242506</v>
      </c>
    </row>
    <row r="29" spans="1:12" x14ac:dyDescent="0.2">
      <c r="A29" s="43" t="s">
        <v>7</v>
      </c>
      <c r="B29" s="45" t="s">
        <v>35</v>
      </c>
      <c r="C29" s="44">
        <v>10</v>
      </c>
      <c r="D29" s="15">
        <v>4488848</v>
      </c>
      <c r="E29" s="15">
        <v>1120107</v>
      </c>
      <c r="F29" s="15">
        <v>1157312</v>
      </c>
      <c r="G29" s="15">
        <v>-923592</v>
      </c>
      <c r="H29" s="15">
        <v>-1294256</v>
      </c>
      <c r="I29" s="15">
        <v>525916</v>
      </c>
      <c r="J29" s="15">
        <v>3962932</v>
      </c>
      <c r="K29" s="48">
        <v>512359</v>
      </c>
      <c r="L29" s="16">
        <v>-923592</v>
      </c>
    </row>
    <row r="30" spans="1:12" x14ac:dyDescent="0.2">
      <c r="A30" s="43" t="s">
        <v>6</v>
      </c>
      <c r="B30" s="45" t="s">
        <v>36</v>
      </c>
      <c r="C30" s="44">
        <v>10</v>
      </c>
      <c r="D30" s="15">
        <v>3460204</v>
      </c>
      <c r="E30" s="15">
        <v>1113566</v>
      </c>
      <c r="F30" s="15">
        <v>1125804</v>
      </c>
      <c r="G30" s="15">
        <v>-1442556</v>
      </c>
      <c r="H30" s="15">
        <v>-430367</v>
      </c>
      <c r="I30" s="15">
        <v>-9867</v>
      </c>
      <c r="J30" s="15">
        <v>3470071</v>
      </c>
      <c r="K30" s="48">
        <v>413314</v>
      </c>
      <c r="L30" s="16">
        <v>-923592</v>
      </c>
    </row>
    <row r="31" spans="1:12" x14ac:dyDescent="0.2">
      <c r="A31" s="43" t="s">
        <v>5</v>
      </c>
      <c r="B31" s="45" t="s">
        <v>34</v>
      </c>
      <c r="C31" s="44">
        <v>10</v>
      </c>
      <c r="D31" s="15">
        <v>2835418</v>
      </c>
      <c r="E31" s="15">
        <v>877949</v>
      </c>
      <c r="F31" s="15">
        <v>2653848</v>
      </c>
      <c r="G31" s="15">
        <v>-1380155</v>
      </c>
      <c r="H31" s="15">
        <v>125729</v>
      </c>
      <c r="I31" s="15">
        <v>40609</v>
      </c>
      <c r="J31" s="15">
        <v>2794809</v>
      </c>
      <c r="K31" s="48">
        <v>348478</v>
      </c>
      <c r="L31" s="16">
        <v>62401</v>
      </c>
    </row>
    <row r="32" spans="1:12" x14ac:dyDescent="0.2">
      <c r="A32" s="43" t="s">
        <v>7</v>
      </c>
      <c r="B32" s="45" t="s">
        <v>19</v>
      </c>
      <c r="C32" s="43">
        <v>11</v>
      </c>
      <c r="D32" s="15">
        <v>298541</v>
      </c>
      <c r="E32" s="15">
        <v>142716</v>
      </c>
      <c r="F32" s="15">
        <v>57616</v>
      </c>
      <c r="G32" s="15">
        <v>-785027</v>
      </c>
      <c r="H32" s="15">
        <v>23031</v>
      </c>
      <c r="I32" s="15">
        <v>-273232</v>
      </c>
      <c r="J32" s="15">
        <v>571773</v>
      </c>
      <c r="K32" s="48">
        <v>38333</v>
      </c>
      <c r="L32" s="16">
        <v>-21081</v>
      </c>
    </row>
    <row r="33" spans="1:12" x14ac:dyDescent="0.2">
      <c r="A33" s="43" t="s">
        <v>6</v>
      </c>
      <c r="B33" s="45" t="s">
        <v>35</v>
      </c>
      <c r="C33" s="43">
        <v>11</v>
      </c>
      <c r="D33" s="15">
        <v>291062</v>
      </c>
      <c r="E33" s="15">
        <v>147089</v>
      </c>
      <c r="F33" s="15">
        <v>56593</v>
      </c>
      <c r="G33" s="15">
        <v>-789648</v>
      </c>
      <c r="H33" s="15">
        <v>44211</v>
      </c>
      <c r="I33" s="15">
        <v>-277569</v>
      </c>
      <c r="J33" s="15">
        <v>568631</v>
      </c>
      <c r="K33" s="48">
        <v>66968</v>
      </c>
      <c r="L33" s="16">
        <v>-4203</v>
      </c>
    </row>
    <row r="34" spans="1:12" x14ac:dyDescent="0.2">
      <c r="A34" s="43" t="s">
        <v>5</v>
      </c>
      <c r="B34" s="45" t="s">
        <v>36</v>
      </c>
      <c r="C34" s="43">
        <v>11</v>
      </c>
      <c r="D34" s="15">
        <v>277044</v>
      </c>
      <c r="E34" s="15">
        <v>125751</v>
      </c>
      <c r="F34" s="15">
        <v>59117</v>
      </c>
      <c r="G34" s="15">
        <v>-804703</v>
      </c>
      <c r="H34" s="15">
        <v>45741</v>
      </c>
      <c r="I34" s="15">
        <v>-294172</v>
      </c>
      <c r="J34" s="15">
        <v>571216</v>
      </c>
      <c r="K34" s="48">
        <v>35370</v>
      </c>
      <c r="L34" s="16">
        <v>-14759</v>
      </c>
    </row>
    <row r="35" spans="1:12" x14ac:dyDescent="0.2">
      <c r="A35" s="43" t="s">
        <v>7</v>
      </c>
      <c r="B35" s="45" t="s">
        <v>19</v>
      </c>
      <c r="C35" s="43">
        <v>12</v>
      </c>
      <c r="D35" s="15">
        <v>80414</v>
      </c>
      <c r="E35" s="15">
        <v>30139</v>
      </c>
      <c r="F35" s="15">
        <v>46046</v>
      </c>
      <c r="G35" s="15">
        <v>-93943</v>
      </c>
      <c r="H35" s="15">
        <v>-11159</v>
      </c>
      <c r="I35" s="15">
        <v>33991</v>
      </c>
      <c r="J35" s="15">
        <v>46423</v>
      </c>
      <c r="K35" s="43">
        <v>-13618</v>
      </c>
      <c r="L35" s="16">
        <v>-19942</v>
      </c>
    </row>
    <row r="36" spans="1:12" x14ac:dyDescent="0.2">
      <c r="A36" s="43" t="s">
        <v>6</v>
      </c>
      <c r="B36" s="45" t="s">
        <v>35</v>
      </c>
      <c r="C36" s="43">
        <v>12</v>
      </c>
      <c r="D36" s="15">
        <v>298660</v>
      </c>
      <c r="E36" s="15">
        <v>182060</v>
      </c>
      <c r="F36" s="15">
        <v>38329</v>
      </c>
      <c r="G36" s="15">
        <v>-129203</v>
      </c>
      <c r="H36" s="15">
        <v>-20656</v>
      </c>
      <c r="I36" s="15">
        <v>245624</v>
      </c>
      <c r="J36" s="15">
        <v>53036</v>
      </c>
      <c r="K36" s="43">
        <v>-30228</v>
      </c>
      <c r="L36" s="16">
        <v>-35260</v>
      </c>
    </row>
    <row r="37" spans="1:12" x14ac:dyDescent="0.2">
      <c r="A37" s="43" t="s">
        <v>5</v>
      </c>
      <c r="B37" s="45" t="s">
        <v>36</v>
      </c>
      <c r="C37" s="43">
        <v>12</v>
      </c>
      <c r="D37" s="15">
        <v>498180</v>
      </c>
      <c r="E37" s="15">
        <v>151525</v>
      </c>
      <c r="F37" s="15">
        <v>84947</v>
      </c>
      <c r="G37" s="15">
        <v>-156326</v>
      </c>
      <c r="H37" s="15">
        <v>-27829</v>
      </c>
      <c r="I37" s="15">
        <v>353670</v>
      </c>
      <c r="J37" s="15">
        <v>144510</v>
      </c>
      <c r="K37" s="43">
        <v>-14861</v>
      </c>
      <c r="L37" s="16">
        <v>-27123</v>
      </c>
    </row>
    <row r="38" spans="1:12" x14ac:dyDescent="0.2">
      <c r="A38" s="43" t="s">
        <v>7</v>
      </c>
      <c r="B38" s="45" t="s">
        <v>36</v>
      </c>
      <c r="C38" s="43">
        <v>13</v>
      </c>
      <c r="D38" s="15">
        <v>493364</v>
      </c>
      <c r="E38" s="15">
        <v>45269</v>
      </c>
      <c r="F38" s="15">
        <v>130823</v>
      </c>
      <c r="G38" s="15">
        <v>-261764</v>
      </c>
      <c r="H38" s="15">
        <v>62051</v>
      </c>
      <c r="I38" s="15">
        <v>-128284</v>
      </c>
      <c r="J38" s="15">
        <v>621648</v>
      </c>
      <c r="K38" s="48">
        <v>37787</v>
      </c>
      <c r="L38" s="16">
        <v>-31143</v>
      </c>
    </row>
    <row r="39" spans="1:12" x14ac:dyDescent="0.2">
      <c r="A39" s="43" t="s">
        <v>6</v>
      </c>
      <c r="B39" s="45" t="s">
        <v>34</v>
      </c>
      <c r="C39" s="43">
        <v>13</v>
      </c>
      <c r="D39" s="15">
        <v>452153</v>
      </c>
      <c r="E39" s="15">
        <v>45269</v>
      </c>
      <c r="F39" s="15">
        <v>602928</v>
      </c>
      <c r="G39" s="15">
        <v>-311205</v>
      </c>
      <c r="H39" s="15">
        <v>55131</v>
      </c>
      <c r="I39" s="15">
        <v>-176414</v>
      </c>
      <c r="J39" s="15">
        <v>628567</v>
      </c>
      <c r="K39" s="48">
        <v>12546</v>
      </c>
      <c r="L39" s="16">
        <v>-49441</v>
      </c>
    </row>
    <row r="40" spans="1:12" x14ac:dyDescent="0.2">
      <c r="A40" s="43" t="s">
        <v>5</v>
      </c>
      <c r="B40" s="45" t="s">
        <v>37</v>
      </c>
      <c r="C40" s="43">
        <v>13</v>
      </c>
      <c r="D40" s="15">
        <v>396048</v>
      </c>
      <c r="E40" s="15">
        <v>47736</v>
      </c>
      <c r="F40" s="15">
        <v>57533</v>
      </c>
      <c r="G40" s="15">
        <v>0</v>
      </c>
      <c r="H40" s="15">
        <v>-125497</v>
      </c>
      <c r="I40" s="15">
        <v>20377</v>
      </c>
      <c r="J40" s="15">
        <v>375671</v>
      </c>
      <c r="K40" s="48">
        <v>5625</v>
      </c>
      <c r="L40" s="16">
        <v>175159</v>
      </c>
    </row>
    <row r="41" spans="1:12" x14ac:dyDescent="0.2">
      <c r="A41" s="43" t="s">
        <v>7</v>
      </c>
      <c r="B41" s="45" t="s">
        <v>35</v>
      </c>
      <c r="C41" s="43">
        <v>14</v>
      </c>
      <c r="D41" s="15">
        <v>535788</v>
      </c>
      <c r="E41" s="15">
        <v>80172</v>
      </c>
      <c r="F41" s="15">
        <v>78016</v>
      </c>
      <c r="G41" s="15">
        <v>-6022</v>
      </c>
      <c r="H41" s="15">
        <v>58301</v>
      </c>
      <c r="I41" s="15">
        <v>278858</v>
      </c>
      <c r="J41" s="15">
        <v>256930</v>
      </c>
      <c r="K41" s="48">
        <v>64423</v>
      </c>
      <c r="L41" s="16">
        <v>32355</v>
      </c>
    </row>
    <row r="42" spans="1:12" x14ac:dyDescent="0.2">
      <c r="A42" s="43" t="s">
        <v>6</v>
      </c>
      <c r="B42" s="45" t="s">
        <v>36</v>
      </c>
      <c r="C42" s="43">
        <v>14</v>
      </c>
      <c r="D42" s="15">
        <v>617695</v>
      </c>
      <c r="E42" s="15">
        <v>83387</v>
      </c>
      <c r="F42" s="15">
        <v>87762</v>
      </c>
      <c r="G42" s="15">
        <v>13471</v>
      </c>
      <c r="H42" s="15">
        <v>40008</v>
      </c>
      <c r="I42" s="15">
        <v>306692</v>
      </c>
      <c r="J42" s="15">
        <v>311003</v>
      </c>
      <c r="K42" s="48">
        <v>41302</v>
      </c>
      <c r="L42" s="16">
        <v>19493</v>
      </c>
    </row>
    <row r="43" spans="1:12" x14ac:dyDescent="0.2">
      <c r="A43" s="43" t="s">
        <v>5</v>
      </c>
      <c r="B43" s="45" t="s">
        <v>34</v>
      </c>
      <c r="C43" s="43">
        <v>14</v>
      </c>
      <c r="D43" s="15">
        <v>449540</v>
      </c>
      <c r="E43" s="15">
        <v>82571</v>
      </c>
      <c r="F43" s="15">
        <v>78158</v>
      </c>
      <c r="G43" s="15">
        <v>-88285</v>
      </c>
      <c r="H43" s="19">
        <v>278858</v>
      </c>
      <c r="I43" s="15">
        <v>212835</v>
      </c>
      <c r="J43" s="15">
        <v>236705</v>
      </c>
      <c r="K43" s="48">
        <v>36711</v>
      </c>
      <c r="L43" s="16">
        <v>-101756</v>
      </c>
    </row>
    <row r="44" spans="1:12" x14ac:dyDescent="0.2">
      <c r="A44" s="43" t="s">
        <v>7</v>
      </c>
      <c r="B44" s="45" t="s">
        <v>39</v>
      </c>
      <c r="C44" s="43">
        <v>15</v>
      </c>
      <c r="D44" s="15">
        <v>1204225</v>
      </c>
      <c r="E44" s="15">
        <v>421507</v>
      </c>
      <c r="F44" s="15">
        <v>222670</v>
      </c>
      <c r="G44" s="15">
        <v>378003</v>
      </c>
      <c r="H44" s="15">
        <v>-83034</v>
      </c>
      <c r="I44" s="15">
        <v>565067</v>
      </c>
      <c r="J44" s="15">
        <v>639158</v>
      </c>
      <c r="K44" s="48">
        <v>15022</v>
      </c>
      <c r="L44" s="16">
        <v>-111165</v>
      </c>
    </row>
    <row r="45" spans="1:12" x14ac:dyDescent="0.2">
      <c r="A45" s="43" t="s">
        <v>6</v>
      </c>
      <c r="B45" s="45" t="s">
        <v>40</v>
      </c>
      <c r="C45" s="43">
        <v>15</v>
      </c>
      <c r="D45" s="15">
        <v>1064513</v>
      </c>
      <c r="E45" s="15">
        <v>352607</v>
      </c>
      <c r="F45" s="15">
        <v>282758</v>
      </c>
      <c r="G45" s="15">
        <v>367758</v>
      </c>
      <c r="H45" s="15">
        <v>42143</v>
      </c>
      <c r="I45" s="15">
        <v>564915</v>
      </c>
      <c r="J45" s="15">
        <v>499598</v>
      </c>
      <c r="K45" s="48">
        <v>152766</v>
      </c>
      <c r="L45" s="16">
        <v>-10245</v>
      </c>
    </row>
    <row r="46" spans="1:12" x14ac:dyDescent="0.2">
      <c r="A46" s="43" t="s">
        <v>5</v>
      </c>
      <c r="B46" s="45" t="s">
        <v>38</v>
      </c>
      <c r="C46" s="43">
        <v>15</v>
      </c>
      <c r="D46" s="15">
        <v>1028744</v>
      </c>
      <c r="E46" s="15">
        <v>286067</v>
      </c>
      <c r="F46" s="15">
        <v>251244</v>
      </c>
      <c r="G46" s="15">
        <v>366098</v>
      </c>
      <c r="H46" s="15">
        <v>51541</v>
      </c>
      <c r="I46" s="15">
        <v>570843</v>
      </c>
      <c r="J46" s="15">
        <v>457901</v>
      </c>
      <c r="K46" s="48">
        <v>41546</v>
      </c>
      <c r="L46" s="16">
        <v>-1660</v>
      </c>
    </row>
    <row r="47" spans="1:12" x14ac:dyDescent="0.2">
      <c r="A47" s="43" t="s">
        <v>7</v>
      </c>
      <c r="B47" s="45" t="s">
        <v>35</v>
      </c>
      <c r="C47" s="44">
        <v>16</v>
      </c>
      <c r="D47" s="16">
        <v>2926000</v>
      </c>
      <c r="E47" s="16">
        <v>596000</v>
      </c>
      <c r="F47" s="16">
        <v>369000</v>
      </c>
      <c r="G47" s="16">
        <v>-196000</v>
      </c>
      <c r="H47" s="16">
        <v>-96000</v>
      </c>
      <c r="I47" s="16">
        <v>-30000</v>
      </c>
      <c r="J47" s="16">
        <v>2956000</v>
      </c>
      <c r="K47" s="44">
        <v>509000</v>
      </c>
      <c r="L47" s="16">
        <v>-196000</v>
      </c>
    </row>
    <row r="48" spans="1:12" x14ac:dyDescent="0.2">
      <c r="A48" s="43" t="s">
        <v>6</v>
      </c>
      <c r="B48" s="45" t="s">
        <v>36</v>
      </c>
      <c r="C48" s="44">
        <v>16</v>
      </c>
      <c r="D48" s="16">
        <v>1633000</v>
      </c>
      <c r="E48" s="16">
        <v>431000</v>
      </c>
      <c r="F48" s="16">
        <v>234000</v>
      </c>
      <c r="G48" s="16">
        <v>-196000</v>
      </c>
      <c r="H48" s="16">
        <v>-596000</v>
      </c>
      <c r="I48" s="16">
        <v>-788000</v>
      </c>
      <c r="J48" s="16">
        <v>2421000</v>
      </c>
      <c r="K48" s="44">
        <v>244000</v>
      </c>
      <c r="L48" s="16">
        <v>-771000</v>
      </c>
    </row>
    <row r="49" spans="1:12" x14ac:dyDescent="0.2">
      <c r="A49" s="43" t="s">
        <v>5</v>
      </c>
      <c r="B49" s="45" t="s">
        <v>34</v>
      </c>
      <c r="C49" s="44">
        <v>16</v>
      </c>
      <c r="D49" s="16">
        <v>1410000</v>
      </c>
      <c r="E49" s="16">
        <v>397000</v>
      </c>
      <c r="F49" s="16">
        <v>195000</v>
      </c>
      <c r="G49" s="16">
        <v>-744000</v>
      </c>
      <c r="H49" s="16">
        <v>440000</v>
      </c>
      <c r="I49" s="16">
        <v>-461000</v>
      </c>
      <c r="J49" s="16">
        <v>1871000</v>
      </c>
      <c r="K49" s="49">
        <v>288000</v>
      </c>
      <c r="L49" s="16">
        <v>223000</v>
      </c>
    </row>
    <row r="50" spans="1:12" x14ac:dyDescent="0.2">
      <c r="A50" s="43" t="s">
        <v>7</v>
      </c>
      <c r="B50" s="50">
        <v>41639</v>
      </c>
      <c r="C50" s="44">
        <v>17</v>
      </c>
      <c r="D50" s="16">
        <v>806.851</v>
      </c>
      <c r="E50" s="16">
        <v>434.61599999999999</v>
      </c>
      <c r="F50" s="16">
        <v>473.77699999999999</v>
      </c>
      <c r="G50" s="16">
        <v>940.44899999999996</v>
      </c>
      <c r="H50" s="16">
        <v>61.180999999999997</v>
      </c>
      <c r="I50" s="16">
        <v>115.646</v>
      </c>
      <c r="J50" s="16">
        <v>691.20500000000004</v>
      </c>
      <c r="K50" s="16">
        <v>77.724999999999994</v>
      </c>
      <c r="L50" s="16">
        <v>-27.024000000000001</v>
      </c>
    </row>
    <row r="51" spans="1:12" x14ac:dyDescent="0.2">
      <c r="A51" s="43" t="s">
        <v>6</v>
      </c>
      <c r="B51" s="50">
        <v>42004</v>
      </c>
      <c r="C51" s="44">
        <v>17</v>
      </c>
      <c r="D51" s="16">
        <v>749.16</v>
      </c>
      <c r="E51" s="16">
        <v>291.41399999999999</v>
      </c>
      <c r="F51" s="16">
        <v>322.63</v>
      </c>
      <c r="G51" s="16">
        <v>969.67</v>
      </c>
      <c r="H51" s="16">
        <v>61.253999999999998</v>
      </c>
      <c r="I51" s="16">
        <v>148.005</v>
      </c>
      <c r="J51" s="16">
        <v>601.15499999999997</v>
      </c>
      <c r="K51" s="16">
        <v>136.77699999999999</v>
      </c>
      <c r="L51" s="16">
        <v>29.253</v>
      </c>
    </row>
    <row r="52" spans="1:12" x14ac:dyDescent="0.2">
      <c r="A52" s="43" t="s">
        <v>5</v>
      </c>
      <c r="B52" s="50">
        <v>42369</v>
      </c>
      <c r="C52" s="44">
        <v>17</v>
      </c>
      <c r="D52" s="16">
        <v>664.01400000000001</v>
      </c>
      <c r="E52" s="16">
        <v>243.09800000000001</v>
      </c>
      <c r="F52" s="16">
        <v>330.10700000000003</v>
      </c>
      <c r="G52" s="16">
        <v>987.22299999999996</v>
      </c>
      <c r="H52" s="16">
        <v>79.161000000000001</v>
      </c>
      <c r="I52" s="16">
        <v>161.136</v>
      </c>
      <c r="J52" s="16">
        <v>502.87799999999999</v>
      </c>
      <c r="K52" s="16">
        <v>76.709999999999994</v>
      </c>
      <c r="L52" s="16">
        <v>23.297999999999998</v>
      </c>
    </row>
    <row r="53" spans="1:12" x14ac:dyDescent="0.2">
      <c r="A53" s="43" t="s">
        <v>7</v>
      </c>
      <c r="B53" s="50">
        <v>41639</v>
      </c>
      <c r="C53" s="44">
        <v>18</v>
      </c>
      <c r="D53" s="16">
        <v>183.292</v>
      </c>
      <c r="E53" s="16">
        <v>33.070999999999998</v>
      </c>
      <c r="F53" s="16">
        <v>25.423999999999999</v>
      </c>
      <c r="G53" s="44">
        <v>0</v>
      </c>
      <c r="H53" s="16">
        <v>0.89100000000000001</v>
      </c>
      <c r="I53" s="44">
        <v>78.650999999999996</v>
      </c>
      <c r="J53" s="16">
        <v>104.64100000000001</v>
      </c>
      <c r="K53" s="16">
        <v>6.8719999999999999</v>
      </c>
      <c r="L53" s="16">
        <v>-2.984</v>
      </c>
    </row>
    <row r="54" spans="1:12" x14ac:dyDescent="0.2">
      <c r="A54" s="43" t="s">
        <v>6</v>
      </c>
      <c r="B54" s="50">
        <v>42004</v>
      </c>
      <c r="C54" s="44">
        <v>18</v>
      </c>
      <c r="D54" s="16">
        <v>282.81799999999998</v>
      </c>
      <c r="E54" s="16">
        <v>65.643000000000001</v>
      </c>
      <c r="F54" s="16">
        <v>41.445</v>
      </c>
      <c r="G54" s="44">
        <v>-3351</v>
      </c>
      <c r="H54" s="16">
        <v>-6.6319999999999997</v>
      </c>
      <c r="I54" s="44">
        <v>48.018999999999977</v>
      </c>
      <c r="J54" s="16">
        <v>234.79900000000001</v>
      </c>
      <c r="K54" s="16">
        <v>-24.698</v>
      </c>
      <c r="L54" s="16">
        <v>-3.351</v>
      </c>
    </row>
    <row r="55" spans="1:12" x14ac:dyDescent="0.2">
      <c r="A55" s="43" t="s">
        <v>5</v>
      </c>
      <c r="B55" s="50">
        <v>42369</v>
      </c>
      <c r="C55" s="44">
        <v>18</v>
      </c>
      <c r="D55" s="16">
        <v>525.28099999999995</v>
      </c>
      <c r="E55" s="16">
        <v>118.69</v>
      </c>
      <c r="F55" s="16">
        <v>59.262999999999998</v>
      </c>
      <c r="G55" s="16">
        <v>6.3230000000000004</v>
      </c>
      <c r="H55" s="16">
        <v>35.167999999999999</v>
      </c>
      <c r="I55" s="44">
        <v>91.987999999999943</v>
      </c>
      <c r="J55" s="16">
        <v>433.29300000000001</v>
      </c>
      <c r="K55" s="16">
        <v>13.081</v>
      </c>
      <c r="L55" s="16">
        <v>13.217000000000001</v>
      </c>
    </row>
    <row r="56" spans="1:12" x14ac:dyDescent="0.2">
      <c r="A56" s="43" t="s">
        <v>7</v>
      </c>
      <c r="B56" s="50">
        <v>41639</v>
      </c>
      <c r="C56" s="44">
        <v>19</v>
      </c>
      <c r="D56" s="16">
        <v>557.81799999999998</v>
      </c>
      <c r="E56" s="16">
        <v>256.65899999999999</v>
      </c>
      <c r="F56" s="16">
        <v>170.73099999999999</v>
      </c>
      <c r="G56" s="16">
        <v>4.8869999999999996</v>
      </c>
      <c r="H56" s="16">
        <v>0.51900000000000002</v>
      </c>
      <c r="I56" s="16">
        <v>352.53500000000003</v>
      </c>
      <c r="J56" s="16">
        <v>205.28299999999999</v>
      </c>
      <c r="K56" s="16">
        <v>23.942</v>
      </c>
      <c r="L56" s="16">
        <v>-14.531000000000001</v>
      </c>
    </row>
    <row r="57" spans="1:12" x14ac:dyDescent="0.2">
      <c r="A57" s="43" t="s">
        <v>6</v>
      </c>
      <c r="B57" s="50">
        <v>42004</v>
      </c>
      <c r="C57" s="44">
        <v>19</v>
      </c>
      <c r="D57" s="16">
        <v>535.28300000000002</v>
      </c>
      <c r="E57" s="16">
        <v>246.02199999999999</v>
      </c>
      <c r="F57" s="16">
        <v>160.91800000000001</v>
      </c>
      <c r="G57" s="16">
        <v>-18.347999999999999</v>
      </c>
      <c r="H57" s="16">
        <v>0.51900000000000002</v>
      </c>
      <c r="I57" s="16">
        <v>325.49799999999999</v>
      </c>
      <c r="J57" s="16">
        <v>209.785</v>
      </c>
      <c r="K57" s="16">
        <v>1.1859999999999999</v>
      </c>
      <c r="L57" s="16">
        <v>-19.548999999999999</v>
      </c>
    </row>
    <row r="58" spans="1:12" x14ac:dyDescent="0.2">
      <c r="A58" s="43" t="s">
        <v>5</v>
      </c>
      <c r="B58" s="50">
        <v>42369</v>
      </c>
      <c r="C58" s="44">
        <v>19</v>
      </c>
      <c r="D58" s="16">
        <v>502.27100000000002</v>
      </c>
      <c r="E58" s="16">
        <v>216.245</v>
      </c>
      <c r="F58" s="16">
        <v>110.32899999999999</v>
      </c>
      <c r="G58" s="16">
        <v>-17.902999999999999</v>
      </c>
      <c r="H58" s="16">
        <v>11.750999999999999</v>
      </c>
      <c r="I58" s="16">
        <v>319.31099999999998</v>
      </c>
      <c r="J58" s="16">
        <v>182.96</v>
      </c>
      <c r="K58" s="16">
        <v>-26.509</v>
      </c>
      <c r="L58" s="16">
        <v>3.31</v>
      </c>
    </row>
    <row r="59" spans="1:12" x14ac:dyDescent="0.2">
      <c r="A59" s="43" t="s">
        <v>7</v>
      </c>
      <c r="B59" s="50">
        <v>41639</v>
      </c>
      <c r="C59" s="44">
        <v>20</v>
      </c>
      <c r="D59" s="16">
        <v>1128.191</v>
      </c>
      <c r="E59" s="16">
        <v>163.15299999999999</v>
      </c>
      <c r="F59" s="16">
        <v>154.096</v>
      </c>
      <c r="G59" s="16">
        <v>-718.23699999999997</v>
      </c>
      <c r="H59" s="16">
        <v>-12.795999999999999</v>
      </c>
      <c r="I59" s="16">
        <v>-93.751000000000005</v>
      </c>
      <c r="J59" s="16">
        <v>1221.942</v>
      </c>
      <c r="K59" s="16">
        <v>-11.577</v>
      </c>
      <c r="L59" s="16">
        <v>-80.213999999999999</v>
      </c>
    </row>
    <row r="60" spans="1:12" x14ac:dyDescent="0.2">
      <c r="A60" s="43" t="s">
        <v>6</v>
      </c>
      <c r="B60" s="50">
        <v>42004</v>
      </c>
      <c r="C60" s="44">
        <v>20</v>
      </c>
      <c r="D60" s="16">
        <v>1146.7239999999999</v>
      </c>
      <c r="E60" s="16">
        <v>264.96300000000002</v>
      </c>
      <c r="F60" s="16">
        <v>188.828</v>
      </c>
      <c r="G60" s="16">
        <v>-1067.4870000000001</v>
      </c>
      <c r="H60" s="16">
        <v>-208.85900000000001</v>
      </c>
      <c r="I60" s="16">
        <v>-151.25</v>
      </c>
      <c r="J60" s="16">
        <v>1297.9739999999999</v>
      </c>
      <c r="K60" s="16">
        <v>-15.368</v>
      </c>
      <c r="L60" s="16">
        <v>-349.25</v>
      </c>
    </row>
    <row r="61" spans="1:12" x14ac:dyDescent="0.2">
      <c r="A61" s="43" t="s">
        <v>5</v>
      </c>
      <c r="B61" s="50">
        <v>42369</v>
      </c>
      <c r="C61" s="44">
        <v>20</v>
      </c>
      <c r="D61" s="16">
        <v>1128.2439999999999</v>
      </c>
      <c r="E61" s="16">
        <v>221.27699999999999</v>
      </c>
      <c r="F61" s="16">
        <v>1236.8499999999999</v>
      </c>
      <c r="G61" s="16">
        <v>-1226.298</v>
      </c>
      <c r="H61" s="16">
        <v>-11.555</v>
      </c>
      <c r="I61" s="16">
        <v>-311.43799999999999</v>
      </c>
      <c r="J61" s="16">
        <v>1439.682</v>
      </c>
      <c r="K61" s="16">
        <v>8.4440000000000008</v>
      </c>
      <c r="L61" s="16">
        <v>-134.84899999999999</v>
      </c>
    </row>
    <row r="62" spans="1:12" x14ac:dyDescent="0.2">
      <c r="A62" s="43" t="s">
        <v>7</v>
      </c>
      <c r="B62" s="50">
        <v>38717</v>
      </c>
      <c r="C62" s="44">
        <v>21</v>
      </c>
      <c r="D62" s="16">
        <v>153.24299999999999</v>
      </c>
      <c r="E62" s="16">
        <v>86.852000000000004</v>
      </c>
      <c r="F62" s="16">
        <v>104.39400000000001</v>
      </c>
      <c r="G62" s="16">
        <v>-23.861000000000001</v>
      </c>
      <c r="H62" s="16">
        <v>-6.1630000000000003</v>
      </c>
      <c r="I62" s="16">
        <v>27.443999999999999</v>
      </c>
      <c r="J62" s="16">
        <v>125.798</v>
      </c>
      <c r="K62" s="16">
        <v>-7.827</v>
      </c>
      <c r="L62" s="16">
        <v>-16.741</v>
      </c>
    </row>
    <row r="63" spans="1:12" x14ac:dyDescent="0.2">
      <c r="A63" s="43" t="s">
        <v>6</v>
      </c>
      <c r="B63" s="50">
        <v>39082</v>
      </c>
      <c r="C63" s="44">
        <v>21</v>
      </c>
      <c r="D63" s="16">
        <v>122.437</v>
      </c>
      <c r="E63" s="16">
        <v>80.581999999999994</v>
      </c>
      <c r="F63" s="16">
        <v>91.090999999999994</v>
      </c>
      <c r="G63" s="16">
        <v>-82.576999999999998</v>
      </c>
      <c r="H63" s="16">
        <v>-39.036999999999999</v>
      </c>
      <c r="I63" s="16">
        <v>-21.123000000000001</v>
      </c>
      <c r="J63" s="16">
        <v>143.56</v>
      </c>
      <c r="K63" s="16">
        <v>-22.283000000000001</v>
      </c>
      <c r="L63" s="16">
        <v>-58.716000000000001</v>
      </c>
    </row>
    <row r="64" spans="1:12" x14ac:dyDescent="0.2">
      <c r="A64" s="43" t="s">
        <v>5</v>
      </c>
      <c r="B64" s="50">
        <v>39447</v>
      </c>
      <c r="C64" s="44">
        <v>21</v>
      </c>
      <c r="D64" s="16">
        <v>266.27499999999998</v>
      </c>
      <c r="E64" s="16">
        <v>178.81200000000001</v>
      </c>
      <c r="F64" s="16">
        <v>216.98699999999999</v>
      </c>
      <c r="G64" s="16">
        <v>-94.03</v>
      </c>
      <c r="H64" s="16">
        <v>-14.298999999999999</v>
      </c>
      <c r="I64" s="16">
        <v>7.0000000000000001E-3</v>
      </c>
      <c r="J64" s="16">
        <v>259.95999999999998</v>
      </c>
      <c r="K64" s="16">
        <v>-18.751999999999999</v>
      </c>
      <c r="L64" s="16">
        <v>-11.452999999999999</v>
      </c>
    </row>
    <row r="65" spans="1:12" x14ac:dyDescent="0.2">
      <c r="A65" s="43" t="s">
        <v>7</v>
      </c>
      <c r="B65" s="50">
        <v>39447</v>
      </c>
      <c r="C65" s="44">
        <v>22</v>
      </c>
      <c r="D65" s="16">
        <v>1192.28</v>
      </c>
      <c r="E65" s="16">
        <v>846.64700000000005</v>
      </c>
      <c r="F65" s="16">
        <v>4839.8140000000003</v>
      </c>
      <c r="G65" s="16">
        <v>-34800.15</v>
      </c>
      <c r="H65" s="16">
        <v>-3432.1790000000001</v>
      </c>
      <c r="I65" s="16">
        <v>-3647.5340000000001</v>
      </c>
      <c r="J65" s="16">
        <v>4839.8140000000003</v>
      </c>
      <c r="K65" s="16">
        <v>-525.66</v>
      </c>
      <c r="L65" s="16">
        <v>-3688.4029999999998</v>
      </c>
    </row>
    <row r="66" spans="1:12" x14ac:dyDescent="0.2">
      <c r="A66" s="43" t="s">
        <v>6</v>
      </c>
      <c r="B66" s="50">
        <v>39813</v>
      </c>
      <c r="C66" s="44">
        <v>22</v>
      </c>
      <c r="D66" s="16">
        <v>2835.4589999999998</v>
      </c>
      <c r="E66" s="16">
        <v>2789.683</v>
      </c>
      <c r="F66" s="16">
        <v>5645.1260000000002</v>
      </c>
      <c r="G66" s="16">
        <v>-34851.381000000001</v>
      </c>
      <c r="H66" s="16">
        <v>1123.8599999999999</v>
      </c>
      <c r="I66" s="16">
        <v>-2809.6669999999999</v>
      </c>
      <c r="J66" s="16">
        <v>5645.1260000000002</v>
      </c>
      <c r="K66" s="16">
        <v>-582.57399999999996</v>
      </c>
      <c r="L66" s="16">
        <v>-3688.4029999999998</v>
      </c>
    </row>
    <row r="67" spans="1:12" x14ac:dyDescent="0.2">
      <c r="A67" s="43" t="s">
        <v>5</v>
      </c>
      <c r="B67" s="50">
        <v>40178</v>
      </c>
      <c r="C67" s="44">
        <v>22</v>
      </c>
      <c r="D67" s="16">
        <v>648.66499999999996</v>
      </c>
      <c r="E67" s="16">
        <v>619.75199999999995</v>
      </c>
      <c r="F67" s="16">
        <v>7443.4009999999998</v>
      </c>
      <c r="G67" s="16">
        <v>-41344.822</v>
      </c>
      <c r="H67" s="16">
        <v>-3045.4070000000002</v>
      </c>
      <c r="I67" s="16">
        <v>-6794.7359999999999</v>
      </c>
      <c r="J67" s="16">
        <v>7443.4009999999998</v>
      </c>
      <c r="K67" s="16">
        <v>-167.672</v>
      </c>
      <c r="L67" s="16">
        <v>-4551.3580000000002</v>
      </c>
    </row>
    <row r="68" spans="1:12" x14ac:dyDescent="0.2">
      <c r="A68" s="43" t="s">
        <v>7</v>
      </c>
      <c r="B68" s="50">
        <v>39447</v>
      </c>
      <c r="C68" s="44">
        <v>23</v>
      </c>
      <c r="D68" s="16">
        <v>266.5</v>
      </c>
      <c r="E68" s="16">
        <v>90.8</v>
      </c>
      <c r="F68" s="16">
        <v>241.5</v>
      </c>
      <c r="G68" s="16">
        <v>-3494.2</v>
      </c>
      <c r="H68" s="16">
        <v>-2545.1999999999998</v>
      </c>
      <c r="I68" s="16">
        <v>-196.1</v>
      </c>
      <c r="J68" s="16">
        <v>462.6</v>
      </c>
      <c r="K68" s="16">
        <v>-1724.7</v>
      </c>
      <c r="L68" s="16">
        <v>-2544.5</v>
      </c>
    </row>
    <row r="69" spans="1:12" x14ac:dyDescent="0.2">
      <c r="A69" s="43" t="s">
        <v>6</v>
      </c>
      <c r="B69" s="50">
        <v>39813</v>
      </c>
      <c r="C69" s="44">
        <v>23</v>
      </c>
      <c r="D69" s="16">
        <v>429.5</v>
      </c>
      <c r="E69" s="16">
        <v>89.9</v>
      </c>
      <c r="F69" s="16">
        <v>1418.9</v>
      </c>
      <c r="G69" s="16">
        <v>-7511.4</v>
      </c>
      <c r="H69" s="16">
        <v>-3324.1</v>
      </c>
      <c r="I69" s="16">
        <v>-1318</v>
      </c>
      <c r="J69" s="16">
        <v>1747.5</v>
      </c>
      <c r="K69" s="16">
        <v>-1515.7</v>
      </c>
      <c r="L69" s="16">
        <v>-4017.2</v>
      </c>
    </row>
    <row r="70" spans="1:12" x14ac:dyDescent="0.2">
      <c r="A70" s="43" t="s">
        <v>5</v>
      </c>
      <c r="B70" s="50">
        <v>40178</v>
      </c>
      <c r="C70" s="44">
        <v>23</v>
      </c>
      <c r="D70" s="16">
        <v>239.2</v>
      </c>
      <c r="E70" s="16">
        <v>41.6</v>
      </c>
      <c r="F70" s="16">
        <v>2168.5</v>
      </c>
      <c r="G70" s="16">
        <v>-9113.7999999999993</v>
      </c>
      <c r="H70" s="16">
        <v>-1062.4000000000001</v>
      </c>
      <c r="I70" s="16">
        <v>-1929.3</v>
      </c>
      <c r="J70" s="16">
        <v>2168.5</v>
      </c>
      <c r="K70" s="16">
        <v>-267.7</v>
      </c>
      <c r="L70" s="16">
        <v>-1958.5</v>
      </c>
    </row>
    <row r="71" spans="1:12" x14ac:dyDescent="0.2">
      <c r="A71" s="43" t="s">
        <v>7</v>
      </c>
      <c r="B71" s="50">
        <v>39813</v>
      </c>
      <c r="C71" s="44">
        <v>24</v>
      </c>
      <c r="D71" s="16">
        <v>1621.2660000000001</v>
      </c>
      <c r="E71" s="16">
        <v>826.24900000000002</v>
      </c>
      <c r="F71" s="16">
        <v>8115.2190000000001</v>
      </c>
      <c r="G71" s="16">
        <v>-50380.985000000001</v>
      </c>
      <c r="H71" s="16">
        <v>-829.99300000000005</v>
      </c>
      <c r="I71" s="16">
        <v>-7994.2</v>
      </c>
      <c r="J71" s="16">
        <v>9615.4660000000003</v>
      </c>
      <c r="K71" s="16">
        <v>238.851</v>
      </c>
      <c r="L71" s="16">
        <v>-1333.6110000000001</v>
      </c>
    </row>
    <row r="72" spans="1:12" x14ac:dyDescent="0.2">
      <c r="A72" s="43" t="s">
        <v>6</v>
      </c>
      <c r="B72" s="50">
        <v>40178</v>
      </c>
      <c r="C72" s="44">
        <v>24</v>
      </c>
      <c r="D72" s="16">
        <v>2009.3320000000001</v>
      </c>
      <c r="E72" s="16">
        <v>817.49599999999998</v>
      </c>
      <c r="F72" s="16">
        <v>9084.0969999999998</v>
      </c>
      <c r="G72" s="16">
        <v>-53227.510999999999</v>
      </c>
      <c r="H72" s="16">
        <v>-706.22299999999996</v>
      </c>
      <c r="I72" s="16">
        <v>-8994.33</v>
      </c>
      <c r="J72" s="16">
        <v>11003.662</v>
      </c>
      <c r="K72" s="16">
        <v>-327.435</v>
      </c>
      <c r="L72" s="16">
        <v>-2845.57</v>
      </c>
    </row>
    <row r="73" spans="1:12" x14ac:dyDescent="0.2">
      <c r="A73" s="43" t="s">
        <v>5</v>
      </c>
      <c r="B73" s="50">
        <v>40543</v>
      </c>
      <c r="C73" s="44">
        <v>24</v>
      </c>
      <c r="D73" s="16">
        <v>2209.7350000000001</v>
      </c>
      <c r="E73" s="16">
        <v>1078.7090000000001</v>
      </c>
      <c r="F73" s="16">
        <v>7970.4189999999999</v>
      </c>
      <c r="G73" s="16">
        <v>-54819.678999999996</v>
      </c>
      <c r="H73" s="16">
        <v>-551.56299999999999</v>
      </c>
      <c r="I73" s="16">
        <v>-9945.6830000000009</v>
      </c>
      <c r="J73" s="16">
        <v>12076.8</v>
      </c>
      <c r="K73" s="16">
        <v>68.933999999999997</v>
      </c>
      <c r="L73" s="16">
        <v>-1607.1679999999999</v>
      </c>
    </row>
    <row r="74" spans="1:12" x14ac:dyDescent="0.2">
      <c r="A74" s="43" t="s">
        <v>7</v>
      </c>
      <c r="B74" s="50">
        <v>39813</v>
      </c>
      <c r="C74" s="44">
        <v>25</v>
      </c>
      <c r="D74" s="16">
        <v>444192</v>
      </c>
      <c r="E74" s="16">
        <v>114012</v>
      </c>
      <c r="F74" s="16">
        <v>32541</v>
      </c>
      <c r="G74" s="16">
        <v>35619</v>
      </c>
      <c r="I74" s="16">
        <v>108860</v>
      </c>
      <c r="J74" s="16">
        <v>335332</v>
      </c>
      <c r="K74" s="16">
        <v>39540</v>
      </c>
      <c r="L74" s="16">
        <v>-1496</v>
      </c>
    </row>
    <row r="75" spans="1:12" x14ac:dyDescent="0.2">
      <c r="A75" s="43" t="s">
        <v>6</v>
      </c>
      <c r="B75" s="50">
        <v>40178</v>
      </c>
      <c r="C75" s="44">
        <v>25</v>
      </c>
      <c r="D75" s="16">
        <v>482947</v>
      </c>
      <c r="E75" s="16">
        <v>201289</v>
      </c>
      <c r="F75" s="16">
        <v>20357</v>
      </c>
      <c r="G75" s="16">
        <v>-11215</v>
      </c>
      <c r="I75" s="16">
        <v>60734</v>
      </c>
      <c r="J75" s="16">
        <v>422213</v>
      </c>
      <c r="K75" s="16">
        <v>-12928</v>
      </c>
      <c r="L75" s="16">
        <v>-46834</v>
      </c>
    </row>
    <row r="76" spans="1:12" x14ac:dyDescent="0.2">
      <c r="A76" s="43" t="s">
        <v>5</v>
      </c>
      <c r="B76" s="50">
        <v>40543</v>
      </c>
      <c r="C76" s="44">
        <v>25</v>
      </c>
      <c r="D76" s="16">
        <v>436191</v>
      </c>
      <c r="E76" s="16">
        <v>172668</v>
      </c>
      <c r="F76" s="16">
        <v>29985</v>
      </c>
      <c r="G76" s="16">
        <v>-59832</v>
      </c>
      <c r="I76" s="16">
        <v>14434</v>
      </c>
      <c r="J76" s="16">
        <v>421757</v>
      </c>
      <c r="K76" s="16">
        <v>-47480</v>
      </c>
      <c r="L76" s="16">
        <v>-48617</v>
      </c>
    </row>
    <row r="77" spans="1:12" x14ac:dyDescent="0.2">
      <c r="A77" s="43" t="s">
        <v>7</v>
      </c>
      <c r="B77" s="51" t="s">
        <v>79</v>
      </c>
      <c r="C77" s="44">
        <v>26</v>
      </c>
      <c r="D77" s="16">
        <v>4.3999999999999997E-2</v>
      </c>
      <c r="E77" s="16">
        <v>4.3999999999999997E-2</v>
      </c>
      <c r="F77" s="16">
        <v>1122.797</v>
      </c>
      <c r="G77" s="16">
        <v>-5159.5690000000004</v>
      </c>
      <c r="H77" s="16">
        <v>-78.099000000000004</v>
      </c>
      <c r="I77" s="16">
        <v>-1122.7529999999999</v>
      </c>
      <c r="J77" s="16">
        <v>1122.797</v>
      </c>
      <c r="K77" s="16">
        <v>-49.761000000000003</v>
      </c>
      <c r="L77" s="16">
        <v>-136.13499999999999</v>
      </c>
    </row>
    <row r="78" spans="1:12" x14ac:dyDescent="0.2">
      <c r="A78" s="43" t="s">
        <v>6</v>
      </c>
      <c r="B78" s="51" t="s">
        <v>81</v>
      </c>
      <c r="C78" s="44">
        <v>26</v>
      </c>
      <c r="D78" s="16">
        <v>1206.432</v>
      </c>
      <c r="E78" s="16">
        <v>800.74099999999999</v>
      </c>
      <c r="F78" s="16">
        <v>312.65199999999999</v>
      </c>
      <c r="G78" s="16">
        <v>-12835.921</v>
      </c>
      <c r="H78" s="16">
        <v>-7561.7960000000003</v>
      </c>
      <c r="I78" s="16">
        <v>38.594999999999999</v>
      </c>
      <c r="J78" s="16">
        <v>1167.837</v>
      </c>
      <c r="K78" s="16">
        <v>-1545.546</v>
      </c>
      <c r="L78" s="16">
        <v>-7676.3519999999999</v>
      </c>
    </row>
    <row r="79" spans="1:12" x14ac:dyDescent="0.2">
      <c r="A79" s="43" t="s">
        <v>5</v>
      </c>
      <c r="B79" s="51" t="s">
        <v>80</v>
      </c>
      <c r="C79" s="44">
        <v>26</v>
      </c>
      <c r="D79" s="16">
        <v>1206.432</v>
      </c>
      <c r="E79" s="16">
        <v>2</v>
      </c>
      <c r="F79" s="16">
        <v>1101.2560000000001</v>
      </c>
      <c r="G79" s="16">
        <v>-19482.451000000001</v>
      </c>
      <c r="H79" s="16">
        <v>-4670.3549999999996</v>
      </c>
      <c r="I79" s="16">
        <v>-1099.2560000000001</v>
      </c>
      <c r="J79" s="16">
        <v>1101.2560000000001</v>
      </c>
      <c r="K79" s="16">
        <v>-736.05600000000004</v>
      </c>
      <c r="L79" s="16">
        <v>-6646.53</v>
      </c>
    </row>
    <row r="80" spans="1:12" x14ac:dyDescent="0.2">
      <c r="A80" s="43" t="s">
        <v>7</v>
      </c>
      <c r="B80" s="50">
        <v>39447</v>
      </c>
      <c r="C80" s="44">
        <v>27</v>
      </c>
      <c r="D80" s="16">
        <v>4268.8109999999997</v>
      </c>
      <c r="E80" s="16">
        <v>1609.1959999999999</v>
      </c>
      <c r="F80" s="16">
        <v>2220.4059999999999</v>
      </c>
      <c r="G80" s="16">
        <v>-13041.152</v>
      </c>
      <c r="H80" s="16">
        <v>-5563.8670000000002</v>
      </c>
      <c r="I80" s="16">
        <v>-1153.617</v>
      </c>
      <c r="J80" s="16">
        <v>5422.4279999999999</v>
      </c>
      <c r="K80" s="16">
        <v>-3941.0990000000002</v>
      </c>
      <c r="L80" s="16">
        <v>-9784.6450000000004</v>
      </c>
    </row>
    <row r="81" spans="1:12" x14ac:dyDescent="0.2">
      <c r="A81" s="43" t="s">
        <v>6</v>
      </c>
      <c r="B81" s="50">
        <v>39813</v>
      </c>
      <c r="C81" s="44">
        <v>27</v>
      </c>
      <c r="D81" s="16">
        <v>3631.373</v>
      </c>
      <c r="E81" s="16">
        <v>764.625</v>
      </c>
      <c r="F81" s="16">
        <v>10242.41</v>
      </c>
      <c r="G81" s="16">
        <v>-20979.95</v>
      </c>
      <c r="H81" s="16">
        <v>-6158.0469999999996</v>
      </c>
      <c r="I81" s="16">
        <v>-6913.308</v>
      </c>
      <c r="J81" s="16">
        <v>10544.681</v>
      </c>
      <c r="K81" s="16">
        <v>-819.08799999999997</v>
      </c>
      <c r="L81" s="16">
        <v>-7938.7979999999998</v>
      </c>
    </row>
    <row r="82" spans="1:12" x14ac:dyDescent="0.2">
      <c r="A82" s="43" t="s">
        <v>5</v>
      </c>
      <c r="B82" s="50">
        <v>40178</v>
      </c>
      <c r="C82" s="44">
        <v>27</v>
      </c>
      <c r="D82" s="16">
        <v>1727.288</v>
      </c>
      <c r="E82" s="16">
        <v>764.625</v>
      </c>
      <c r="F82" s="16">
        <v>11328.130999999999</v>
      </c>
      <c r="G82" s="16">
        <v>-30504.079000000002</v>
      </c>
      <c r="H82" s="16">
        <v>-2518.2669999999998</v>
      </c>
      <c r="I82" s="16">
        <v>-9702.5879999999997</v>
      </c>
      <c r="J82" s="16">
        <v>11429.876</v>
      </c>
      <c r="K82" s="16">
        <v>-452.62799999999999</v>
      </c>
      <c r="L82" s="16">
        <v>-4116.683</v>
      </c>
    </row>
    <row r="83" spans="1:12" x14ac:dyDescent="0.2">
      <c r="A83" s="43" t="s">
        <v>7</v>
      </c>
      <c r="B83" s="50">
        <v>39447</v>
      </c>
      <c r="C83" s="44">
        <v>28</v>
      </c>
      <c r="D83" s="16">
        <v>30421.954000000002</v>
      </c>
      <c r="E83" s="16">
        <v>6673.5429999999997</v>
      </c>
      <c r="F83" s="16">
        <v>14527.341</v>
      </c>
      <c r="G83" s="16">
        <v>-73046.929999999993</v>
      </c>
      <c r="H83" s="16">
        <v>-30611.553</v>
      </c>
      <c r="I83" s="16">
        <v>8725.0820000000003</v>
      </c>
      <c r="J83" s="16">
        <v>21696.871999999999</v>
      </c>
      <c r="K83" s="16">
        <v>-11895.931</v>
      </c>
      <c r="L83" s="16">
        <v>-50482.353999999999</v>
      </c>
    </row>
    <row r="84" spans="1:12" x14ac:dyDescent="0.2">
      <c r="A84" s="43" t="s">
        <v>6</v>
      </c>
      <c r="B84" s="50">
        <v>39813</v>
      </c>
      <c r="C84" s="44">
        <v>28</v>
      </c>
      <c r="D84" s="16">
        <v>57317</v>
      </c>
      <c r="E84" s="16">
        <v>11719</v>
      </c>
      <c r="F84" s="16">
        <v>30062</v>
      </c>
      <c r="G84" s="16">
        <v>-103426</v>
      </c>
      <c r="H84" s="16">
        <v>-22867</v>
      </c>
      <c r="I84" s="16">
        <v>-1797</v>
      </c>
      <c r="J84" s="16">
        <v>59114</v>
      </c>
      <c r="K84" s="16">
        <v>-9946</v>
      </c>
      <c r="L84" s="16">
        <v>7341</v>
      </c>
    </row>
    <row r="85" spans="1:12" x14ac:dyDescent="0.2">
      <c r="A85" s="43" t="s">
        <v>5</v>
      </c>
      <c r="B85" s="50">
        <v>40178</v>
      </c>
      <c r="C85" s="44">
        <v>28</v>
      </c>
      <c r="D85" s="16">
        <v>34379</v>
      </c>
      <c r="E85" s="16">
        <v>14023</v>
      </c>
      <c r="F85" s="16">
        <v>39160</v>
      </c>
      <c r="G85" s="16">
        <v>-156260</v>
      </c>
      <c r="H85" s="16">
        <v>-29066</v>
      </c>
      <c r="I85" s="16">
        <v>-51008</v>
      </c>
      <c r="J85" s="16">
        <v>85387</v>
      </c>
      <c r="K85" s="16">
        <v>-6333</v>
      </c>
      <c r="L85" s="16">
        <v>-52834</v>
      </c>
    </row>
    <row r="86" spans="1:12" x14ac:dyDescent="0.2">
      <c r="A86" s="43" t="s">
        <v>7</v>
      </c>
      <c r="B86" s="50">
        <v>39447</v>
      </c>
      <c r="C86" s="44">
        <v>29</v>
      </c>
      <c r="D86" s="16">
        <v>319.85599999999999</v>
      </c>
      <c r="E86" s="16">
        <v>105.803</v>
      </c>
      <c r="F86" s="16">
        <v>58.947000000000003</v>
      </c>
      <c r="G86" s="16">
        <v>-163.54</v>
      </c>
      <c r="H86" s="16">
        <v>10.007</v>
      </c>
      <c r="I86" s="16">
        <v>119.76900000000001</v>
      </c>
      <c r="J86" s="16">
        <v>200.08699999999999</v>
      </c>
      <c r="K86" s="16">
        <v>0.128</v>
      </c>
      <c r="L86" s="16">
        <v>-1.0569999999999999</v>
      </c>
    </row>
    <row r="87" spans="1:12" x14ac:dyDescent="0.2">
      <c r="A87" s="43" t="s">
        <v>6</v>
      </c>
      <c r="B87" s="50">
        <v>39813</v>
      </c>
      <c r="C87" s="44">
        <v>29</v>
      </c>
      <c r="D87" s="16">
        <v>173.929</v>
      </c>
      <c r="E87" s="16">
        <v>89.486999999999995</v>
      </c>
      <c r="F87" s="16">
        <v>60.478999999999999</v>
      </c>
      <c r="G87" s="16">
        <v>-280.435</v>
      </c>
      <c r="H87" s="16">
        <v>-113.967</v>
      </c>
      <c r="I87" s="16">
        <v>1.6870000000000001</v>
      </c>
      <c r="J87" s="16">
        <v>172.24199999999999</v>
      </c>
      <c r="K87" s="16">
        <v>31.7</v>
      </c>
      <c r="L87" s="16">
        <v>-116.895</v>
      </c>
    </row>
    <row r="88" spans="1:12" x14ac:dyDescent="0.2">
      <c r="A88" s="43" t="s">
        <v>5</v>
      </c>
      <c r="B88" s="50">
        <v>40178</v>
      </c>
      <c r="C88" s="44">
        <v>29</v>
      </c>
      <c r="D88" s="16">
        <v>96.364999999999995</v>
      </c>
      <c r="E88" s="16">
        <v>58.573999999999998</v>
      </c>
      <c r="F88" s="16">
        <v>139.18899999999999</v>
      </c>
      <c r="G88" s="16">
        <v>-331.61</v>
      </c>
      <c r="H88" s="16">
        <v>-34.299999999999997</v>
      </c>
      <c r="I88" s="16">
        <v>-47.661999999999999</v>
      </c>
      <c r="J88" s="16">
        <v>144.02699999999999</v>
      </c>
      <c r="K88" s="16">
        <v>13.353999999999999</v>
      </c>
      <c r="L88" s="16">
        <v>-51.174999999999997</v>
      </c>
    </row>
    <row r="89" spans="1:12" x14ac:dyDescent="0.2">
      <c r="A89" s="43" t="s">
        <v>7</v>
      </c>
      <c r="B89" s="50">
        <v>39447</v>
      </c>
      <c r="C89" s="44">
        <v>30</v>
      </c>
      <c r="D89" s="16">
        <v>237810</v>
      </c>
      <c r="E89" s="16">
        <v>45883</v>
      </c>
      <c r="F89" s="16">
        <v>57024</v>
      </c>
      <c r="G89" s="16">
        <v>-275404</v>
      </c>
      <c r="H89" s="16">
        <v>-2278</v>
      </c>
      <c r="I89" s="16">
        <v>62122</v>
      </c>
      <c r="J89" s="16">
        <v>175688</v>
      </c>
      <c r="K89" s="16">
        <v>31330</v>
      </c>
      <c r="L89" s="16">
        <v>-43514</v>
      </c>
    </row>
    <row r="90" spans="1:12" x14ac:dyDescent="0.2">
      <c r="A90" s="43" t="s">
        <v>6</v>
      </c>
      <c r="B90" s="50">
        <v>39813</v>
      </c>
      <c r="C90" s="44">
        <v>30</v>
      </c>
      <c r="D90" s="16">
        <v>136982</v>
      </c>
      <c r="E90" s="16">
        <v>35576</v>
      </c>
      <c r="F90" s="16">
        <v>135054</v>
      </c>
      <c r="G90" s="16">
        <v>-373658</v>
      </c>
      <c r="H90" s="16">
        <v>-77952</v>
      </c>
      <c r="I90" s="16">
        <v>-35346</v>
      </c>
      <c r="J90" s="16">
        <v>172328</v>
      </c>
      <c r="K90" s="16">
        <v>15823</v>
      </c>
      <c r="L90" s="16">
        <v>-98254</v>
      </c>
    </row>
    <row r="91" spans="1:12" x14ac:dyDescent="0.2">
      <c r="A91" s="43" t="s">
        <v>5</v>
      </c>
      <c r="B91" s="50">
        <v>40178</v>
      </c>
      <c r="C91" s="44">
        <v>30</v>
      </c>
      <c r="D91" s="16">
        <v>114916</v>
      </c>
      <c r="E91" s="16">
        <v>42276</v>
      </c>
      <c r="F91" s="16">
        <v>30860</v>
      </c>
      <c r="G91" s="16">
        <v>-410382</v>
      </c>
      <c r="H91" s="16">
        <v>-11968</v>
      </c>
      <c r="I91" s="16">
        <v>-57396</v>
      </c>
      <c r="J91" s="16">
        <v>172312</v>
      </c>
      <c r="K91" s="16">
        <v>4768</v>
      </c>
      <c r="L91" s="16">
        <v>-27256</v>
      </c>
    </row>
    <row r="92" spans="1:12" x14ac:dyDescent="0.2">
      <c r="A92" s="43" t="s">
        <v>7</v>
      </c>
      <c r="B92" s="50">
        <v>38717</v>
      </c>
      <c r="C92" s="44">
        <v>31</v>
      </c>
      <c r="D92" s="16">
        <v>20514</v>
      </c>
      <c r="E92" s="16">
        <v>3467</v>
      </c>
      <c r="F92" s="16">
        <v>4413</v>
      </c>
      <c r="G92" s="16">
        <v>-14185</v>
      </c>
      <c r="H92" s="16">
        <v>-2611</v>
      </c>
      <c r="I92" s="16">
        <v>3421</v>
      </c>
      <c r="J92" s="16">
        <v>17093</v>
      </c>
      <c r="K92" s="16">
        <v>-1896</v>
      </c>
      <c r="L92" s="16">
        <v>-4774</v>
      </c>
    </row>
    <row r="93" spans="1:12" x14ac:dyDescent="0.2">
      <c r="A93" s="43" t="s">
        <v>6</v>
      </c>
      <c r="B93" s="50">
        <v>39082</v>
      </c>
      <c r="C93" s="44">
        <v>31</v>
      </c>
      <c r="D93" s="16">
        <v>34614</v>
      </c>
      <c r="E93" s="16">
        <v>9513</v>
      </c>
      <c r="F93" s="16">
        <v>5213</v>
      </c>
      <c r="G93" s="16">
        <v>-23286</v>
      </c>
      <c r="H93" s="16">
        <v>-7480</v>
      </c>
      <c r="I93" s="16">
        <v>1633</v>
      </c>
      <c r="J93" s="16">
        <v>32981</v>
      </c>
      <c r="K93" s="16">
        <v>-2799</v>
      </c>
      <c r="L93" s="16">
        <v>-9101</v>
      </c>
    </row>
    <row r="94" spans="1:12" x14ac:dyDescent="0.2">
      <c r="A94" s="43" t="s">
        <v>5</v>
      </c>
      <c r="B94" s="50">
        <v>39447</v>
      </c>
      <c r="C94" s="44">
        <v>31</v>
      </c>
      <c r="D94" s="16">
        <v>30121</v>
      </c>
      <c r="E94" s="16">
        <v>6409</v>
      </c>
      <c r="F94" s="16">
        <v>4897</v>
      </c>
      <c r="G94" s="16">
        <v>-23286</v>
      </c>
      <c r="H94" s="16">
        <v>-3005</v>
      </c>
      <c r="I94" s="16">
        <v>-1316</v>
      </c>
      <c r="J94" s="16">
        <v>31437</v>
      </c>
      <c r="K94" s="16">
        <v>-1798</v>
      </c>
      <c r="L94" s="16">
        <v>-4675</v>
      </c>
    </row>
    <row r="95" spans="1:12" x14ac:dyDescent="0.2">
      <c r="A95" s="43" t="s">
        <v>7</v>
      </c>
      <c r="B95" s="50">
        <v>39447</v>
      </c>
      <c r="C95" s="44">
        <v>32</v>
      </c>
      <c r="D95" s="16">
        <v>85.218000000000004</v>
      </c>
      <c r="E95" s="16">
        <v>39.593000000000004</v>
      </c>
      <c r="F95" s="16">
        <v>5.8390000000000004</v>
      </c>
      <c r="G95" s="16">
        <v>16.577000000000002</v>
      </c>
      <c r="H95" s="16">
        <v>1.512</v>
      </c>
      <c r="I95" s="16">
        <v>36.164000000000001</v>
      </c>
      <c r="J95" s="16">
        <v>49.055</v>
      </c>
      <c r="K95" s="16">
        <v>1.411</v>
      </c>
      <c r="L95" s="16">
        <v>-0.69699999999999995</v>
      </c>
    </row>
    <row r="96" spans="1:12" x14ac:dyDescent="0.2">
      <c r="A96" s="43" t="s">
        <v>6</v>
      </c>
      <c r="B96" s="50">
        <v>39813</v>
      </c>
      <c r="C96" s="44">
        <v>32</v>
      </c>
      <c r="D96" s="16">
        <v>72.805999999999997</v>
      </c>
      <c r="E96" s="16">
        <v>22.215</v>
      </c>
      <c r="F96" s="16">
        <v>5.7119999999999997</v>
      </c>
      <c r="G96" s="16">
        <v>7.9089999999999998</v>
      </c>
      <c r="H96" s="16">
        <v>-11.944000000000001</v>
      </c>
      <c r="I96" s="16">
        <v>27.94</v>
      </c>
      <c r="J96" s="16">
        <v>44.866</v>
      </c>
      <c r="K96" s="16">
        <v>1.325</v>
      </c>
      <c r="L96" s="16">
        <v>-8.6549999999999994</v>
      </c>
    </row>
    <row r="97" spans="1:12" x14ac:dyDescent="0.2">
      <c r="A97" s="43" t="s">
        <v>5</v>
      </c>
      <c r="B97" s="50">
        <v>40178</v>
      </c>
      <c r="C97" s="44">
        <v>32</v>
      </c>
      <c r="D97" s="16">
        <v>71.117000000000004</v>
      </c>
      <c r="E97" s="16">
        <v>22.215</v>
      </c>
      <c r="F97" s="16">
        <v>3.2930000000000001</v>
      </c>
      <c r="G97" s="16">
        <v>6.0650000000000004</v>
      </c>
      <c r="H97" s="16">
        <v>3.1760000000000002</v>
      </c>
      <c r="I97" s="16">
        <v>26.140999999999998</v>
      </c>
      <c r="J97" s="16">
        <v>44.976999999999997</v>
      </c>
      <c r="K97" s="16">
        <v>3.9060000000000001</v>
      </c>
      <c r="L97" s="16">
        <v>-1.8440000000000001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5" workbookViewId="0">
      <selection activeCell="B3" sqref="B3"/>
    </sheetView>
  </sheetViews>
  <sheetFormatPr baseColWidth="10" defaultColWidth="0" defaultRowHeight="16" zeroHeight="1" x14ac:dyDescent="0.2"/>
  <cols>
    <col min="1" max="1" width="10.83203125" style="31" customWidth="1"/>
    <col min="2" max="2" width="33.5" style="31" bestFit="1" customWidth="1"/>
    <col min="3" max="3" width="15" style="31" customWidth="1"/>
    <col min="4" max="4" width="15.1640625" style="31" customWidth="1"/>
    <col min="5" max="5" width="13.1640625" style="31" hidden="1"/>
    <col min="6" max="16384" width="10.83203125" style="31" hidden="1"/>
  </cols>
  <sheetData>
    <row r="1" spans="1:4" x14ac:dyDescent="0.2">
      <c r="B1" s="42" t="s">
        <v>3</v>
      </c>
      <c r="D1" s="41" t="s">
        <v>11</v>
      </c>
    </row>
    <row r="2" spans="1:4" x14ac:dyDescent="0.2">
      <c r="A2" s="22">
        <v>1</v>
      </c>
      <c r="B2" s="22" t="s">
        <v>4</v>
      </c>
      <c r="C2" s="31" t="s">
        <v>41</v>
      </c>
      <c r="D2" s="31" t="s">
        <v>12</v>
      </c>
    </row>
    <row r="3" spans="1:4" x14ac:dyDescent="0.2">
      <c r="A3" s="22">
        <v>2</v>
      </c>
      <c r="B3" s="22" t="s">
        <v>8</v>
      </c>
      <c r="C3" s="31" t="s">
        <v>42</v>
      </c>
      <c r="D3" s="31" t="s">
        <v>12</v>
      </c>
    </row>
    <row r="4" spans="1:4" x14ac:dyDescent="0.2">
      <c r="A4" s="22">
        <v>3</v>
      </c>
      <c r="B4" s="22" t="s">
        <v>10</v>
      </c>
      <c r="C4" s="31" t="s">
        <v>42</v>
      </c>
      <c r="D4" s="31" t="s">
        <v>12</v>
      </c>
    </row>
    <row r="5" spans="1:4" x14ac:dyDescent="0.2">
      <c r="A5" s="22">
        <v>4</v>
      </c>
      <c r="B5" s="22" t="s">
        <v>43</v>
      </c>
      <c r="C5" s="31" t="s">
        <v>41</v>
      </c>
      <c r="D5" s="31" t="s">
        <v>12</v>
      </c>
    </row>
    <row r="6" spans="1:4" x14ac:dyDescent="0.2">
      <c r="A6" s="22">
        <v>5</v>
      </c>
      <c r="B6" s="22" t="s">
        <v>13</v>
      </c>
      <c r="C6" s="31" t="s">
        <v>42</v>
      </c>
      <c r="D6" s="31" t="s">
        <v>12</v>
      </c>
    </row>
    <row r="7" spans="1:4" x14ac:dyDescent="0.2">
      <c r="A7" s="22">
        <v>6</v>
      </c>
      <c r="B7" s="22" t="s">
        <v>17</v>
      </c>
      <c r="C7" s="31" t="s">
        <v>41</v>
      </c>
      <c r="D7" s="31" t="s">
        <v>12</v>
      </c>
    </row>
    <row r="8" spans="1:4" x14ac:dyDescent="0.2">
      <c r="A8" s="22">
        <v>7</v>
      </c>
      <c r="B8" s="22" t="s">
        <v>18</v>
      </c>
      <c r="C8" s="31" t="s">
        <v>42</v>
      </c>
      <c r="D8" s="31" t="s">
        <v>12</v>
      </c>
    </row>
    <row r="9" spans="1:4" x14ac:dyDescent="0.2">
      <c r="A9" s="22">
        <v>8</v>
      </c>
      <c r="B9" s="22" t="s">
        <v>20</v>
      </c>
      <c r="C9" s="31" t="s">
        <v>42</v>
      </c>
      <c r="D9" s="31" t="s">
        <v>12</v>
      </c>
    </row>
    <row r="10" spans="1:4" x14ac:dyDescent="0.2">
      <c r="A10" s="22">
        <v>9</v>
      </c>
      <c r="B10" s="22" t="s">
        <v>27</v>
      </c>
      <c r="C10" s="31" t="s">
        <v>42</v>
      </c>
      <c r="D10" s="31" t="s">
        <v>12</v>
      </c>
    </row>
    <row r="11" spans="1:4" x14ac:dyDescent="0.2">
      <c r="A11" s="22">
        <v>10</v>
      </c>
      <c r="B11" s="22" t="s">
        <v>28</v>
      </c>
      <c r="C11" s="31" t="s">
        <v>42</v>
      </c>
      <c r="D11" s="31" t="s">
        <v>12</v>
      </c>
    </row>
    <row r="12" spans="1:4" x14ac:dyDescent="0.2">
      <c r="A12" s="22">
        <v>11</v>
      </c>
      <c r="B12" s="22" t="s">
        <v>29</v>
      </c>
      <c r="C12" s="31" t="s">
        <v>42</v>
      </c>
      <c r="D12" s="31" t="s">
        <v>12</v>
      </c>
    </row>
    <row r="13" spans="1:4" x14ac:dyDescent="0.2">
      <c r="A13" s="22">
        <v>12</v>
      </c>
      <c r="B13" s="22" t="s">
        <v>30</v>
      </c>
      <c r="C13" s="31" t="s">
        <v>41</v>
      </c>
      <c r="D13" s="31" t="s">
        <v>12</v>
      </c>
    </row>
    <row r="14" spans="1:4" x14ac:dyDescent="0.2">
      <c r="A14" s="22">
        <v>13</v>
      </c>
      <c r="B14" s="22" t="s">
        <v>31</v>
      </c>
      <c r="C14" s="31" t="s">
        <v>42</v>
      </c>
      <c r="D14" s="31" t="s">
        <v>12</v>
      </c>
    </row>
    <row r="15" spans="1:4" x14ac:dyDescent="0.2">
      <c r="A15" s="22">
        <v>14</v>
      </c>
      <c r="B15" s="22" t="s">
        <v>32</v>
      </c>
      <c r="C15" s="31" t="s">
        <v>42</v>
      </c>
      <c r="D15" s="31" t="s">
        <v>12</v>
      </c>
    </row>
    <row r="16" spans="1:4" x14ac:dyDescent="0.2">
      <c r="A16" s="22">
        <v>15</v>
      </c>
      <c r="B16" s="22" t="s">
        <v>33</v>
      </c>
      <c r="C16" s="31" t="s">
        <v>42</v>
      </c>
      <c r="D16" s="31" t="s">
        <v>12</v>
      </c>
    </row>
    <row r="17" spans="1:4" x14ac:dyDescent="0.2">
      <c r="A17" s="22">
        <v>16</v>
      </c>
      <c r="B17" s="22" t="s">
        <v>56</v>
      </c>
      <c r="C17" s="31" t="s">
        <v>42</v>
      </c>
      <c r="D17" s="31" t="s">
        <v>12</v>
      </c>
    </row>
    <row r="18" spans="1:4" x14ac:dyDescent="0.2">
      <c r="A18" s="22">
        <v>17</v>
      </c>
      <c r="B18" s="22" t="s">
        <v>45</v>
      </c>
      <c r="C18" s="31" t="s">
        <v>42</v>
      </c>
      <c r="D18" s="31" t="s">
        <v>12</v>
      </c>
    </row>
    <row r="19" spans="1:4" x14ac:dyDescent="0.2">
      <c r="A19" s="22">
        <v>18</v>
      </c>
      <c r="B19" s="22" t="s">
        <v>46</v>
      </c>
      <c r="C19" s="31" t="s">
        <v>42</v>
      </c>
      <c r="D19" s="31" t="s">
        <v>12</v>
      </c>
    </row>
    <row r="20" spans="1:4" x14ac:dyDescent="0.2">
      <c r="A20" s="22">
        <v>19</v>
      </c>
      <c r="B20" s="22" t="s">
        <v>47</v>
      </c>
      <c r="C20" s="31" t="s">
        <v>42</v>
      </c>
      <c r="D20" s="31" t="s">
        <v>12</v>
      </c>
    </row>
    <row r="21" spans="1:4" x14ac:dyDescent="0.2">
      <c r="A21" s="22">
        <v>20</v>
      </c>
      <c r="B21" s="22" t="s">
        <v>48</v>
      </c>
      <c r="C21" s="31" t="s">
        <v>42</v>
      </c>
      <c r="D21" s="31" t="s">
        <v>12</v>
      </c>
    </row>
    <row r="22" spans="1:4" x14ac:dyDescent="0.2">
      <c r="A22" s="22">
        <v>21</v>
      </c>
      <c r="B22" s="22" t="s">
        <v>44</v>
      </c>
      <c r="C22" s="31" t="s">
        <v>42</v>
      </c>
      <c r="D22" s="31" t="s">
        <v>12</v>
      </c>
    </row>
    <row r="23" spans="1:4" x14ac:dyDescent="0.2">
      <c r="A23" s="22">
        <v>22</v>
      </c>
      <c r="B23" s="22" t="s">
        <v>68</v>
      </c>
      <c r="C23" s="31" t="s">
        <v>42</v>
      </c>
      <c r="D23" s="31" t="s">
        <v>12</v>
      </c>
    </row>
    <row r="24" spans="1:4" x14ac:dyDescent="0.2">
      <c r="A24" s="22">
        <v>23</v>
      </c>
      <c r="B24" s="22" t="s">
        <v>69</v>
      </c>
      <c r="C24" s="31" t="s">
        <v>42</v>
      </c>
      <c r="D24" s="31" t="s">
        <v>12</v>
      </c>
    </row>
    <row r="25" spans="1:4" x14ac:dyDescent="0.2">
      <c r="A25" s="22">
        <v>24</v>
      </c>
      <c r="B25" s="22" t="s">
        <v>70</v>
      </c>
      <c r="C25" s="31" t="s">
        <v>42</v>
      </c>
      <c r="D25" s="31" t="s">
        <v>12</v>
      </c>
    </row>
    <row r="26" spans="1:4" x14ac:dyDescent="0.2">
      <c r="A26" s="22">
        <v>25</v>
      </c>
      <c r="B26" s="22" t="s">
        <v>71</v>
      </c>
      <c r="C26" s="31" t="s">
        <v>42</v>
      </c>
      <c r="D26" s="31" t="s">
        <v>12</v>
      </c>
    </row>
    <row r="27" spans="1:4" x14ac:dyDescent="0.2">
      <c r="A27" s="22">
        <v>26</v>
      </c>
      <c r="B27" s="22" t="s">
        <v>72</v>
      </c>
      <c r="C27" s="31" t="s">
        <v>42</v>
      </c>
      <c r="D27" s="31" t="s">
        <v>12</v>
      </c>
    </row>
    <row r="28" spans="1:4" x14ac:dyDescent="0.2">
      <c r="A28" s="22">
        <v>27</v>
      </c>
      <c r="B28" s="22" t="s">
        <v>73</v>
      </c>
      <c r="C28" s="31" t="s">
        <v>42</v>
      </c>
      <c r="D28" s="31" t="s">
        <v>12</v>
      </c>
    </row>
    <row r="29" spans="1:4" x14ac:dyDescent="0.2">
      <c r="A29" s="22">
        <v>28</v>
      </c>
      <c r="B29" s="22" t="s">
        <v>74</v>
      </c>
      <c r="C29" s="31" t="s">
        <v>42</v>
      </c>
      <c r="D29" s="31" t="s">
        <v>12</v>
      </c>
    </row>
    <row r="30" spans="1:4" x14ac:dyDescent="0.2">
      <c r="A30" s="22">
        <v>29</v>
      </c>
      <c r="B30" s="22" t="s">
        <v>75</v>
      </c>
      <c r="C30" s="31" t="s">
        <v>42</v>
      </c>
      <c r="D30" s="31" t="s">
        <v>12</v>
      </c>
    </row>
    <row r="31" spans="1:4" x14ac:dyDescent="0.2">
      <c r="A31" s="22">
        <v>30</v>
      </c>
      <c r="B31" s="22" t="s">
        <v>76</v>
      </c>
      <c r="C31" s="31" t="s">
        <v>42</v>
      </c>
      <c r="D31" s="31" t="s">
        <v>12</v>
      </c>
    </row>
    <row r="32" spans="1:4" x14ac:dyDescent="0.2">
      <c r="A32" s="22">
        <v>31</v>
      </c>
      <c r="B32" s="22" t="s">
        <v>77</v>
      </c>
      <c r="C32" s="31" t="s">
        <v>42</v>
      </c>
      <c r="D32" s="31" t="s">
        <v>12</v>
      </c>
    </row>
    <row r="33" spans="1:4" x14ac:dyDescent="0.2">
      <c r="A33" s="22">
        <v>32</v>
      </c>
      <c r="B33" s="22" t="s">
        <v>78</v>
      </c>
      <c r="C33" s="31" t="s">
        <v>42</v>
      </c>
      <c r="D33" s="31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topLeftCell="A22" zoomScale="91" zoomScaleNormal="91" zoomScalePageLayoutView="91" workbookViewId="0">
      <selection activeCell="J33" sqref="J33"/>
    </sheetView>
  </sheetViews>
  <sheetFormatPr baseColWidth="10" defaultColWidth="0" defaultRowHeight="16" zeroHeight="1" x14ac:dyDescent="0.2"/>
  <cols>
    <col min="1" max="1" width="8.83203125" style="3" customWidth="1"/>
    <col min="2" max="2" width="11" style="3" customWidth="1"/>
    <col min="3" max="3" width="13.6640625" style="3" customWidth="1"/>
    <col min="4" max="5" width="11.1640625" style="3" customWidth="1"/>
    <col min="6" max="6" width="13.5" style="3" customWidth="1"/>
    <col min="7" max="7" width="14" style="3" customWidth="1"/>
    <col min="8" max="8" width="9.83203125" style="3" customWidth="1"/>
    <col min="9" max="9" width="14.83203125" style="3" customWidth="1"/>
    <col min="10" max="10" width="11.83203125" style="3" customWidth="1"/>
    <col min="11" max="11" width="12.83203125" style="3" customWidth="1"/>
    <col min="12" max="12" width="18.5" style="3" hidden="1"/>
    <col min="13" max="13" width="16.1640625" style="3" hidden="1"/>
    <col min="14" max="14" width="0" style="3" hidden="1"/>
    <col min="15" max="16384" width="10.83203125" style="3" hidden="1"/>
  </cols>
  <sheetData>
    <row r="1" spans="1:14" s="27" customFormat="1" x14ac:dyDescent="0.2">
      <c r="A1" s="24" t="s">
        <v>57</v>
      </c>
      <c r="B1" s="24" t="s">
        <v>58</v>
      </c>
      <c r="C1" s="24" t="s">
        <v>59</v>
      </c>
      <c r="D1" s="24" t="s">
        <v>60</v>
      </c>
      <c r="E1" s="24" t="s">
        <v>67</v>
      </c>
      <c r="F1" s="24" t="s">
        <v>61</v>
      </c>
      <c r="G1" s="24" t="s">
        <v>62</v>
      </c>
      <c r="H1" s="24" t="s">
        <v>63</v>
      </c>
      <c r="I1" s="24" t="s">
        <v>64</v>
      </c>
      <c r="J1" s="24" t="s">
        <v>65</v>
      </c>
      <c r="K1" s="25" t="s">
        <v>66</v>
      </c>
      <c r="L1" s="26"/>
      <c r="M1" s="26"/>
      <c r="N1" s="26"/>
    </row>
    <row r="2" spans="1:14" x14ac:dyDescent="0.2">
      <c r="A2" s="13">
        <v>1</v>
      </c>
      <c r="B2" s="15">
        <v>2047379</v>
      </c>
      <c r="C2" s="15">
        <v>400804</v>
      </c>
      <c r="D2" s="15">
        <v>1939305</v>
      </c>
      <c r="E2" s="15">
        <v>-1538501</v>
      </c>
      <c r="F2" s="15">
        <v>-465919</v>
      </c>
      <c r="G2" s="15">
        <v>-108231</v>
      </c>
      <c r="H2" s="15">
        <v>779</v>
      </c>
      <c r="I2" s="13">
        <f t="shared" ref="I2" si="0">B2-H2</f>
        <v>2046600</v>
      </c>
      <c r="J2" s="13">
        <v>297</v>
      </c>
      <c r="K2" s="16">
        <v>-26248</v>
      </c>
      <c r="L2" s="8"/>
      <c r="M2" s="4"/>
      <c r="N2" s="4"/>
    </row>
    <row r="3" spans="1:14" x14ac:dyDescent="0.2">
      <c r="A3" s="17">
        <f>A2+1</f>
        <v>2</v>
      </c>
      <c r="B3" s="15">
        <v>1654915</v>
      </c>
      <c r="C3" s="15">
        <v>967259</v>
      </c>
      <c r="D3" s="15">
        <v>865011</v>
      </c>
      <c r="E3" s="15">
        <v>102248</v>
      </c>
      <c r="F3" s="15">
        <v>-2212650</v>
      </c>
      <c r="G3" s="15">
        <v>128493</v>
      </c>
      <c r="H3" s="15">
        <v>-546231</v>
      </c>
      <c r="I3" s="15">
        <v>2201146</v>
      </c>
      <c r="J3" s="13">
        <v>-63858</v>
      </c>
      <c r="K3" s="16">
        <v>-32072</v>
      </c>
      <c r="L3" s="4"/>
      <c r="M3" s="4"/>
      <c r="N3" s="4"/>
    </row>
    <row r="4" spans="1:14" x14ac:dyDescent="0.2">
      <c r="A4" s="17">
        <f t="shared" ref="A4:A22" si="1">A3+1</f>
        <v>3</v>
      </c>
      <c r="B4" s="15">
        <v>1242642</v>
      </c>
      <c r="C4" s="15">
        <v>226446</v>
      </c>
      <c r="D4" s="15">
        <v>388667</v>
      </c>
      <c r="E4" s="15">
        <v>-162221</v>
      </c>
      <c r="F4" s="15">
        <v>-510057</v>
      </c>
      <c r="G4" s="15">
        <v>-56724</v>
      </c>
      <c r="H4" s="15">
        <v>362713</v>
      </c>
      <c r="I4" s="15">
        <v>879929</v>
      </c>
      <c r="J4" s="13">
        <v>-107869</v>
      </c>
      <c r="K4" s="16">
        <v>-113759</v>
      </c>
      <c r="L4" s="4"/>
      <c r="M4" s="4"/>
      <c r="N4" s="4"/>
    </row>
    <row r="5" spans="1:14" x14ac:dyDescent="0.2">
      <c r="A5" s="17">
        <f t="shared" si="1"/>
        <v>4</v>
      </c>
      <c r="B5" s="13">
        <v>934248</v>
      </c>
      <c r="C5" s="13">
        <v>131681</v>
      </c>
      <c r="D5" s="13">
        <v>1260267</v>
      </c>
      <c r="E5" s="15">
        <v>-1128586</v>
      </c>
      <c r="F5" s="13">
        <v>-332154</v>
      </c>
      <c r="G5" s="13">
        <v>-93515</v>
      </c>
      <c r="H5" s="13">
        <v>-328155</v>
      </c>
      <c r="I5" s="13">
        <f>B5-H5</f>
        <v>1262403</v>
      </c>
      <c r="J5" s="13">
        <v>-2498</v>
      </c>
      <c r="K5" s="14">
        <v>-209426</v>
      </c>
      <c r="L5" s="4"/>
      <c r="M5" s="4"/>
      <c r="N5" s="4"/>
    </row>
    <row r="6" spans="1:14" x14ac:dyDescent="0.2">
      <c r="A6" s="17">
        <f t="shared" si="1"/>
        <v>5</v>
      </c>
      <c r="B6" s="15">
        <v>2436005</v>
      </c>
      <c r="C6" s="15">
        <v>567830</v>
      </c>
      <c r="D6" s="15">
        <v>593095</v>
      </c>
      <c r="E6" s="15">
        <v>-25265</v>
      </c>
      <c r="F6" s="15">
        <v>-65659</v>
      </c>
      <c r="G6" s="15">
        <v>36709</v>
      </c>
      <c r="H6" s="15">
        <v>414523</v>
      </c>
      <c r="I6" s="15">
        <v>1995504</v>
      </c>
      <c r="J6" s="13">
        <v>77127</v>
      </c>
      <c r="K6" s="16">
        <v>-27893</v>
      </c>
      <c r="L6" s="9"/>
      <c r="M6" s="9"/>
      <c r="N6" s="9"/>
    </row>
    <row r="7" spans="1:14" x14ac:dyDescent="0.2">
      <c r="A7" s="17">
        <f t="shared" si="1"/>
        <v>6</v>
      </c>
      <c r="B7" s="15">
        <v>5831636</v>
      </c>
      <c r="C7" s="15">
        <v>567139</v>
      </c>
      <c r="D7" s="15">
        <v>3178421</v>
      </c>
      <c r="E7" s="15">
        <v>-2611282</v>
      </c>
      <c r="F7" s="15">
        <v>-3606400</v>
      </c>
      <c r="G7" s="15">
        <v>-3216852</v>
      </c>
      <c r="H7" s="15">
        <v>-677324</v>
      </c>
      <c r="I7" s="15">
        <v>6508960</v>
      </c>
      <c r="J7" s="18">
        <v>39869</v>
      </c>
      <c r="K7" s="16">
        <v>-563769</v>
      </c>
      <c r="L7" s="4"/>
      <c r="M7" s="4"/>
      <c r="N7" s="5"/>
    </row>
    <row r="8" spans="1:14" x14ac:dyDescent="0.2">
      <c r="A8" s="17">
        <f t="shared" si="1"/>
        <v>7</v>
      </c>
      <c r="B8" s="15">
        <v>587852</v>
      </c>
      <c r="C8" s="15">
        <v>125105</v>
      </c>
      <c r="D8" s="15">
        <v>211366</v>
      </c>
      <c r="E8" s="15">
        <v>-86261</v>
      </c>
      <c r="F8" s="15">
        <v>-287309</v>
      </c>
      <c r="G8" s="19">
        <v>-287309</v>
      </c>
      <c r="H8" s="15">
        <v>-232685</v>
      </c>
      <c r="I8" s="15">
        <v>820537</v>
      </c>
      <c r="J8" s="15">
        <v>-9816</v>
      </c>
      <c r="K8" s="16">
        <v>-251114</v>
      </c>
      <c r="L8" s="4"/>
      <c r="M8" s="5"/>
      <c r="N8" s="4"/>
    </row>
    <row r="9" spans="1:14" x14ac:dyDescent="0.2">
      <c r="A9" s="17">
        <f t="shared" si="1"/>
        <v>8</v>
      </c>
      <c r="B9" s="15">
        <v>346424</v>
      </c>
      <c r="C9" s="15">
        <v>61525</v>
      </c>
      <c r="D9" s="15">
        <v>95015</v>
      </c>
      <c r="E9" s="15">
        <v>-33490</v>
      </c>
      <c r="F9" s="20">
        <v>66720</v>
      </c>
      <c r="G9" s="15">
        <v>-251815</v>
      </c>
      <c r="H9" s="15">
        <v>-25135</v>
      </c>
      <c r="I9" s="15">
        <v>371559</v>
      </c>
      <c r="J9" s="15">
        <v>-11458</v>
      </c>
      <c r="K9" s="16">
        <v>-272259</v>
      </c>
      <c r="L9" s="4"/>
      <c r="M9" s="4"/>
      <c r="N9" s="4"/>
    </row>
    <row r="10" spans="1:14" x14ac:dyDescent="0.2">
      <c r="A10" s="17">
        <f t="shared" si="1"/>
        <v>9</v>
      </c>
      <c r="B10" s="15">
        <v>392794</v>
      </c>
      <c r="C10" s="15">
        <v>290033</v>
      </c>
      <c r="D10" s="15">
        <v>271284</v>
      </c>
      <c r="E10" s="15">
        <v>18749</v>
      </c>
      <c r="F10" s="15">
        <v>-574715</v>
      </c>
      <c r="G10" s="15">
        <v>-242149</v>
      </c>
      <c r="H10" s="15">
        <v>-32327</v>
      </c>
      <c r="I10" s="15">
        <v>425121</v>
      </c>
      <c r="J10" s="13">
        <v>-1511</v>
      </c>
      <c r="K10" s="16">
        <v>-242506</v>
      </c>
      <c r="L10" s="4"/>
      <c r="M10" s="4"/>
      <c r="N10" s="4"/>
    </row>
    <row r="11" spans="1:14" x14ac:dyDescent="0.2">
      <c r="A11" s="17">
        <f t="shared" si="1"/>
        <v>10</v>
      </c>
      <c r="B11" s="15">
        <v>2835418</v>
      </c>
      <c r="C11" s="15">
        <v>877949</v>
      </c>
      <c r="D11" s="15">
        <v>2653848</v>
      </c>
      <c r="E11" s="15">
        <v>-1775899</v>
      </c>
      <c r="F11" s="15">
        <v>-1380155</v>
      </c>
      <c r="G11" s="15">
        <v>125729</v>
      </c>
      <c r="H11" s="15">
        <v>40609</v>
      </c>
      <c r="I11" s="15">
        <v>2794809</v>
      </c>
      <c r="J11" s="18">
        <v>348478</v>
      </c>
      <c r="K11" s="16">
        <v>62401</v>
      </c>
      <c r="L11" s="4"/>
      <c r="M11" s="4"/>
      <c r="N11" s="5"/>
    </row>
    <row r="12" spans="1:14" x14ac:dyDescent="0.2">
      <c r="A12" s="17">
        <f t="shared" si="1"/>
        <v>11</v>
      </c>
      <c r="B12" s="15">
        <v>277044</v>
      </c>
      <c r="C12" s="15">
        <v>125751</v>
      </c>
      <c r="D12" s="15">
        <v>59117</v>
      </c>
      <c r="E12" s="15">
        <v>66634</v>
      </c>
      <c r="F12" s="15">
        <v>-804703</v>
      </c>
      <c r="G12" s="15">
        <v>45741</v>
      </c>
      <c r="H12" s="15">
        <v>-294172</v>
      </c>
      <c r="I12" s="15">
        <v>571216</v>
      </c>
      <c r="J12" s="18">
        <v>35370</v>
      </c>
      <c r="K12" s="16">
        <v>-14759</v>
      </c>
      <c r="L12" s="4"/>
      <c r="M12" s="5"/>
      <c r="N12" s="5"/>
    </row>
    <row r="13" spans="1:14" x14ac:dyDescent="0.2">
      <c r="A13" s="17">
        <f t="shared" si="1"/>
        <v>12</v>
      </c>
      <c r="B13" s="15">
        <v>498180</v>
      </c>
      <c r="C13" s="15">
        <v>151525</v>
      </c>
      <c r="D13" s="15">
        <v>84947</v>
      </c>
      <c r="E13" s="15">
        <v>66578</v>
      </c>
      <c r="F13" s="15">
        <v>-156326</v>
      </c>
      <c r="G13" s="15">
        <v>-27829</v>
      </c>
      <c r="H13" s="15">
        <v>353670</v>
      </c>
      <c r="I13" s="15">
        <v>144510</v>
      </c>
      <c r="J13" s="13">
        <v>-14861</v>
      </c>
      <c r="K13" s="16">
        <v>-27123</v>
      </c>
      <c r="L13" s="4"/>
      <c r="M13" s="5"/>
      <c r="N13" s="4"/>
    </row>
    <row r="14" spans="1:14" x14ac:dyDescent="0.2">
      <c r="A14" s="17">
        <f t="shared" si="1"/>
        <v>13</v>
      </c>
      <c r="B14" s="15">
        <v>396048</v>
      </c>
      <c r="C14" s="15">
        <v>47736</v>
      </c>
      <c r="D14" s="15">
        <v>57533</v>
      </c>
      <c r="E14" s="15">
        <v>-9797</v>
      </c>
      <c r="F14" s="15">
        <v>0</v>
      </c>
      <c r="G14" s="15">
        <v>-125497</v>
      </c>
      <c r="H14" s="15">
        <v>20377</v>
      </c>
      <c r="I14" s="15">
        <v>375671</v>
      </c>
      <c r="J14" s="18">
        <v>5625</v>
      </c>
      <c r="K14" s="16">
        <v>175159</v>
      </c>
      <c r="L14" s="4"/>
      <c r="M14" s="5"/>
      <c r="N14" s="5"/>
    </row>
    <row r="15" spans="1:14" x14ac:dyDescent="0.2">
      <c r="A15" s="17">
        <f t="shared" si="1"/>
        <v>14</v>
      </c>
      <c r="B15" s="15">
        <v>449540</v>
      </c>
      <c r="C15" s="15">
        <v>82571</v>
      </c>
      <c r="D15" s="15">
        <v>78158</v>
      </c>
      <c r="E15" s="15">
        <v>4413</v>
      </c>
      <c r="F15" s="15">
        <v>-88285</v>
      </c>
      <c r="G15" s="19">
        <v>278858</v>
      </c>
      <c r="H15" s="15">
        <v>212835</v>
      </c>
      <c r="I15" s="15">
        <v>236705</v>
      </c>
      <c r="J15" s="18">
        <v>36711</v>
      </c>
      <c r="K15" s="16">
        <v>-101756</v>
      </c>
      <c r="L15" s="4"/>
      <c r="M15" s="5"/>
      <c r="N15" s="5"/>
    </row>
    <row r="16" spans="1:14" x14ac:dyDescent="0.2">
      <c r="A16" s="17">
        <f t="shared" si="1"/>
        <v>15</v>
      </c>
      <c r="B16" s="15">
        <v>1028744</v>
      </c>
      <c r="C16" s="15">
        <v>286067</v>
      </c>
      <c r="D16" s="15">
        <v>251244</v>
      </c>
      <c r="E16" s="15">
        <v>34823</v>
      </c>
      <c r="F16" s="15">
        <v>366098</v>
      </c>
      <c r="G16" s="15">
        <v>51541</v>
      </c>
      <c r="H16" s="15">
        <v>570843</v>
      </c>
      <c r="I16" s="15">
        <v>457901</v>
      </c>
      <c r="J16" s="18">
        <v>41546</v>
      </c>
      <c r="K16" s="16">
        <v>-1660</v>
      </c>
      <c r="L16" s="4"/>
      <c r="M16" s="4"/>
      <c r="N16" s="5"/>
    </row>
    <row r="17" spans="1:11" ht="14" customHeight="1" x14ac:dyDescent="0.2">
      <c r="A17" s="17">
        <f t="shared" si="1"/>
        <v>16</v>
      </c>
      <c r="B17" s="16">
        <v>1410000</v>
      </c>
      <c r="C17" s="16">
        <v>397000</v>
      </c>
      <c r="D17" s="16">
        <v>195000</v>
      </c>
      <c r="E17" s="15">
        <v>202000</v>
      </c>
      <c r="F17" s="16">
        <v>-744000</v>
      </c>
      <c r="G17" s="16">
        <v>440000</v>
      </c>
      <c r="H17" s="16">
        <v>-461000</v>
      </c>
      <c r="I17" s="16">
        <v>1871000</v>
      </c>
      <c r="J17" s="21">
        <v>288000</v>
      </c>
      <c r="K17" s="16">
        <v>223000</v>
      </c>
    </row>
    <row r="18" spans="1:11" x14ac:dyDescent="0.2">
      <c r="A18" s="17">
        <f t="shared" si="1"/>
        <v>17</v>
      </c>
      <c r="B18" s="16">
        <v>664.01400000000001</v>
      </c>
      <c r="C18" s="16">
        <v>243.09800000000001</v>
      </c>
      <c r="D18" s="16">
        <v>330.10700000000003</v>
      </c>
      <c r="E18" s="15">
        <v>-87.009000000000015</v>
      </c>
      <c r="F18" s="16">
        <v>987.22299999999996</v>
      </c>
      <c r="G18" s="16">
        <v>79.161000000000001</v>
      </c>
      <c r="H18" s="16">
        <v>161.136</v>
      </c>
      <c r="I18" s="16">
        <v>502.87799999999999</v>
      </c>
      <c r="J18" s="16">
        <v>76.709999999999994</v>
      </c>
      <c r="K18" s="16">
        <v>23.297999999999998</v>
      </c>
    </row>
    <row r="19" spans="1:11" x14ac:dyDescent="0.2">
      <c r="A19" s="17">
        <f t="shared" si="1"/>
        <v>18</v>
      </c>
      <c r="B19" s="16">
        <v>525.28099999999995</v>
      </c>
      <c r="C19" s="16">
        <v>118.69</v>
      </c>
      <c r="D19" s="16">
        <v>59.262999999999998</v>
      </c>
      <c r="E19" s="15">
        <v>59.427</v>
      </c>
      <c r="F19" s="16">
        <v>6.3230000000000004</v>
      </c>
      <c r="G19" s="16">
        <v>35.167999999999999</v>
      </c>
      <c r="H19" s="14">
        <v>91.987999999999943</v>
      </c>
      <c r="I19" s="16">
        <v>433.29300000000001</v>
      </c>
      <c r="J19" s="16">
        <v>13.081</v>
      </c>
      <c r="K19" s="16">
        <v>13.217000000000001</v>
      </c>
    </row>
    <row r="20" spans="1:11" x14ac:dyDescent="0.2">
      <c r="A20" s="17">
        <f t="shared" si="1"/>
        <v>19</v>
      </c>
      <c r="B20" s="16">
        <v>502.27100000000002</v>
      </c>
      <c r="C20" s="16">
        <v>216.245</v>
      </c>
      <c r="D20" s="16">
        <v>110.32899999999999</v>
      </c>
      <c r="E20" s="15">
        <v>105.91600000000001</v>
      </c>
      <c r="F20" s="16">
        <v>-17.902999999999999</v>
      </c>
      <c r="G20" s="16">
        <v>11.750999999999999</v>
      </c>
      <c r="H20" s="16">
        <v>319.31099999999998</v>
      </c>
      <c r="I20" s="16">
        <v>182.96</v>
      </c>
      <c r="J20" s="16">
        <v>-26.509</v>
      </c>
      <c r="K20" s="16">
        <v>3.31</v>
      </c>
    </row>
    <row r="21" spans="1:11" x14ac:dyDescent="0.2">
      <c r="A21" s="17">
        <f>A20+1</f>
        <v>20</v>
      </c>
      <c r="B21" s="16">
        <v>1128.2439999999999</v>
      </c>
      <c r="C21" s="16">
        <v>221.27699999999999</v>
      </c>
      <c r="D21" s="16">
        <v>1236.8499999999999</v>
      </c>
      <c r="E21" s="15">
        <v>-1015.5729999999999</v>
      </c>
      <c r="F21" s="16">
        <v>-1226.298</v>
      </c>
      <c r="G21" s="16">
        <v>-11.555</v>
      </c>
      <c r="H21" s="16">
        <v>-311.43799999999999</v>
      </c>
      <c r="I21" s="16">
        <v>1439.682</v>
      </c>
      <c r="J21" s="16">
        <v>8.4440000000000008</v>
      </c>
      <c r="K21" s="16">
        <v>-134.84899999999999</v>
      </c>
    </row>
    <row r="22" spans="1:11" x14ac:dyDescent="0.2">
      <c r="A22" s="17">
        <f t="shared" si="1"/>
        <v>21</v>
      </c>
      <c r="B22" s="16">
        <v>266.27499999999998</v>
      </c>
      <c r="C22" s="16">
        <v>178.81200000000001</v>
      </c>
      <c r="D22" s="16">
        <v>216.98699999999999</v>
      </c>
      <c r="E22" s="15">
        <v>-38.174999999999983</v>
      </c>
      <c r="F22" s="16">
        <v>-94.03</v>
      </c>
      <c r="G22" s="16">
        <v>-14.298999999999999</v>
      </c>
      <c r="H22" s="16">
        <v>7.0000000000000001E-3</v>
      </c>
      <c r="I22" s="16">
        <v>259.95999999999998</v>
      </c>
      <c r="J22" s="16">
        <v>-18.751999999999999</v>
      </c>
      <c r="K22" s="16">
        <v>-11.452999999999999</v>
      </c>
    </row>
    <row r="23" spans="1:11" x14ac:dyDescent="0.2">
      <c r="A23" s="22">
        <v>22</v>
      </c>
      <c r="B23" s="16">
        <v>648.66499999999996</v>
      </c>
      <c r="C23" s="16">
        <v>619.75199999999995</v>
      </c>
      <c r="D23" s="16">
        <v>7443.4009999999998</v>
      </c>
      <c r="E23" s="17">
        <v>-6823.6489999999994</v>
      </c>
      <c r="F23" s="16">
        <v>-41344.822</v>
      </c>
      <c r="G23" s="16">
        <v>-3045.4070000000002</v>
      </c>
      <c r="H23" s="16">
        <v>-6794.7359999999999</v>
      </c>
      <c r="I23" s="16">
        <v>7443.4009999999998</v>
      </c>
      <c r="J23" s="16">
        <v>-167.672</v>
      </c>
      <c r="K23" s="16">
        <v>-4551.3580000000002</v>
      </c>
    </row>
    <row r="24" spans="1:11" x14ac:dyDescent="0.2">
      <c r="A24" s="22">
        <v>23</v>
      </c>
      <c r="B24" s="16">
        <v>239.2</v>
      </c>
      <c r="C24" s="16">
        <v>41.6</v>
      </c>
      <c r="D24" s="16">
        <v>2168.5</v>
      </c>
      <c r="E24" s="17">
        <v>-2126.9</v>
      </c>
      <c r="F24" s="16">
        <v>-9113.7999999999993</v>
      </c>
      <c r="G24" s="16">
        <v>-1062.4000000000001</v>
      </c>
      <c r="H24" s="16">
        <v>-1929.3</v>
      </c>
      <c r="I24" s="16">
        <v>2168.5</v>
      </c>
      <c r="J24" s="16">
        <v>-267.7</v>
      </c>
      <c r="K24" s="16">
        <v>-1958.5</v>
      </c>
    </row>
    <row r="25" spans="1:11" x14ac:dyDescent="0.2">
      <c r="A25" s="22">
        <v>24</v>
      </c>
      <c r="B25" s="16">
        <v>2209.7350000000001</v>
      </c>
      <c r="C25" s="16">
        <v>1078.7090000000001</v>
      </c>
      <c r="D25" s="16">
        <v>7970.4189999999999</v>
      </c>
      <c r="E25" s="17">
        <v>-6891.71</v>
      </c>
      <c r="F25" s="16">
        <v>-54819.678999999996</v>
      </c>
      <c r="G25" s="16">
        <v>-551.56299999999999</v>
      </c>
      <c r="H25" s="16">
        <v>-9945.6830000000009</v>
      </c>
      <c r="I25" s="16">
        <v>12076.8</v>
      </c>
      <c r="J25" s="16">
        <v>68.933999999999997</v>
      </c>
      <c r="K25" s="16">
        <v>-1607.1679999999999</v>
      </c>
    </row>
    <row r="26" spans="1:11" x14ac:dyDescent="0.2">
      <c r="A26" s="22">
        <v>25</v>
      </c>
      <c r="B26" s="16">
        <v>436191</v>
      </c>
      <c r="C26" s="16">
        <v>172668</v>
      </c>
      <c r="D26" s="16">
        <v>29985</v>
      </c>
      <c r="E26" s="17">
        <v>142683</v>
      </c>
      <c r="F26" s="16">
        <v>-59832</v>
      </c>
      <c r="G26" s="14"/>
      <c r="H26" s="16">
        <v>14434</v>
      </c>
      <c r="I26" s="16">
        <v>421757</v>
      </c>
      <c r="J26" s="16">
        <v>-47480</v>
      </c>
      <c r="K26" s="16">
        <v>-48617</v>
      </c>
    </row>
    <row r="27" spans="1:11" x14ac:dyDescent="0.2">
      <c r="A27" s="22">
        <v>26</v>
      </c>
      <c r="B27" s="16">
        <v>1206.432</v>
      </c>
      <c r="C27" s="16">
        <v>2</v>
      </c>
      <c r="D27" s="16">
        <v>1101.2560000000001</v>
      </c>
      <c r="E27" s="17">
        <v>-1099.2560000000001</v>
      </c>
      <c r="F27" s="16">
        <v>-19482.451000000001</v>
      </c>
      <c r="G27" s="16">
        <v>-4670.3549999999996</v>
      </c>
      <c r="H27" s="16">
        <v>-1099.2560000000001</v>
      </c>
      <c r="I27" s="16">
        <v>1101.2560000000001</v>
      </c>
      <c r="J27" s="16">
        <v>-736.05600000000004</v>
      </c>
      <c r="K27" s="16">
        <v>-6646.53</v>
      </c>
    </row>
    <row r="28" spans="1:11" x14ac:dyDescent="0.2">
      <c r="A28" s="22">
        <v>27</v>
      </c>
      <c r="B28" s="16">
        <v>1727.288</v>
      </c>
      <c r="C28" s="16">
        <v>764.625</v>
      </c>
      <c r="D28" s="16">
        <v>11328.130999999999</v>
      </c>
      <c r="E28" s="17">
        <v>-10563.505999999999</v>
      </c>
      <c r="F28" s="16">
        <v>-30504.079000000002</v>
      </c>
      <c r="G28" s="16">
        <v>-2518.2669999999998</v>
      </c>
      <c r="H28" s="16">
        <v>-9702.5879999999997</v>
      </c>
      <c r="I28" s="16">
        <v>11429.876</v>
      </c>
      <c r="J28" s="16">
        <v>-452.62799999999999</v>
      </c>
      <c r="K28" s="16">
        <v>-4116.683</v>
      </c>
    </row>
    <row r="29" spans="1:11" x14ac:dyDescent="0.2">
      <c r="A29" s="22">
        <v>28</v>
      </c>
      <c r="B29" s="16">
        <v>34379</v>
      </c>
      <c r="C29" s="16">
        <v>14023</v>
      </c>
      <c r="D29" s="16">
        <v>39160</v>
      </c>
      <c r="E29" s="17">
        <v>-25137</v>
      </c>
      <c r="F29" s="16">
        <v>-156260</v>
      </c>
      <c r="G29" s="16">
        <v>-29066</v>
      </c>
      <c r="H29" s="16">
        <v>-51008</v>
      </c>
      <c r="I29" s="16">
        <v>85387</v>
      </c>
      <c r="J29" s="16">
        <v>-6333</v>
      </c>
      <c r="K29" s="16">
        <v>-52834</v>
      </c>
    </row>
    <row r="30" spans="1:11" x14ac:dyDescent="0.2">
      <c r="A30" s="22">
        <v>29</v>
      </c>
      <c r="B30" s="16">
        <v>96.364999999999995</v>
      </c>
      <c r="C30" s="16">
        <v>58.573999999999998</v>
      </c>
      <c r="D30" s="16">
        <v>139.18899999999999</v>
      </c>
      <c r="E30" s="17">
        <v>-80.614999999999995</v>
      </c>
      <c r="F30" s="16">
        <v>-331.61</v>
      </c>
      <c r="G30" s="16">
        <v>-34.299999999999997</v>
      </c>
      <c r="H30" s="16">
        <v>-47.661999999999999</v>
      </c>
      <c r="I30" s="16">
        <v>144.02699999999999</v>
      </c>
      <c r="J30" s="16">
        <v>13.353999999999999</v>
      </c>
      <c r="K30" s="16">
        <v>-51.174999999999997</v>
      </c>
    </row>
    <row r="31" spans="1:11" x14ac:dyDescent="0.2">
      <c r="A31" s="22">
        <v>30</v>
      </c>
      <c r="B31" s="16">
        <v>114916</v>
      </c>
      <c r="C31" s="16">
        <v>42276</v>
      </c>
      <c r="D31" s="16">
        <v>30860</v>
      </c>
      <c r="E31" s="17">
        <v>11416</v>
      </c>
      <c r="F31" s="16">
        <v>-410382</v>
      </c>
      <c r="G31" s="16">
        <v>-11968</v>
      </c>
      <c r="H31" s="16">
        <v>-57396</v>
      </c>
      <c r="I31" s="16">
        <v>172312</v>
      </c>
      <c r="J31" s="16">
        <v>4768</v>
      </c>
      <c r="K31" s="16">
        <v>-27256</v>
      </c>
    </row>
    <row r="32" spans="1:11" x14ac:dyDescent="0.2">
      <c r="A32" s="22">
        <v>31</v>
      </c>
      <c r="B32" s="16">
        <v>30121</v>
      </c>
      <c r="C32" s="16">
        <v>6409</v>
      </c>
      <c r="D32" s="16">
        <v>4897</v>
      </c>
      <c r="E32" s="17">
        <v>1512</v>
      </c>
      <c r="F32" s="16">
        <v>-23286</v>
      </c>
      <c r="G32" s="16">
        <v>-3005</v>
      </c>
      <c r="H32" s="16">
        <v>-1316</v>
      </c>
      <c r="I32" s="16">
        <v>31437</v>
      </c>
      <c r="J32" s="16">
        <v>-1798</v>
      </c>
      <c r="K32" s="16">
        <v>-4675</v>
      </c>
    </row>
    <row r="33" spans="1:11" x14ac:dyDescent="0.2">
      <c r="A33" s="22">
        <v>32</v>
      </c>
      <c r="B33" s="16">
        <v>71.117000000000004</v>
      </c>
      <c r="C33" s="16">
        <v>22.215</v>
      </c>
      <c r="D33" s="16">
        <v>3.2930000000000001</v>
      </c>
      <c r="E33" s="17">
        <v>18.922000000000001</v>
      </c>
      <c r="F33" s="16">
        <v>6.0650000000000004</v>
      </c>
      <c r="G33" s="16">
        <v>3.1760000000000002</v>
      </c>
      <c r="H33" s="16">
        <v>26.140999999999998</v>
      </c>
      <c r="I33" s="16">
        <v>44.976999999999997</v>
      </c>
      <c r="J33" s="16">
        <v>3.9060000000000001</v>
      </c>
      <c r="K33" s="16">
        <v>-1.8440000000000001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workbookViewId="0">
      <selection activeCell="G15" sqref="G15"/>
    </sheetView>
  </sheetViews>
  <sheetFormatPr baseColWidth="10" defaultColWidth="0" defaultRowHeight="16" zeroHeight="1" x14ac:dyDescent="0.2"/>
  <cols>
    <col min="1" max="1" width="8.83203125" style="3" customWidth="1"/>
    <col min="2" max="2" width="11" style="3" customWidth="1"/>
    <col min="3" max="3" width="10" style="3" customWidth="1"/>
    <col min="4" max="5" width="11.1640625" style="3" customWidth="1"/>
    <col min="6" max="6" width="13.5" style="3" customWidth="1"/>
    <col min="7" max="7" width="11.6640625" style="3" customWidth="1"/>
    <col min="8" max="8" width="13.1640625" style="3" customWidth="1"/>
    <col min="9" max="9" width="13.6640625" style="3" customWidth="1"/>
    <col min="10" max="10" width="11.83203125" style="3" customWidth="1"/>
    <col min="11" max="11" width="12.83203125" style="3" customWidth="1"/>
    <col min="12" max="12" width="18.5" style="3" hidden="1"/>
    <col min="13" max="13" width="16.1640625" style="3" hidden="1"/>
    <col min="14" max="14" width="0" style="3" hidden="1"/>
    <col min="15" max="16384" width="7.1640625" style="3" hidden="1"/>
  </cols>
  <sheetData>
    <row r="1" spans="1:14" s="27" customFormat="1" x14ac:dyDescent="0.2">
      <c r="A1" s="24" t="s">
        <v>57</v>
      </c>
      <c r="B1" s="24" t="s">
        <v>58</v>
      </c>
      <c r="C1" s="24" t="s">
        <v>59</v>
      </c>
      <c r="D1" s="24" t="s">
        <v>60</v>
      </c>
      <c r="E1" s="24" t="s">
        <v>67</v>
      </c>
      <c r="F1" s="24" t="s">
        <v>61</v>
      </c>
      <c r="G1" s="24" t="s">
        <v>62</v>
      </c>
      <c r="H1" s="24" t="s">
        <v>63</v>
      </c>
      <c r="I1" s="24" t="s">
        <v>64</v>
      </c>
      <c r="J1" s="24" t="s">
        <v>65</v>
      </c>
      <c r="K1" s="25" t="s">
        <v>66</v>
      </c>
      <c r="L1" s="26"/>
      <c r="M1" s="26"/>
      <c r="N1" s="26"/>
    </row>
    <row r="2" spans="1:14" x14ac:dyDescent="0.2">
      <c r="A2" s="17">
        <v>1</v>
      </c>
      <c r="B2" s="15">
        <v>2231211</v>
      </c>
      <c r="C2" s="15">
        <v>205028</v>
      </c>
      <c r="D2" s="15">
        <v>169639</v>
      </c>
      <c r="E2" s="15">
        <v>35389</v>
      </c>
      <c r="F2" s="15">
        <v>-233716</v>
      </c>
      <c r="G2" s="15">
        <v>-170299</v>
      </c>
      <c r="H2" s="15">
        <v>226368</v>
      </c>
      <c r="I2" s="13">
        <f t="shared" ref="I2" si="0">B2-H2</f>
        <v>2004843</v>
      </c>
      <c r="J2" s="13">
        <v>67352</v>
      </c>
      <c r="K2" s="16">
        <v>-26248</v>
      </c>
      <c r="L2" s="4"/>
      <c r="M2" s="4"/>
      <c r="N2" s="4"/>
    </row>
    <row r="3" spans="1:14" x14ac:dyDescent="0.2">
      <c r="A3" s="17">
        <f>A2+1</f>
        <v>2</v>
      </c>
      <c r="B3" s="15">
        <v>1981404</v>
      </c>
      <c r="C3" s="15">
        <v>1238840</v>
      </c>
      <c r="D3" s="15">
        <v>911892</v>
      </c>
      <c r="E3" s="15">
        <v>326948</v>
      </c>
      <c r="F3" s="15">
        <v>-2180578</v>
      </c>
      <c r="G3" s="15">
        <v>-232792</v>
      </c>
      <c r="H3" s="15">
        <v>-469289</v>
      </c>
      <c r="I3" s="15">
        <v>2450693</v>
      </c>
      <c r="J3" s="13">
        <v>-193295</v>
      </c>
      <c r="K3" s="16">
        <v>-362723</v>
      </c>
      <c r="L3" s="4"/>
      <c r="M3" s="4"/>
      <c r="N3" s="4"/>
    </row>
    <row r="4" spans="1:14" x14ac:dyDescent="0.2">
      <c r="A4" s="17">
        <f t="shared" ref="A4:A22" si="1">A3+1</f>
        <v>3</v>
      </c>
      <c r="B4" s="15">
        <v>1246885</v>
      </c>
      <c r="C4" s="15">
        <v>150930</v>
      </c>
      <c r="D4" s="15">
        <v>245131</v>
      </c>
      <c r="E4" s="15">
        <v>-94201</v>
      </c>
      <c r="F4" s="15">
        <v>-396298</v>
      </c>
      <c r="G4" s="15">
        <v>-31112</v>
      </c>
      <c r="H4" s="15">
        <v>400618</v>
      </c>
      <c r="I4" s="15">
        <v>846267</v>
      </c>
      <c r="J4" s="13">
        <v>-79612</v>
      </c>
      <c r="K4" s="16">
        <v>-87351</v>
      </c>
      <c r="L4" s="4"/>
      <c r="M4" s="4"/>
      <c r="N4" s="4"/>
    </row>
    <row r="5" spans="1:14" x14ac:dyDescent="0.2">
      <c r="A5" s="17">
        <f t="shared" si="1"/>
        <v>4</v>
      </c>
      <c r="B5" s="13">
        <v>1080385</v>
      </c>
      <c r="C5" s="13">
        <v>124032</v>
      </c>
      <c r="D5" s="13">
        <v>59009</v>
      </c>
      <c r="E5" s="15">
        <v>65023</v>
      </c>
      <c r="F5" s="13">
        <v>-122728</v>
      </c>
      <c r="G5" s="13">
        <v>-26935</v>
      </c>
      <c r="H5" s="13">
        <v>-118729</v>
      </c>
      <c r="I5" s="13">
        <f>B5-H5</f>
        <v>1199114</v>
      </c>
      <c r="J5" s="13">
        <v>4273</v>
      </c>
      <c r="K5" s="14">
        <v>-127200</v>
      </c>
      <c r="L5" s="4"/>
      <c r="M5" s="4"/>
      <c r="N5" s="4"/>
    </row>
    <row r="6" spans="1:14" x14ac:dyDescent="0.2">
      <c r="A6" s="17">
        <f t="shared" si="1"/>
        <v>5</v>
      </c>
      <c r="B6" s="15">
        <v>1010031</v>
      </c>
      <c r="C6" s="15">
        <v>413485</v>
      </c>
      <c r="D6" s="15">
        <v>383962</v>
      </c>
      <c r="E6" s="15">
        <v>29523</v>
      </c>
      <c r="F6" s="15">
        <v>-37766</v>
      </c>
      <c r="G6" s="23">
        <v>-17180</v>
      </c>
      <c r="H6" s="15">
        <v>439447</v>
      </c>
      <c r="I6" s="15">
        <v>570584</v>
      </c>
      <c r="J6" s="13">
        <v>-20744</v>
      </c>
      <c r="K6" s="16">
        <v>-24656</v>
      </c>
      <c r="L6" s="9"/>
      <c r="M6" s="9"/>
      <c r="N6" s="9"/>
    </row>
    <row r="7" spans="1:14" x14ac:dyDescent="0.2">
      <c r="A7" s="17">
        <f t="shared" si="1"/>
        <v>6</v>
      </c>
      <c r="B7" s="15">
        <v>8988666</v>
      </c>
      <c r="C7" s="15">
        <v>194547</v>
      </c>
      <c r="D7" s="15">
        <v>220733</v>
      </c>
      <c r="E7" s="15">
        <v>-26186</v>
      </c>
      <c r="F7" s="15">
        <v>-317954</v>
      </c>
      <c r="G7" s="15">
        <v>-140692</v>
      </c>
      <c r="H7" s="15">
        <v>2571062</v>
      </c>
      <c r="I7" s="15">
        <v>6417604</v>
      </c>
      <c r="J7" s="13">
        <f>273473+18689</f>
        <v>292162</v>
      </c>
      <c r="K7" s="16">
        <v>-1679514</v>
      </c>
      <c r="L7" s="4"/>
      <c r="M7" s="4"/>
      <c r="N7" s="5"/>
    </row>
    <row r="8" spans="1:14" x14ac:dyDescent="0.2">
      <c r="A8" s="17">
        <f t="shared" si="1"/>
        <v>7</v>
      </c>
      <c r="B8" s="15">
        <v>1014182</v>
      </c>
      <c r="C8" s="15">
        <v>231426</v>
      </c>
      <c r="D8" s="15">
        <v>197031</v>
      </c>
      <c r="E8" s="15">
        <v>34395</v>
      </c>
      <c r="F8" s="15">
        <v>-36195</v>
      </c>
      <c r="G8" s="15">
        <v>-40891</v>
      </c>
      <c r="H8" s="15">
        <v>102162</v>
      </c>
      <c r="I8" s="15">
        <v>912020</v>
      </c>
      <c r="J8" s="15">
        <v>-22788</v>
      </c>
      <c r="K8" s="16">
        <v>-36195</v>
      </c>
      <c r="L8" s="4"/>
      <c r="M8" s="5"/>
      <c r="N8" s="4"/>
    </row>
    <row r="9" spans="1:14" x14ac:dyDescent="0.2">
      <c r="A9" s="17">
        <f t="shared" si="1"/>
        <v>8</v>
      </c>
      <c r="B9" s="15">
        <v>608208</v>
      </c>
      <c r="C9" s="15">
        <v>50943</v>
      </c>
      <c r="D9" s="15">
        <v>92368</v>
      </c>
      <c r="E9" s="15">
        <v>-41425</v>
      </c>
      <c r="F9" s="15">
        <v>161988</v>
      </c>
      <c r="G9" s="15">
        <v>45941</v>
      </c>
      <c r="H9" s="15">
        <v>243664</v>
      </c>
      <c r="I9" s="15">
        <v>364544</v>
      </c>
      <c r="J9" s="15">
        <v>41895</v>
      </c>
      <c r="K9" s="16">
        <v>19464</v>
      </c>
      <c r="L9" s="4"/>
      <c r="M9" s="4"/>
      <c r="N9" s="4"/>
    </row>
    <row r="10" spans="1:14" x14ac:dyDescent="0.2">
      <c r="A10" s="17">
        <f t="shared" si="1"/>
        <v>9</v>
      </c>
      <c r="B10" s="15">
        <v>774405</v>
      </c>
      <c r="C10" s="15">
        <v>599690</v>
      </c>
      <c r="D10" s="15">
        <v>379532</v>
      </c>
      <c r="E10" s="15">
        <v>220158</v>
      </c>
      <c r="F10" s="15">
        <v>-332209</v>
      </c>
      <c r="G10" s="15">
        <v>-135694</v>
      </c>
      <c r="H10" s="15">
        <v>206831</v>
      </c>
      <c r="I10" s="15">
        <v>567574</v>
      </c>
      <c r="J10" s="13">
        <v>-196898</v>
      </c>
      <c r="K10" s="16">
        <v>-136098</v>
      </c>
      <c r="L10" s="4"/>
      <c r="M10" s="4"/>
      <c r="N10" s="4"/>
    </row>
    <row r="11" spans="1:14" x14ac:dyDescent="0.2">
      <c r="A11" s="17">
        <f t="shared" si="1"/>
        <v>10</v>
      </c>
      <c r="B11" s="15">
        <v>3460204</v>
      </c>
      <c r="C11" s="15">
        <v>1113566</v>
      </c>
      <c r="D11" s="15">
        <v>1125804</v>
      </c>
      <c r="E11" s="15">
        <v>-12238</v>
      </c>
      <c r="F11" s="15">
        <v>-1442556</v>
      </c>
      <c r="G11" s="15">
        <v>-430367</v>
      </c>
      <c r="H11" s="15">
        <v>-9867</v>
      </c>
      <c r="I11" s="15">
        <v>3470071</v>
      </c>
      <c r="J11" s="18">
        <v>413314</v>
      </c>
      <c r="K11" s="16">
        <v>-923592</v>
      </c>
      <c r="L11" s="4"/>
      <c r="M11" s="4"/>
      <c r="N11" s="5"/>
    </row>
    <row r="12" spans="1:14" x14ac:dyDescent="0.2">
      <c r="A12" s="17">
        <f t="shared" si="1"/>
        <v>11</v>
      </c>
      <c r="B12" s="15">
        <v>291062</v>
      </c>
      <c r="C12" s="15">
        <v>147089</v>
      </c>
      <c r="D12" s="15">
        <v>56593</v>
      </c>
      <c r="E12" s="15">
        <v>90496</v>
      </c>
      <c r="F12" s="15">
        <v>-789648</v>
      </c>
      <c r="G12" s="15">
        <v>44211</v>
      </c>
      <c r="H12" s="15">
        <v>-277569</v>
      </c>
      <c r="I12" s="15">
        <v>568631</v>
      </c>
      <c r="J12" s="18">
        <v>66968</v>
      </c>
      <c r="K12" s="16">
        <v>-4203</v>
      </c>
      <c r="L12" s="4"/>
      <c r="M12" s="5"/>
      <c r="N12" s="5"/>
    </row>
    <row r="13" spans="1:14" x14ac:dyDescent="0.2">
      <c r="A13" s="17">
        <f t="shared" si="1"/>
        <v>12</v>
      </c>
      <c r="B13" s="15">
        <v>298660</v>
      </c>
      <c r="C13" s="15">
        <v>182060</v>
      </c>
      <c r="D13" s="15">
        <v>38329</v>
      </c>
      <c r="E13" s="15">
        <v>143731</v>
      </c>
      <c r="F13" s="15">
        <v>-129203</v>
      </c>
      <c r="G13" s="15">
        <v>-20656</v>
      </c>
      <c r="H13" s="15">
        <v>245624</v>
      </c>
      <c r="I13" s="15">
        <v>53036</v>
      </c>
      <c r="J13" s="13">
        <v>-30228</v>
      </c>
      <c r="K13" s="16">
        <v>-35260</v>
      </c>
      <c r="L13" s="4"/>
      <c r="M13" s="5"/>
      <c r="N13" s="4"/>
    </row>
    <row r="14" spans="1:14" x14ac:dyDescent="0.2">
      <c r="A14" s="17">
        <f t="shared" si="1"/>
        <v>13</v>
      </c>
      <c r="B14" s="15">
        <v>452153</v>
      </c>
      <c r="C14" s="15">
        <v>45269</v>
      </c>
      <c r="D14" s="15">
        <v>602928</v>
      </c>
      <c r="E14" s="15">
        <v>-557659</v>
      </c>
      <c r="F14" s="15">
        <v>-311205</v>
      </c>
      <c r="G14" s="15">
        <v>55131</v>
      </c>
      <c r="H14" s="15">
        <v>-176414</v>
      </c>
      <c r="I14" s="15">
        <v>628567</v>
      </c>
      <c r="J14" s="18">
        <v>12546</v>
      </c>
      <c r="K14" s="16">
        <v>-49441</v>
      </c>
      <c r="L14" s="4"/>
      <c r="M14" s="5"/>
      <c r="N14" s="5"/>
    </row>
    <row r="15" spans="1:14" x14ac:dyDescent="0.2">
      <c r="A15" s="17">
        <f t="shared" si="1"/>
        <v>14</v>
      </c>
      <c r="B15" s="15">
        <v>617695</v>
      </c>
      <c r="C15" s="15">
        <v>83387</v>
      </c>
      <c r="D15" s="15">
        <v>87762</v>
      </c>
      <c r="E15" s="15">
        <v>-4375</v>
      </c>
      <c r="F15" s="15">
        <v>13471</v>
      </c>
      <c r="G15" s="15">
        <v>40008</v>
      </c>
      <c r="H15" s="15">
        <v>306692</v>
      </c>
      <c r="I15" s="15">
        <v>311003</v>
      </c>
      <c r="J15" s="18">
        <v>41302</v>
      </c>
      <c r="K15" s="16">
        <v>19493</v>
      </c>
      <c r="L15" s="4"/>
      <c r="M15" s="5"/>
      <c r="N15" s="5"/>
    </row>
    <row r="16" spans="1:14" x14ac:dyDescent="0.2">
      <c r="A16" s="17">
        <f t="shared" si="1"/>
        <v>15</v>
      </c>
      <c r="B16" s="15">
        <v>1064513</v>
      </c>
      <c r="C16" s="15">
        <v>352607</v>
      </c>
      <c r="D16" s="15">
        <v>282758</v>
      </c>
      <c r="E16" s="15">
        <v>69849</v>
      </c>
      <c r="F16" s="15">
        <v>367758</v>
      </c>
      <c r="G16" s="15">
        <v>42143</v>
      </c>
      <c r="H16" s="15">
        <v>564915</v>
      </c>
      <c r="I16" s="15">
        <v>499598</v>
      </c>
      <c r="J16" s="18">
        <v>152766</v>
      </c>
      <c r="K16" s="16">
        <v>-10245</v>
      </c>
      <c r="L16" s="4"/>
      <c r="M16" s="4"/>
      <c r="N16" s="5"/>
    </row>
    <row r="17" spans="1:11" ht="14" customHeight="1" x14ac:dyDescent="0.2">
      <c r="A17" s="17">
        <f t="shared" si="1"/>
        <v>16</v>
      </c>
      <c r="B17" s="16">
        <v>1633000</v>
      </c>
      <c r="C17" s="16">
        <v>431000</v>
      </c>
      <c r="D17" s="16">
        <v>234000</v>
      </c>
      <c r="E17" s="15">
        <v>197000</v>
      </c>
      <c r="F17" s="16">
        <v>-196000</v>
      </c>
      <c r="G17" s="16">
        <v>-596000</v>
      </c>
      <c r="H17" s="16">
        <v>-788000</v>
      </c>
      <c r="I17" s="16">
        <v>2421000</v>
      </c>
      <c r="J17" s="14">
        <v>244000</v>
      </c>
      <c r="K17" s="16">
        <v>-771000</v>
      </c>
    </row>
    <row r="18" spans="1:11" x14ac:dyDescent="0.2">
      <c r="A18" s="17">
        <f t="shared" si="1"/>
        <v>17</v>
      </c>
      <c r="B18" s="16">
        <v>749.16</v>
      </c>
      <c r="C18" s="16">
        <v>291.41399999999999</v>
      </c>
      <c r="D18" s="16">
        <v>322.63</v>
      </c>
      <c r="E18" s="15">
        <v>-31.216000000000008</v>
      </c>
      <c r="F18" s="16">
        <v>969.67</v>
      </c>
      <c r="G18" s="16">
        <v>61.253999999999998</v>
      </c>
      <c r="H18" s="16">
        <v>148.005</v>
      </c>
      <c r="I18" s="16">
        <v>601.15499999999997</v>
      </c>
      <c r="J18" s="16">
        <v>136.77699999999999</v>
      </c>
      <c r="K18" s="16">
        <v>29.253</v>
      </c>
    </row>
    <row r="19" spans="1:11" x14ac:dyDescent="0.2">
      <c r="A19" s="17">
        <f t="shared" si="1"/>
        <v>18</v>
      </c>
      <c r="B19" s="16">
        <v>282.81799999999998</v>
      </c>
      <c r="C19" s="16">
        <v>65.643000000000001</v>
      </c>
      <c r="D19" s="16">
        <v>41.445</v>
      </c>
      <c r="E19" s="15">
        <v>24.198</v>
      </c>
      <c r="F19" s="14">
        <v>-3351</v>
      </c>
      <c r="G19" s="16">
        <v>-6.6319999999999997</v>
      </c>
      <c r="H19" s="14">
        <v>48.018999999999977</v>
      </c>
      <c r="I19" s="16">
        <v>234.79900000000001</v>
      </c>
      <c r="J19" s="16">
        <v>-24.698</v>
      </c>
      <c r="K19" s="16">
        <v>-3.351</v>
      </c>
    </row>
    <row r="20" spans="1:11" x14ac:dyDescent="0.2">
      <c r="A20" s="17">
        <f t="shared" si="1"/>
        <v>19</v>
      </c>
      <c r="B20" s="16">
        <v>535.28300000000002</v>
      </c>
      <c r="C20" s="16">
        <v>246.02199999999999</v>
      </c>
      <c r="D20" s="16">
        <v>160.91800000000001</v>
      </c>
      <c r="E20" s="15">
        <v>85.103999999999985</v>
      </c>
      <c r="F20" s="16">
        <v>-18.347999999999999</v>
      </c>
      <c r="G20" s="16">
        <v>0.51900000000000002</v>
      </c>
      <c r="H20" s="16">
        <v>325.49799999999999</v>
      </c>
      <c r="I20" s="16">
        <v>209.785</v>
      </c>
      <c r="J20" s="16">
        <v>1.1859999999999999</v>
      </c>
      <c r="K20" s="16">
        <v>-19.548999999999999</v>
      </c>
    </row>
    <row r="21" spans="1:11" x14ac:dyDescent="0.2">
      <c r="A21" s="17">
        <f>A20+1</f>
        <v>20</v>
      </c>
      <c r="B21" s="16">
        <v>1146.7239999999999</v>
      </c>
      <c r="C21" s="16">
        <v>264.96300000000002</v>
      </c>
      <c r="D21" s="16">
        <v>188.828</v>
      </c>
      <c r="E21" s="15">
        <v>76.135000000000019</v>
      </c>
      <c r="F21" s="16">
        <v>-1067.4870000000001</v>
      </c>
      <c r="G21" s="16">
        <v>-208.85900000000001</v>
      </c>
      <c r="H21" s="16">
        <v>-151.25</v>
      </c>
      <c r="I21" s="16">
        <v>1297.9739999999999</v>
      </c>
      <c r="J21" s="16">
        <v>-15.368</v>
      </c>
      <c r="K21" s="16">
        <v>-349.25</v>
      </c>
    </row>
    <row r="22" spans="1:11" x14ac:dyDescent="0.2">
      <c r="A22" s="17">
        <f t="shared" si="1"/>
        <v>21</v>
      </c>
      <c r="B22" s="16">
        <v>122.437</v>
      </c>
      <c r="C22" s="16">
        <v>80.581999999999994</v>
      </c>
      <c r="D22" s="16">
        <v>91.090999999999994</v>
      </c>
      <c r="E22" s="15">
        <v>-10.509</v>
      </c>
      <c r="F22" s="16">
        <v>-82.576999999999998</v>
      </c>
      <c r="G22" s="16">
        <v>-39.036999999999999</v>
      </c>
      <c r="H22" s="16">
        <v>-21.123000000000001</v>
      </c>
      <c r="I22" s="16">
        <v>143.56</v>
      </c>
      <c r="J22" s="16">
        <v>-22.283000000000001</v>
      </c>
      <c r="K22" s="16">
        <v>-58.716000000000001</v>
      </c>
    </row>
    <row r="23" spans="1:11" x14ac:dyDescent="0.2">
      <c r="A23" s="22">
        <v>22</v>
      </c>
      <c r="B23" s="16">
        <v>2835.4589999999998</v>
      </c>
      <c r="C23" s="16">
        <v>2789.683</v>
      </c>
      <c r="D23" s="16">
        <v>5645.1260000000002</v>
      </c>
      <c r="E23" s="17">
        <v>-2855.4430000000002</v>
      </c>
      <c r="F23" s="16">
        <v>-34851.381000000001</v>
      </c>
      <c r="G23" s="16">
        <v>1123.8599999999999</v>
      </c>
      <c r="H23" s="16">
        <v>-2809.6669999999999</v>
      </c>
      <c r="I23" s="16">
        <v>5645.1260000000002</v>
      </c>
      <c r="J23" s="16">
        <v>-582.57399999999996</v>
      </c>
      <c r="K23" s="16">
        <v>-3688.4029999999998</v>
      </c>
    </row>
    <row r="24" spans="1:11" x14ac:dyDescent="0.2">
      <c r="A24" s="22">
        <v>23</v>
      </c>
      <c r="B24" s="16">
        <v>429.5</v>
      </c>
      <c r="C24" s="16">
        <v>89.9</v>
      </c>
      <c r="D24" s="16">
        <v>1418.9</v>
      </c>
      <c r="E24" s="17">
        <v>-1329</v>
      </c>
      <c r="F24" s="16">
        <v>-7511.4</v>
      </c>
      <c r="G24" s="16">
        <v>-3324.1</v>
      </c>
      <c r="H24" s="16">
        <v>-1318</v>
      </c>
      <c r="I24" s="16">
        <v>1747.5</v>
      </c>
      <c r="J24" s="16">
        <v>-1515.7</v>
      </c>
      <c r="K24" s="16">
        <v>-4017.2</v>
      </c>
    </row>
    <row r="25" spans="1:11" x14ac:dyDescent="0.2">
      <c r="A25" s="22">
        <v>24</v>
      </c>
      <c r="B25" s="16">
        <v>2009.3320000000001</v>
      </c>
      <c r="C25" s="16">
        <v>817.49599999999998</v>
      </c>
      <c r="D25" s="16">
        <v>9084.0969999999998</v>
      </c>
      <c r="E25" s="17">
        <v>-8266.6010000000006</v>
      </c>
      <c r="F25" s="16">
        <v>-53227.510999999999</v>
      </c>
      <c r="G25" s="16">
        <v>-706.22299999999996</v>
      </c>
      <c r="H25" s="16">
        <v>-8994.33</v>
      </c>
      <c r="I25" s="16">
        <v>11003.662</v>
      </c>
      <c r="J25" s="16">
        <v>-327.435</v>
      </c>
      <c r="K25" s="16">
        <v>-2845.57</v>
      </c>
    </row>
    <row r="26" spans="1:11" x14ac:dyDescent="0.2">
      <c r="A26" s="22">
        <v>25</v>
      </c>
      <c r="B26" s="16">
        <v>482947</v>
      </c>
      <c r="C26" s="16">
        <v>201289</v>
      </c>
      <c r="D26" s="16">
        <v>20357</v>
      </c>
      <c r="E26" s="17">
        <v>180932</v>
      </c>
      <c r="F26" s="16">
        <v>-11215</v>
      </c>
      <c r="G26" s="14"/>
      <c r="H26" s="16">
        <v>60734</v>
      </c>
      <c r="I26" s="16">
        <v>422213</v>
      </c>
      <c r="J26" s="16">
        <v>-12928</v>
      </c>
      <c r="K26" s="16">
        <v>-46834</v>
      </c>
    </row>
    <row r="27" spans="1:11" x14ac:dyDescent="0.2">
      <c r="A27" s="22">
        <v>26</v>
      </c>
      <c r="B27" s="16">
        <v>1206.432</v>
      </c>
      <c r="C27" s="16">
        <v>800.74099999999999</v>
      </c>
      <c r="D27" s="16">
        <v>312.65199999999999</v>
      </c>
      <c r="E27" s="17">
        <v>488.089</v>
      </c>
      <c r="F27" s="16">
        <v>-12835.921</v>
      </c>
      <c r="G27" s="16">
        <v>-7561.7960000000003</v>
      </c>
      <c r="H27" s="16">
        <v>38.594999999999999</v>
      </c>
      <c r="I27" s="16">
        <v>1167.837</v>
      </c>
      <c r="J27" s="16">
        <v>-1545.546</v>
      </c>
      <c r="K27" s="16">
        <v>-7676.3519999999999</v>
      </c>
    </row>
    <row r="28" spans="1:11" x14ac:dyDescent="0.2">
      <c r="A28" s="22">
        <v>27</v>
      </c>
      <c r="B28" s="16">
        <v>3631.373</v>
      </c>
      <c r="C28" s="16">
        <v>764.625</v>
      </c>
      <c r="D28" s="16">
        <v>10242.41</v>
      </c>
      <c r="E28" s="17">
        <v>-9477.7849999999999</v>
      </c>
      <c r="F28" s="16">
        <v>-20979.95</v>
      </c>
      <c r="G28" s="16">
        <v>-6158.0469999999996</v>
      </c>
      <c r="H28" s="16">
        <v>-6913.308</v>
      </c>
      <c r="I28" s="16">
        <v>10544.681</v>
      </c>
      <c r="J28" s="16">
        <v>-819.08799999999997</v>
      </c>
      <c r="K28" s="16">
        <v>-7938.7979999999998</v>
      </c>
    </row>
    <row r="29" spans="1:11" x14ac:dyDescent="0.2">
      <c r="A29" s="22">
        <v>28</v>
      </c>
      <c r="B29" s="16">
        <v>57317</v>
      </c>
      <c r="C29" s="16">
        <v>11719</v>
      </c>
      <c r="D29" s="16">
        <v>30062</v>
      </c>
      <c r="E29" s="17">
        <v>-18343</v>
      </c>
      <c r="F29" s="16">
        <v>-103426</v>
      </c>
      <c r="G29" s="16">
        <v>-22867</v>
      </c>
      <c r="H29" s="16">
        <v>-1797</v>
      </c>
      <c r="I29" s="16">
        <v>59114</v>
      </c>
      <c r="J29" s="16">
        <v>-9946</v>
      </c>
      <c r="K29" s="16">
        <v>7341</v>
      </c>
    </row>
    <row r="30" spans="1:11" x14ac:dyDescent="0.2">
      <c r="A30" s="22">
        <v>29</v>
      </c>
      <c r="B30" s="16">
        <v>173.929</v>
      </c>
      <c r="C30" s="16">
        <v>89.486999999999995</v>
      </c>
      <c r="D30" s="16">
        <v>60.478999999999999</v>
      </c>
      <c r="E30" s="17">
        <v>29.007999999999996</v>
      </c>
      <c r="F30" s="16">
        <v>-280.435</v>
      </c>
      <c r="G30" s="16">
        <v>-113.967</v>
      </c>
      <c r="H30" s="16">
        <v>1.6870000000000001</v>
      </c>
      <c r="I30" s="16">
        <v>172.24199999999999</v>
      </c>
      <c r="J30" s="16">
        <v>31.7</v>
      </c>
      <c r="K30" s="16">
        <v>-116.895</v>
      </c>
    </row>
    <row r="31" spans="1:11" x14ac:dyDescent="0.2">
      <c r="A31" s="22">
        <v>30</v>
      </c>
      <c r="B31" s="16">
        <v>136982</v>
      </c>
      <c r="C31" s="16">
        <v>35576</v>
      </c>
      <c r="D31" s="16">
        <v>135054</v>
      </c>
      <c r="E31" s="17">
        <v>-99478</v>
      </c>
      <c r="F31" s="16">
        <v>-373658</v>
      </c>
      <c r="G31" s="16">
        <v>-77952</v>
      </c>
      <c r="H31" s="16">
        <v>-35346</v>
      </c>
      <c r="I31" s="16">
        <v>172328</v>
      </c>
      <c r="J31" s="16">
        <v>15823</v>
      </c>
      <c r="K31" s="16">
        <v>-98254</v>
      </c>
    </row>
    <row r="32" spans="1:11" x14ac:dyDescent="0.2">
      <c r="A32" s="22">
        <v>31</v>
      </c>
      <c r="B32" s="16">
        <v>34614</v>
      </c>
      <c r="C32" s="16">
        <v>9513</v>
      </c>
      <c r="D32" s="16">
        <v>5213</v>
      </c>
      <c r="E32" s="17">
        <v>4300</v>
      </c>
      <c r="F32" s="16">
        <v>-23286</v>
      </c>
      <c r="G32" s="16">
        <v>-7480</v>
      </c>
      <c r="H32" s="16">
        <v>1633</v>
      </c>
      <c r="I32" s="16">
        <v>32981</v>
      </c>
      <c r="J32" s="16">
        <v>-2799</v>
      </c>
      <c r="K32" s="16">
        <v>-9101</v>
      </c>
    </row>
    <row r="33" spans="1:11" x14ac:dyDescent="0.2">
      <c r="A33" s="22">
        <v>32</v>
      </c>
      <c r="B33" s="16">
        <v>72.805999999999997</v>
      </c>
      <c r="C33" s="16">
        <v>22.215</v>
      </c>
      <c r="D33" s="16">
        <v>5.7119999999999997</v>
      </c>
      <c r="E33" s="17">
        <v>16.503</v>
      </c>
      <c r="F33" s="16">
        <v>7.9089999999999998</v>
      </c>
      <c r="G33" s="16">
        <v>-11.944000000000001</v>
      </c>
      <c r="H33" s="16">
        <v>27.94</v>
      </c>
      <c r="I33" s="16">
        <v>44.866</v>
      </c>
      <c r="J33" s="16">
        <v>1.325</v>
      </c>
      <c r="K33" s="16">
        <v>-8.6549999999999994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workbookViewId="0">
      <selection activeCell="C8" sqref="C8"/>
    </sheetView>
  </sheetViews>
  <sheetFormatPr baseColWidth="10" defaultColWidth="0" defaultRowHeight="16" zeroHeight="1" x14ac:dyDescent="0.2"/>
  <cols>
    <col min="1" max="1" width="8.83203125" style="3" customWidth="1"/>
    <col min="2" max="2" width="11" style="3" customWidth="1"/>
    <col min="3" max="3" width="10" style="3" customWidth="1"/>
    <col min="4" max="5" width="11.1640625" style="3" customWidth="1"/>
    <col min="6" max="6" width="13.5" style="3" customWidth="1"/>
    <col min="7" max="7" width="13.6640625" style="3" customWidth="1"/>
    <col min="8" max="8" width="9.83203125" style="3" customWidth="1"/>
    <col min="9" max="9" width="14.1640625" style="3" customWidth="1"/>
    <col min="10" max="10" width="11.83203125" style="3" customWidth="1"/>
    <col min="11" max="11" width="12.83203125" style="3" customWidth="1"/>
    <col min="12" max="12" width="18.5" style="3" hidden="1"/>
    <col min="13" max="13" width="16.1640625" style="3" hidden="1"/>
    <col min="14" max="14" width="0" style="3" hidden="1"/>
    <col min="15" max="16384" width="7.1640625" style="3" hidden="1"/>
  </cols>
  <sheetData>
    <row r="1" spans="1:14" s="27" customFormat="1" x14ac:dyDescent="0.2">
      <c r="A1" s="24" t="s">
        <v>57</v>
      </c>
      <c r="B1" s="24" t="s">
        <v>58</v>
      </c>
      <c r="C1" s="24" t="s">
        <v>59</v>
      </c>
      <c r="D1" s="24" t="s">
        <v>60</v>
      </c>
      <c r="E1" s="24" t="s">
        <v>67</v>
      </c>
      <c r="F1" s="24" t="s">
        <v>61</v>
      </c>
      <c r="G1" s="24" t="s">
        <v>62</v>
      </c>
      <c r="H1" s="24" t="s">
        <v>63</v>
      </c>
      <c r="I1" s="24" t="s">
        <v>64</v>
      </c>
      <c r="J1" s="24" t="s">
        <v>65</v>
      </c>
      <c r="K1" s="25" t="s">
        <v>66</v>
      </c>
      <c r="L1" s="26"/>
      <c r="M1" s="26"/>
      <c r="N1" s="26"/>
    </row>
    <row r="2" spans="1:14" x14ac:dyDescent="0.2">
      <c r="A2" s="17">
        <v>1</v>
      </c>
      <c r="B2" s="15">
        <v>2260496</v>
      </c>
      <c r="C2" s="15">
        <v>215940</v>
      </c>
      <c r="D2" s="15">
        <v>156732</v>
      </c>
      <c r="E2" s="15">
        <v>59208</v>
      </c>
      <c r="F2" s="15">
        <v>-45035</v>
      </c>
      <c r="G2" s="15">
        <v>101546</v>
      </c>
      <c r="H2" s="15">
        <v>412768</v>
      </c>
      <c r="I2" s="13">
        <f>B2-H2</f>
        <v>1847728</v>
      </c>
      <c r="J2" s="13">
        <v>28527</v>
      </c>
      <c r="K2" s="16">
        <v>714028</v>
      </c>
      <c r="L2" s="4"/>
      <c r="M2" s="4"/>
      <c r="N2" s="4"/>
    </row>
    <row r="3" spans="1:14" x14ac:dyDescent="0.2">
      <c r="A3" s="17">
        <f>A2+1</f>
        <v>2</v>
      </c>
      <c r="B3" s="15">
        <v>1939240</v>
      </c>
      <c r="C3" s="15">
        <v>1203986</v>
      </c>
      <c r="D3" s="15">
        <v>1037611</v>
      </c>
      <c r="E3" s="15">
        <v>166375</v>
      </c>
      <c r="F3" s="15">
        <v>-1697639</v>
      </c>
      <c r="G3" s="15">
        <v>-199269</v>
      </c>
      <c r="H3" s="15">
        <v>-177301</v>
      </c>
      <c r="I3" s="15">
        <v>2116541</v>
      </c>
      <c r="J3" s="13">
        <v>60970</v>
      </c>
      <c r="K3" s="16">
        <v>-213440</v>
      </c>
      <c r="L3" s="4"/>
      <c r="M3" s="4"/>
      <c r="N3" s="4"/>
    </row>
    <row r="4" spans="1:14" x14ac:dyDescent="0.2">
      <c r="A4" s="17">
        <f t="shared" ref="A4:A22" si="0">A3+1</f>
        <v>3</v>
      </c>
      <c r="B4" s="15">
        <v>1414245</v>
      </c>
      <c r="C4" s="15">
        <v>224887</v>
      </c>
      <c r="D4" s="15">
        <v>323801</v>
      </c>
      <c r="E4" s="15">
        <v>-98914</v>
      </c>
      <c r="F4" s="15">
        <v>-308947</v>
      </c>
      <c r="G4" s="15">
        <v>-69698</v>
      </c>
      <c r="H4" s="15">
        <v>459594</v>
      </c>
      <c r="I4" s="15">
        <v>954651</v>
      </c>
      <c r="J4" s="13">
        <v>-93106</v>
      </c>
      <c r="K4" s="16">
        <v>-105293</v>
      </c>
      <c r="L4" s="4"/>
      <c r="M4" s="4"/>
      <c r="N4" s="4"/>
    </row>
    <row r="5" spans="1:14" x14ac:dyDescent="0.2">
      <c r="A5" s="17">
        <f t="shared" si="0"/>
        <v>4</v>
      </c>
      <c r="B5" s="13">
        <v>568450</v>
      </c>
      <c r="C5" s="13">
        <v>79253</v>
      </c>
      <c r="D5" s="13">
        <v>26529</v>
      </c>
      <c r="E5" s="15">
        <v>52724</v>
      </c>
      <c r="F5" s="13">
        <v>14772</v>
      </c>
      <c r="G5" s="13">
        <v>80460</v>
      </c>
      <c r="H5" s="13">
        <v>18771</v>
      </c>
      <c r="I5" s="13">
        <f>B5-H5</f>
        <v>549679</v>
      </c>
      <c r="J5" s="13">
        <v>81493</v>
      </c>
      <c r="K5" s="14">
        <v>42060</v>
      </c>
      <c r="L5" s="4"/>
      <c r="M5" s="4"/>
      <c r="N5" s="4"/>
    </row>
    <row r="6" spans="1:14" x14ac:dyDescent="0.2">
      <c r="A6" s="17">
        <f t="shared" si="0"/>
        <v>5</v>
      </c>
      <c r="B6" s="15">
        <v>884472</v>
      </c>
      <c r="C6" s="15">
        <v>386067</v>
      </c>
      <c r="D6" s="15">
        <v>331284</v>
      </c>
      <c r="E6" s="15">
        <v>54783</v>
      </c>
      <c r="F6" s="15">
        <v>-10817</v>
      </c>
      <c r="G6" s="15">
        <v>35249</v>
      </c>
      <c r="H6" s="15">
        <v>459593</v>
      </c>
      <c r="I6" s="15">
        <v>424879</v>
      </c>
      <c r="J6" s="13">
        <v>58830</v>
      </c>
      <c r="K6" s="16">
        <v>12879</v>
      </c>
      <c r="L6" s="9"/>
      <c r="M6" s="9"/>
      <c r="N6" s="9"/>
    </row>
    <row r="7" spans="1:14" x14ac:dyDescent="0.2">
      <c r="A7" s="17">
        <f t="shared" si="0"/>
        <v>6</v>
      </c>
      <c r="B7" s="15">
        <v>3716696</v>
      </c>
      <c r="C7" s="15">
        <v>201551</v>
      </c>
      <c r="D7" s="15">
        <v>251906</v>
      </c>
      <c r="E7" s="15">
        <v>-50355</v>
      </c>
      <c r="F7" s="15">
        <v>173168</v>
      </c>
      <c r="G7" s="15">
        <v>317871</v>
      </c>
      <c r="H7" s="15">
        <v>-186858</v>
      </c>
      <c r="I7" s="15">
        <v>3903554</v>
      </c>
      <c r="J7" s="13">
        <v>293373</v>
      </c>
      <c r="K7" s="16">
        <v>-3268500</v>
      </c>
      <c r="L7" s="4"/>
      <c r="M7" s="4"/>
      <c r="N7" s="5"/>
    </row>
    <row r="8" spans="1:14" x14ac:dyDescent="0.2">
      <c r="A8" s="17">
        <f t="shared" si="0"/>
        <v>7</v>
      </c>
      <c r="B8" s="15">
        <v>953395</v>
      </c>
      <c r="C8" s="15">
        <v>135221</v>
      </c>
      <c r="D8" s="15">
        <v>197031</v>
      </c>
      <c r="E8" s="15">
        <v>-61810</v>
      </c>
      <c r="F8" s="15">
        <v>0</v>
      </c>
      <c r="G8" s="15">
        <v>-2911</v>
      </c>
      <c r="H8" s="15">
        <v>100413</v>
      </c>
      <c r="I8" s="15">
        <v>852982</v>
      </c>
      <c r="J8" s="15">
        <v>-88778</v>
      </c>
      <c r="K8" s="16">
        <v>-22212</v>
      </c>
      <c r="L8" s="4"/>
      <c r="M8" s="5"/>
      <c r="N8" s="4"/>
    </row>
    <row r="9" spans="1:14" x14ac:dyDescent="0.2">
      <c r="A9" s="17">
        <f t="shared" si="0"/>
        <v>8</v>
      </c>
      <c r="B9" s="15">
        <v>600065</v>
      </c>
      <c r="C9" s="15">
        <v>41918</v>
      </c>
      <c r="D9" s="15">
        <v>91646</v>
      </c>
      <c r="E9" s="15">
        <v>-49728</v>
      </c>
      <c r="F9" s="15">
        <v>158011</v>
      </c>
      <c r="G9" s="15">
        <v>66720</v>
      </c>
      <c r="H9" s="15">
        <v>236517</v>
      </c>
      <c r="I9" s="15">
        <v>363548</v>
      </c>
      <c r="J9" s="15">
        <v>33949</v>
      </c>
      <c r="K9" s="16">
        <v>32427</v>
      </c>
      <c r="L9" s="4"/>
      <c r="M9" s="4"/>
      <c r="N9" s="4"/>
    </row>
    <row r="10" spans="1:14" x14ac:dyDescent="0.2">
      <c r="A10" s="17">
        <f t="shared" si="0"/>
        <v>9</v>
      </c>
      <c r="B10" s="15">
        <v>714329</v>
      </c>
      <c r="C10" s="15">
        <v>562527</v>
      </c>
      <c r="D10" s="15">
        <v>190886</v>
      </c>
      <c r="E10" s="15">
        <v>371641</v>
      </c>
      <c r="F10" s="15">
        <v>-196111</v>
      </c>
      <c r="G10" s="15">
        <v>-9649</v>
      </c>
      <c r="H10" s="15">
        <v>324355</v>
      </c>
      <c r="I10" s="15">
        <v>389974</v>
      </c>
      <c r="J10" s="18">
        <v>33385</v>
      </c>
      <c r="K10" s="16">
        <v>-9017</v>
      </c>
      <c r="L10" s="4"/>
      <c r="M10" s="4"/>
      <c r="N10" s="4"/>
    </row>
    <row r="11" spans="1:14" x14ac:dyDescent="0.2">
      <c r="A11" s="17">
        <f t="shared" si="0"/>
        <v>10</v>
      </c>
      <c r="B11" s="15">
        <v>4488848</v>
      </c>
      <c r="C11" s="15">
        <v>1120107</v>
      </c>
      <c r="D11" s="15">
        <v>1157312</v>
      </c>
      <c r="E11" s="15">
        <v>-37205</v>
      </c>
      <c r="F11" s="15">
        <v>-923592</v>
      </c>
      <c r="G11" s="15">
        <v>-1294256</v>
      </c>
      <c r="H11" s="15">
        <v>525916</v>
      </c>
      <c r="I11" s="15">
        <v>3962932</v>
      </c>
      <c r="J11" s="18">
        <v>512359</v>
      </c>
      <c r="K11" s="16">
        <v>-923592</v>
      </c>
      <c r="L11" s="4"/>
      <c r="M11" s="4"/>
      <c r="N11" s="5"/>
    </row>
    <row r="12" spans="1:14" x14ac:dyDescent="0.2">
      <c r="A12" s="17">
        <f t="shared" si="0"/>
        <v>11</v>
      </c>
      <c r="B12" s="15">
        <v>298541</v>
      </c>
      <c r="C12" s="15">
        <v>142716</v>
      </c>
      <c r="D12" s="15">
        <v>57616</v>
      </c>
      <c r="E12" s="15">
        <v>85100</v>
      </c>
      <c r="F12" s="15">
        <v>-785027</v>
      </c>
      <c r="G12" s="15">
        <v>23031</v>
      </c>
      <c r="H12" s="15">
        <v>-273232</v>
      </c>
      <c r="I12" s="15">
        <v>571773</v>
      </c>
      <c r="J12" s="18">
        <v>38333</v>
      </c>
      <c r="K12" s="16">
        <v>-21081</v>
      </c>
      <c r="L12" s="4"/>
      <c r="M12" s="5"/>
      <c r="N12" s="5"/>
    </row>
    <row r="13" spans="1:14" x14ac:dyDescent="0.2">
      <c r="A13" s="17">
        <f t="shared" si="0"/>
        <v>12</v>
      </c>
      <c r="B13" s="15">
        <v>80414</v>
      </c>
      <c r="C13" s="15">
        <v>30139</v>
      </c>
      <c r="D13" s="15">
        <v>46046</v>
      </c>
      <c r="E13" s="15">
        <v>-15907</v>
      </c>
      <c r="F13" s="15">
        <v>-93943</v>
      </c>
      <c r="G13" s="15">
        <v>-11159</v>
      </c>
      <c r="H13" s="15">
        <v>33991</v>
      </c>
      <c r="I13" s="15">
        <v>46423</v>
      </c>
      <c r="J13" s="13">
        <v>-13618</v>
      </c>
      <c r="K13" s="16">
        <v>-19942</v>
      </c>
      <c r="L13" s="4"/>
      <c r="M13" s="5"/>
      <c r="N13" s="4"/>
    </row>
    <row r="14" spans="1:14" x14ac:dyDescent="0.2">
      <c r="A14" s="17">
        <f t="shared" si="0"/>
        <v>13</v>
      </c>
      <c r="B14" s="15">
        <v>493364</v>
      </c>
      <c r="C14" s="15">
        <v>45269</v>
      </c>
      <c r="D14" s="15">
        <v>130823</v>
      </c>
      <c r="E14" s="15">
        <v>-85554</v>
      </c>
      <c r="F14" s="15">
        <v>-261764</v>
      </c>
      <c r="G14" s="15">
        <v>62051</v>
      </c>
      <c r="H14" s="15">
        <v>-128284</v>
      </c>
      <c r="I14" s="15">
        <v>621648</v>
      </c>
      <c r="J14" s="18">
        <v>37787</v>
      </c>
      <c r="K14" s="16">
        <v>-31143</v>
      </c>
      <c r="L14" s="4"/>
      <c r="M14" s="5"/>
      <c r="N14" s="5"/>
    </row>
    <row r="15" spans="1:14" x14ac:dyDescent="0.2">
      <c r="A15" s="17">
        <f t="shared" si="0"/>
        <v>14</v>
      </c>
      <c r="B15" s="15">
        <v>535788</v>
      </c>
      <c r="C15" s="15">
        <v>80172</v>
      </c>
      <c r="D15" s="15">
        <v>78016</v>
      </c>
      <c r="E15" s="15">
        <v>2156</v>
      </c>
      <c r="F15" s="15">
        <v>-6022</v>
      </c>
      <c r="G15" s="15">
        <v>58301</v>
      </c>
      <c r="H15" s="15">
        <v>278858</v>
      </c>
      <c r="I15" s="15">
        <v>256930</v>
      </c>
      <c r="J15" s="18">
        <v>64423</v>
      </c>
      <c r="K15" s="16">
        <v>32355</v>
      </c>
      <c r="L15" s="4"/>
      <c r="M15" s="5"/>
      <c r="N15" s="5"/>
    </row>
    <row r="16" spans="1:14" x14ac:dyDescent="0.2">
      <c r="A16" s="17">
        <f t="shared" si="0"/>
        <v>15</v>
      </c>
      <c r="B16" s="15">
        <v>1204225</v>
      </c>
      <c r="C16" s="15">
        <v>421507</v>
      </c>
      <c r="D16" s="15">
        <v>222670</v>
      </c>
      <c r="E16" s="15">
        <v>198837</v>
      </c>
      <c r="F16" s="15">
        <v>378003</v>
      </c>
      <c r="G16" s="15">
        <v>-83034</v>
      </c>
      <c r="H16" s="15">
        <v>565067</v>
      </c>
      <c r="I16" s="15">
        <v>639158</v>
      </c>
      <c r="J16" s="18">
        <v>15022</v>
      </c>
      <c r="K16" s="16">
        <v>-111165</v>
      </c>
      <c r="L16" s="4"/>
      <c r="M16" s="4"/>
      <c r="N16" s="5"/>
    </row>
    <row r="17" spans="1:11" ht="14" customHeight="1" x14ac:dyDescent="0.2">
      <c r="A17" s="17">
        <f t="shared" si="0"/>
        <v>16</v>
      </c>
      <c r="B17" s="16">
        <v>2926000</v>
      </c>
      <c r="C17" s="16">
        <v>596000</v>
      </c>
      <c r="D17" s="16">
        <v>369000</v>
      </c>
      <c r="E17" s="15">
        <v>227000</v>
      </c>
      <c r="F17" s="16">
        <v>-196000</v>
      </c>
      <c r="G17" s="16">
        <v>-96000</v>
      </c>
      <c r="H17" s="16">
        <v>-30000</v>
      </c>
      <c r="I17" s="16">
        <v>2956000</v>
      </c>
      <c r="J17" s="14">
        <v>509000</v>
      </c>
      <c r="K17" s="16">
        <v>-196000</v>
      </c>
    </row>
    <row r="18" spans="1:11" x14ac:dyDescent="0.2">
      <c r="A18" s="17">
        <f t="shared" si="0"/>
        <v>17</v>
      </c>
      <c r="B18" s="16">
        <v>806.851</v>
      </c>
      <c r="C18" s="16">
        <v>434.61599999999999</v>
      </c>
      <c r="D18" s="16">
        <v>473.77699999999999</v>
      </c>
      <c r="E18" s="15">
        <v>-39.161000000000001</v>
      </c>
      <c r="F18" s="16">
        <v>940.44899999999996</v>
      </c>
      <c r="G18" s="16">
        <v>61.180999999999997</v>
      </c>
      <c r="H18" s="16">
        <v>115.646</v>
      </c>
      <c r="I18" s="16">
        <v>691.20500000000004</v>
      </c>
      <c r="J18" s="16">
        <v>77.724999999999994</v>
      </c>
      <c r="K18" s="16">
        <v>-27.024000000000001</v>
      </c>
    </row>
    <row r="19" spans="1:11" x14ac:dyDescent="0.2">
      <c r="A19" s="17">
        <f t="shared" si="0"/>
        <v>18</v>
      </c>
      <c r="B19" s="16">
        <v>183.292</v>
      </c>
      <c r="C19" s="16">
        <v>33.070999999999998</v>
      </c>
      <c r="D19" s="16">
        <v>25.423999999999999</v>
      </c>
      <c r="E19" s="15">
        <v>7.6469999999999985</v>
      </c>
      <c r="F19" s="14">
        <v>0</v>
      </c>
      <c r="G19" s="16">
        <v>0.89100000000000001</v>
      </c>
      <c r="H19" s="14">
        <v>78.650999999999996</v>
      </c>
      <c r="I19" s="16">
        <v>104.64100000000001</v>
      </c>
      <c r="J19" s="16">
        <v>6.8719999999999999</v>
      </c>
      <c r="K19" s="16">
        <v>-2.984</v>
      </c>
    </row>
    <row r="20" spans="1:11" x14ac:dyDescent="0.2">
      <c r="A20" s="17">
        <f t="shared" si="0"/>
        <v>19</v>
      </c>
      <c r="B20" s="16">
        <v>557.81799999999998</v>
      </c>
      <c r="C20" s="16">
        <v>256.65899999999999</v>
      </c>
      <c r="D20" s="16">
        <v>170.73099999999999</v>
      </c>
      <c r="E20" s="15">
        <v>85.927999999999997</v>
      </c>
      <c r="F20" s="16">
        <v>4.8869999999999996</v>
      </c>
      <c r="G20" s="16">
        <v>0.51900000000000002</v>
      </c>
      <c r="H20" s="16">
        <v>352.53500000000003</v>
      </c>
      <c r="I20" s="16">
        <v>205.28299999999999</v>
      </c>
      <c r="J20" s="16">
        <v>23.942</v>
      </c>
      <c r="K20" s="16">
        <v>-14.531000000000001</v>
      </c>
    </row>
    <row r="21" spans="1:11" x14ac:dyDescent="0.2">
      <c r="A21" s="17">
        <f>A20+1</f>
        <v>20</v>
      </c>
      <c r="B21" s="16">
        <v>1128.191</v>
      </c>
      <c r="C21" s="16">
        <v>163.15299999999999</v>
      </c>
      <c r="D21" s="16">
        <v>154.096</v>
      </c>
      <c r="E21" s="15">
        <v>9.0569999999999879</v>
      </c>
      <c r="F21" s="16">
        <v>-718.23699999999997</v>
      </c>
      <c r="G21" s="16">
        <v>-12.795999999999999</v>
      </c>
      <c r="H21" s="16">
        <v>-93.751000000000005</v>
      </c>
      <c r="I21" s="16">
        <v>1221.942</v>
      </c>
      <c r="J21" s="16">
        <v>-11.577</v>
      </c>
      <c r="K21" s="16">
        <v>-80.213999999999999</v>
      </c>
    </row>
    <row r="22" spans="1:11" x14ac:dyDescent="0.2">
      <c r="A22" s="17">
        <f t="shared" si="0"/>
        <v>21</v>
      </c>
      <c r="B22" s="16">
        <v>153.24299999999999</v>
      </c>
      <c r="C22" s="16">
        <v>86.852000000000004</v>
      </c>
      <c r="D22" s="16">
        <v>104.39400000000001</v>
      </c>
      <c r="E22" s="15">
        <v>-17.542000000000002</v>
      </c>
      <c r="F22" s="16">
        <v>-23.861000000000001</v>
      </c>
      <c r="G22" s="16">
        <v>-6.1630000000000003</v>
      </c>
      <c r="H22" s="16">
        <v>27.443999999999999</v>
      </c>
      <c r="I22" s="16">
        <v>125.798</v>
      </c>
      <c r="J22" s="16">
        <v>-7.827</v>
      </c>
      <c r="K22" s="16">
        <v>-16.741</v>
      </c>
    </row>
    <row r="23" spans="1:11" x14ac:dyDescent="0.2">
      <c r="A23" s="22">
        <v>22</v>
      </c>
      <c r="B23" s="16">
        <v>1192.28</v>
      </c>
      <c r="C23" s="16">
        <v>846.64700000000005</v>
      </c>
      <c r="D23" s="16">
        <v>4839.8140000000003</v>
      </c>
      <c r="E23" s="17">
        <v>-3993.1670000000004</v>
      </c>
      <c r="F23" s="16">
        <v>-34800.15</v>
      </c>
      <c r="G23" s="16">
        <v>-3432.1790000000001</v>
      </c>
      <c r="H23" s="16">
        <v>-3647.5340000000001</v>
      </c>
      <c r="I23" s="16">
        <v>4839.8140000000003</v>
      </c>
      <c r="J23" s="16">
        <v>-525.66</v>
      </c>
      <c r="K23" s="16">
        <v>-3688.4029999999998</v>
      </c>
    </row>
    <row r="24" spans="1:11" x14ac:dyDescent="0.2">
      <c r="A24" s="22">
        <v>23</v>
      </c>
      <c r="B24" s="16">
        <v>266.5</v>
      </c>
      <c r="C24" s="16">
        <v>90.8</v>
      </c>
      <c r="D24" s="16">
        <v>241.5</v>
      </c>
      <c r="E24" s="17">
        <v>-150.69999999999999</v>
      </c>
      <c r="F24" s="16">
        <v>-3494.2</v>
      </c>
      <c r="G24" s="16">
        <v>-2545.1999999999998</v>
      </c>
      <c r="H24" s="16">
        <v>-196.1</v>
      </c>
      <c r="I24" s="16">
        <v>462.6</v>
      </c>
      <c r="J24" s="16">
        <v>-1724.7</v>
      </c>
      <c r="K24" s="16">
        <v>-2544.5</v>
      </c>
    </row>
    <row r="25" spans="1:11" x14ac:dyDescent="0.2">
      <c r="A25" s="22">
        <v>24</v>
      </c>
      <c r="B25" s="16">
        <v>1621.2660000000001</v>
      </c>
      <c r="C25" s="16">
        <v>826.24900000000002</v>
      </c>
      <c r="D25" s="16">
        <v>8115.2190000000001</v>
      </c>
      <c r="E25" s="17">
        <v>-7288.97</v>
      </c>
      <c r="F25" s="16">
        <v>-50380.985000000001</v>
      </c>
      <c r="G25" s="16">
        <v>-829.99300000000005</v>
      </c>
      <c r="H25" s="16">
        <v>-7994.2</v>
      </c>
      <c r="I25" s="16">
        <v>9615.4660000000003</v>
      </c>
      <c r="J25" s="16">
        <v>238.851</v>
      </c>
      <c r="K25" s="16">
        <v>-1333.6110000000001</v>
      </c>
    </row>
    <row r="26" spans="1:11" x14ac:dyDescent="0.2">
      <c r="A26" s="22">
        <v>25</v>
      </c>
      <c r="B26" s="16">
        <v>444192</v>
      </c>
      <c r="C26" s="16">
        <v>114012</v>
      </c>
      <c r="D26" s="16">
        <v>32541</v>
      </c>
      <c r="E26" s="17">
        <v>81471</v>
      </c>
      <c r="F26" s="16">
        <v>35619</v>
      </c>
      <c r="G26" s="14"/>
      <c r="H26" s="16">
        <v>108860</v>
      </c>
      <c r="I26" s="16">
        <v>335332</v>
      </c>
      <c r="J26" s="16">
        <v>39540</v>
      </c>
      <c r="K26" s="16">
        <v>-1496</v>
      </c>
    </row>
    <row r="27" spans="1:11" x14ac:dyDescent="0.2">
      <c r="A27" s="22">
        <v>26</v>
      </c>
      <c r="B27" s="16">
        <v>4.3999999999999997E-2</v>
      </c>
      <c r="C27" s="16">
        <v>4.3999999999999997E-2</v>
      </c>
      <c r="D27" s="16">
        <v>1122.797</v>
      </c>
      <c r="E27" s="17">
        <v>-1122.7529999999999</v>
      </c>
      <c r="F27" s="16">
        <v>-5159.5690000000004</v>
      </c>
      <c r="G27" s="16">
        <v>-78.099000000000004</v>
      </c>
      <c r="H27" s="16">
        <v>-1122.7529999999999</v>
      </c>
      <c r="I27" s="16">
        <v>1122.797</v>
      </c>
      <c r="J27" s="16">
        <v>-49.761000000000003</v>
      </c>
      <c r="K27" s="16">
        <v>-136.13499999999999</v>
      </c>
    </row>
    <row r="28" spans="1:11" x14ac:dyDescent="0.2">
      <c r="A28" s="22">
        <v>27</v>
      </c>
      <c r="B28" s="16">
        <v>4268.8109999999997</v>
      </c>
      <c r="C28" s="16">
        <v>1609.1959999999999</v>
      </c>
      <c r="D28" s="16">
        <v>2220.4059999999999</v>
      </c>
      <c r="E28" s="17">
        <v>-611.21</v>
      </c>
      <c r="F28" s="16">
        <v>-13041.152</v>
      </c>
      <c r="G28" s="16">
        <v>-5563.8670000000002</v>
      </c>
      <c r="H28" s="16">
        <v>-1153.617</v>
      </c>
      <c r="I28" s="16">
        <v>5422.4279999999999</v>
      </c>
      <c r="J28" s="16">
        <v>-3941.0990000000002</v>
      </c>
      <c r="K28" s="16">
        <v>-9784.6450000000004</v>
      </c>
    </row>
    <row r="29" spans="1:11" x14ac:dyDescent="0.2">
      <c r="A29" s="22">
        <v>28</v>
      </c>
      <c r="B29" s="16">
        <v>30421.954000000002</v>
      </c>
      <c r="C29" s="16">
        <v>6673.5429999999997</v>
      </c>
      <c r="D29" s="16">
        <v>14527.341</v>
      </c>
      <c r="E29" s="17">
        <v>-7853.7980000000007</v>
      </c>
      <c r="F29" s="16">
        <v>-73046.929999999993</v>
      </c>
      <c r="G29" s="16">
        <v>-30611.553</v>
      </c>
      <c r="H29" s="16">
        <v>8725.0820000000003</v>
      </c>
      <c r="I29" s="16">
        <v>21696.871999999999</v>
      </c>
      <c r="J29" s="16">
        <v>-11895.931</v>
      </c>
      <c r="K29" s="16">
        <v>-50482.353999999999</v>
      </c>
    </row>
    <row r="30" spans="1:11" x14ac:dyDescent="0.2">
      <c r="A30" s="22">
        <v>29</v>
      </c>
      <c r="B30" s="16">
        <v>319.85599999999999</v>
      </c>
      <c r="C30" s="16">
        <v>105.803</v>
      </c>
      <c r="D30" s="16">
        <v>58.947000000000003</v>
      </c>
      <c r="E30" s="17">
        <v>46.855999999999995</v>
      </c>
      <c r="F30" s="16">
        <v>-163.54</v>
      </c>
      <c r="G30" s="16">
        <v>10.007</v>
      </c>
      <c r="H30" s="16">
        <v>119.76900000000001</v>
      </c>
      <c r="I30" s="16">
        <v>200.08699999999999</v>
      </c>
      <c r="J30" s="16">
        <v>0.128</v>
      </c>
      <c r="K30" s="16">
        <v>-1.0569999999999999</v>
      </c>
    </row>
    <row r="31" spans="1:11" x14ac:dyDescent="0.2">
      <c r="A31" s="22">
        <v>30</v>
      </c>
      <c r="B31" s="16">
        <v>237810</v>
      </c>
      <c r="C31" s="16">
        <v>45883</v>
      </c>
      <c r="D31" s="16">
        <v>57024</v>
      </c>
      <c r="E31" s="17">
        <v>-11141</v>
      </c>
      <c r="F31" s="16">
        <v>-275404</v>
      </c>
      <c r="G31" s="16">
        <v>-2278</v>
      </c>
      <c r="H31" s="16">
        <v>62122</v>
      </c>
      <c r="I31" s="16">
        <v>175688</v>
      </c>
      <c r="J31" s="16">
        <v>31330</v>
      </c>
      <c r="K31" s="16">
        <v>-43514</v>
      </c>
    </row>
    <row r="32" spans="1:11" x14ac:dyDescent="0.2">
      <c r="A32" s="22">
        <v>31</v>
      </c>
      <c r="B32" s="16">
        <v>20514</v>
      </c>
      <c r="C32" s="16">
        <v>3467</v>
      </c>
      <c r="D32" s="16">
        <v>4413</v>
      </c>
      <c r="E32" s="17">
        <v>-946</v>
      </c>
      <c r="F32" s="16">
        <v>-14185</v>
      </c>
      <c r="G32" s="16">
        <v>-2611</v>
      </c>
      <c r="H32" s="16">
        <v>3421</v>
      </c>
      <c r="I32" s="16">
        <v>17093</v>
      </c>
      <c r="J32" s="16">
        <v>-1896</v>
      </c>
      <c r="K32" s="16">
        <v>-4774</v>
      </c>
    </row>
    <row r="33" spans="1:11" x14ac:dyDescent="0.2">
      <c r="A33" s="22">
        <v>32</v>
      </c>
      <c r="B33" s="16">
        <v>85.218000000000004</v>
      </c>
      <c r="C33" s="16">
        <v>39.593000000000004</v>
      </c>
      <c r="D33" s="16">
        <v>5.8390000000000004</v>
      </c>
      <c r="E33" s="17">
        <v>33.754000000000005</v>
      </c>
      <c r="F33" s="16">
        <v>16.577000000000002</v>
      </c>
      <c r="G33" s="16">
        <v>1.512</v>
      </c>
      <c r="H33" s="16">
        <v>36.164000000000001</v>
      </c>
      <c r="I33" s="16">
        <v>49.055</v>
      </c>
      <c r="J33" s="16">
        <v>1.411</v>
      </c>
      <c r="K33" s="16">
        <v>-0.69699999999999995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workbookViewId="0">
      <selection activeCell="D8" sqref="D8"/>
    </sheetView>
  </sheetViews>
  <sheetFormatPr baseColWidth="10" defaultColWidth="0" defaultRowHeight="16" zeroHeight="1" x14ac:dyDescent="0.2"/>
  <cols>
    <col min="1" max="1" width="7.1640625" style="31" customWidth="1"/>
    <col min="2" max="3" width="15.6640625" style="31" customWidth="1"/>
    <col min="4" max="4" width="14" style="31" customWidth="1"/>
    <col min="5" max="5" width="17.5" style="31" customWidth="1"/>
    <col min="6" max="6" width="17" style="35" customWidth="1"/>
    <col min="7" max="7" width="15.33203125" style="36" customWidth="1"/>
    <col min="8" max="8" width="16.33203125" style="31" customWidth="1"/>
    <col min="9" max="9" width="15.5" style="31" customWidth="1"/>
    <col min="10" max="17" width="7.1640625" style="31" customWidth="1"/>
    <col min="18" max="16384" width="7.1640625" style="31" hidden="1"/>
  </cols>
  <sheetData>
    <row r="1" spans="1:13" s="41" customFormat="1" ht="19" x14ac:dyDescent="0.25">
      <c r="A1" s="37"/>
      <c r="B1" s="38" t="s">
        <v>49</v>
      </c>
      <c r="C1" s="38" t="s">
        <v>50</v>
      </c>
      <c r="D1" s="38" t="s">
        <v>51</v>
      </c>
      <c r="E1" s="38" t="s">
        <v>52</v>
      </c>
      <c r="F1" s="39" t="s">
        <v>53</v>
      </c>
      <c r="G1" s="40" t="s">
        <v>54</v>
      </c>
      <c r="H1" s="38" t="s">
        <v>55</v>
      </c>
      <c r="I1" s="38"/>
      <c r="J1" s="41" t="s">
        <v>82</v>
      </c>
    </row>
    <row r="2" spans="1:13" ht="19" x14ac:dyDescent="0.25">
      <c r="A2" s="28">
        <v>1</v>
      </c>
      <c r="B2" s="32">
        <f>'t-1'!E2/'t-1'!B2</f>
        <v>-0.75144904778255517</v>
      </c>
      <c r="C2" s="32">
        <f>'t-1'!F2/'t-1'!B2</f>
        <v>-0.22756851564854383</v>
      </c>
      <c r="D2" s="32">
        <f>'t-1'!G2/'t-1'!B2</f>
        <v>-5.2863197287849488E-2</v>
      </c>
      <c r="E2" s="32">
        <f>'t-1'!H2/'t-1'!B2</f>
        <v>3.804864658668473E-4</v>
      </c>
      <c r="F2" s="32">
        <f>'t-1'!K2/'t-1'!B2</f>
        <v>-1.2820293653495518E-2</v>
      </c>
      <c r="G2" s="30">
        <f>'t-1'!I2/'t-1'!B2</f>
        <v>0.99961951353413314</v>
      </c>
      <c r="H2" s="29">
        <f>'t-1'!J2/'t-1'!B2</f>
        <v>1.4506351779519083E-4</v>
      </c>
      <c r="I2" s="29"/>
      <c r="J2" s="31">
        <f>6.56*B2+3.26*C2+6.72*D2+1.05*E2</f>
        <v>-6.0262202894530033</v>
      </c>
      <c r="K2" s="31">
        <v>1</v>
      </c>
      <c r="M2" s="33" t="s">
        <v>83</v>
      </c>
    </row>
    <row r="3" spans="1:13" ht="19" x14ac:dyDescent="0.25">
      <c r="A3" s="28">
        <f>A2+1</f>
        <v>2</v>
      </c>
      <c r="B3" s="32">
        <f>'t-1'!E3/'t-1'!B3</f>
        <v>6.1784442101255957E-2</v>
      </c>
      <c r="C3" s="32">
        <f>'t-1'!F3/'t-1'!B3</f>
        <v>-1.337017309046084</v>
      </c>
      <c r="D3" s="32">
        <f>'t-1'!G3/'t-1'!B3</f>
        <v>7.7643262644909256E-2</v>
      </c>
      <c r="E3" s="32">
        <f>'t-1'!H3/'t-1'!B3</f>
        <v>-0.33006589462298669</v>
      </c>
      <c r="F3" s="32">
        <f>'t-1'!K3/'t-1'!B3</f>
        <v>-1.937984730333582E-2</v>
      </c>
      <c r="G3" s="30">
        <f>'t-1'!I3/'t-1'!B3</f>
        <v>1.3300658946229866</v>
      </c>
      <c r="H3" s="29">
        <f>'t-1'!J3/'t-1'!B3</f>
        <v>-3.858687606312107E-2</v>
      </c>
      <c r="I3" s="29"/>
      <c r="J3" s="31">
        <f t="shared" ref="J3:J33" si="0">6.56*B3+3.26*C3+6.72*D3+1.05*E3</f>
        <v>-3.7781769516863402</v>
      </c>
      <c r="K3" s="31">
        <v>2</v>
      </c>
      <c r="M3" s="34" t="s">
        <v>84</v>
      </c>
    </row>
    <row r="4" spans="1:13" ht="19" x14ac:dyDescent="0.25">
      <c r="A4" s="28">
        <f t="shared" ref="A4:A22" si="1">A3+1</f>
        <v>3</v>
      </c>
      <c r="B4" s="32">
        <f>'t-1'!E4/'t-1'!B4</f>
        <v>-0.13054524150962224</v>
      </c>
      <c r="C4" s="32">
        <f>'t-1'!F4/'t-1'!B4</f>
        <v>-0.4104617419980976</v>
      </c>
      <c r="D4" s="32">
        <f>'t-1'!G4/'t-1'!B4</f>
        <v>-4.5647901809209732E-2</v>
      </c>
      <c r="E4" s="32">
        <f>'t-1'!H4/'t-1'!B4</f>
        <v>0.29188857289549203</v>
      </c>
      <c r="F4" s="32">
        <f>'t-1'!K4/'t-1'!B4</f>
        <v>-9.1546076826632294E-2</v>
      </c>
      <c r="G4" s="30">
        <f>'t-1'!I4/'t-1'!B4</f>
        <v>0.70811142710450803</v>
      </c>
      <c r="H4" s="29">
        <f>'t-1'!J4/'t-1'!B4</f>
        <v>-8.6806175873662725E-2</v>
      </c>
      <c r="I4" s="29"/>
      <c r="J4" s="31">
        <f t="shared" si="0"/>
        <v>-2.1947529618345429</v>
      </c>
      <c r="K4" s="31">
        <v>3</v>
      </c>
      <c r="M4" s="33" t="s">
        <v>85</v>
      </c>
    </row>
    <row r="5" spans="1:13" ht="19" x14ac:dyDescent="0.25">
      <c r="A5" s="28">
        <f t="shared" si="1"/>
        <v>4</v>
      </c>
      <c r="B5" s="32">
        <f>'t-1'!E5/'t-1'!B5</f>
        <v>-1.2080154305923052</v>
      </c>
      <c r="C5" s="32">
        <f>'t-1'!F5/'t-1'!B5</f>
        <v>-0.35553086546612889</v>
      </c>
      <c r="D5" s="32">
        <f>'t-1'!G5/'t-1'!B5</f>
        <v>-0.10009654823986779</v>
      </c>
      <c r="E5" s="32">
        <f>'t-1'!H5/'t-1'!B5</f>
        <v>-0.35125041744804375</v>
      </c>
      <c r="F5" s="32">
        <f>'t-1'!K5/'t-1'!B5</f>
        <v>-0.22416531798837139</v>
      </c>
      <c r="G5" s="30">
        <f>'t-1'!I5/'t-1'!B5</f>
        <v>1.3512504174480438</v>
      </c>
      <c r="H5" s="29">
        <f>'t-1'!J5/'t-1'!B5</f>
        <v>-2.6738082393540047E-3</v>
      </c>
      <c r="I5" s="29"/>
      <c r="J5" s="31">
        <f t="shared" si="0"/>
        <v>-10.125073588597459</v>
      </c>
      <c r="K5" s="31">
        <v>4</v>
      </c>
      <c r="M5" s="34" t="s">
        <v>86</v>
      </c>
    </row>
    <row r="6" spans="1:13" ht="19" x14ac:dyDescent="0.25">
      <c r="A6" s="28">
        <f t="shared" si="1"/>
        <v>5</v>
      </c>
      <c r="B6" s="32">
        <f>'t-1'!E6/'t-1'!B6</f>
        <v>-1.0371489385284514E-2</v>
      </c>
      <c r="C6" s="32">
        <f>'t-1'!F6/'t-1'!B6</f>
        <v>-2.695355715608137E-2</v>
      </c>
      <c r="D6" s="32">
        <f>'t-1'!G6/'t-1'!B6</f>
        <v>1.5069345095761298E-2</v>
      </c>
      <c r="E6" s="32">
        <f>'t-1'!H6/'t-1'!B6</f>
        <v>0.17016508586805035</v>
      </c>
      <c r="F6" s="32">
        <f>'t-1'!K6/'t-1'!B6</f>
        <v>-1.1450304904957092E-2</v>
      </c>
      <c r="G6" s="30">
        <f>'t-1'!I6/'t-1'!B6</f>
        <v>0.81917073240818472</v>
      </c>
      <c r="H6" s="29">
        <f>'t-1'!J6/'t-1'!B6</f>
        <v>3.1661265063084844E-2</v>
      </c>
      <c r="I6" s="29"/>
      <c r="J6" s="31">
        <f t="shared" si="0"/>
        <v>0.1240337725086771</v>
      </c>
      <c r="K6" s="31">
        <v>5</v>
      </c>
    </row>
    <row r="7" spans="1:13" ht="19" x14ac:dyDescent="0.25">
      <c r="A7" s="28">
        <f t="shared" si="1"/>
        <v>6</v>
      </c>
      <c r="B7" s="32">
        <f>'t-1'!E7/'t-1'!B7</f>
        <v>-0.44777863364585857</v>
      </c>
      <c r="C7" s="32">
        <f>'t-1'!F7/'t-1'!B7</f>
        <v>-0.61841994253413624</v>
      </c>
      <c r="D7" s="32">
        <f>'t-1'!G7/'t-1'!B7</f>
        <v>-0.55162084876353734</v>
      </c>
      <c r="E7" s="32">
        <f>'t-1'!H7/'t-1'!B7</f>
        <v>-0.11614648102179218</v>
      </c>
      <c r="F7" s="32">
        <f>'t-1'!K7/'t-1'!B7</f>
        <v>-9.6674243728518031E-2</v>
      </c>
      <c r="G7" s="30">
        <f>'t-1'!I7/'t-1'!B7</f>
        <v>1.1161464810217923</v>
      </c>
      <c r="H7" s="29">
        <f>'t-1'!J7/'t-1'!B7</f>
        <v>6.8366749913746335E-3</v>
      </c>
      <c r="I7" s="29"/>
      <c r="J7" s="31">
        <f t="shared" si="0"/>
        <v>-8.7823227581419694</v>
      </c>
      <c r="K7" s="31">
        <v>6</v>
      </c>
    </row>
    <row r="8" spans="1:13" ht="19" x14ac:dyDescent="0.25">
      <c r="A8" s="28">
        <f t="shared" si="1"/>
        <v>7</v>
      </c>
      <c r="B8" s="32">
        <f>'t-1'!E8/'t-1'!B8</f>
        <v>-0.14673931533787415</v>
      </c>
      <c r="C8" s="32">
        <f>'t-1'!F8/'t-1'!B8</f>
        <v>-0.4887437654375591</v>
      </c>
      <c r="D8" s="32">
        <f>'t-1'!G8/'t-1'!B8</f>
        <v>-0.4887437654375591</v>
      </c>
      <c r="E8" s="32">
        <f>'t-1'!H8/'t-1'!B8</f>
        <v>-0.3958224178874955</v>
      </c>
      <c r="F8" s="32">
        <f>'t-1'!K8/'t-1'!B8</f>
        <v>-0.42717214536992304</v>
      </c>
      <c r="G8" s="30">
        <f>'t-1'!I8/'t-1'!B8</f>
        <v>1.3958224178874954</v>
      </c>
      <c r="H8" s="29">
        <f>'t-1'!J8/'t-1'!B8</f>
        <v>-1.6698080469233753E-2</v>
      </c>
      <c r="I8" s="29"/>
      <c r="J8" s="31">
        <f t="shared" si="0"/>
        <v>-6.2558862264651642</v>
      </c>
      <c r="K8" s="31">
        <v>7</v>
      </c>
    </row>
    <row r="9" spans="1:13" ht="19" x14ac:dyDescent="0.25">
      <c r="A9" s="28">
        <f t="shared" si="1"/>
        <v>8</v>
      </c>
      <c r="B9" s="32">
        <f>'t-1'!E9/'t-1'!B9</f>
        <v>-9.6673440639216679E-2</v>
      </c>
      <c r="C9" s="32">
        <f>'t-1'!F9/'t-1'!B9</f>
        <v>0.19259635591067595</v>
      </c>
      <c r="D9" s="32">
        <f>'t-1'!G9/'t-1'!B9</f>
        <v>-0.72689825185322032</v>
      </c>
      <c r="E9" s="32">
        <f>'t-1'!H9/'t-1'!B9</f>
        <v>-7.2555596609934644E-2</v>
      </c>
      <c r="F9" s="32">
        <f>'t-1'!K9/'t-1'!B9</f>
        <v>-0.78591263884719309</v>
      </c>
      <c r="G9" s="30">
        <f>'t-1'!I9/'t-1'!B9</f>
        <v>1.0725555966099347</v>
      </c>
      <c r="H9" s="29">
        <f>'t-1'!J9/'t-1'!B9</f>
        <v>-3.3075075629863983E-2</v>
      </c>
      <c r="I9" s="29"/>
      <c r="J9" s="31">
        <f t="shared" si="0"/>
        <v>-4.9672532792185295</v>
      </c>
      <c r="K9" s="31">
        <v>8</v>
      </c>
    </row>
    <row r="10" spans="1:13" ht="19" x14ac:dyDescent="0.25">
      <c r="A10" s="28">
        <f t="shared" si="1"/>
        <v>9</v>
      </c>
      <c r="B10" s="32">
        <f>'t-1'!E10/'t-1'!B10</f>
        <v>4.7732399171066767E-2</v>
      </c>
      <c r="C10" s="32">
        <f>'t-1'!F10/'t-1'!B10</f>
        <v>-1.4631460765693978</v>
      </c>
      <c r="D10" s="32">
        <f>'t-1'!G10/'t-1'!B10</f>
        <v>-0.61647835761238712</v>
      </c>
      <c r="E10" s="32">
        <f>'t-1'!H10/'t-1'!B10</f>
        <v>-8.2300136967468948E-2</v>
      </c>
      <c r="F10" s="32">
        <f>'t-1'!K10/'t-1'!B10</f>
        <v>-0.6173872309658498</v>
      </c>
      <c r="G10" s="30">
        <f>'t-1'!I10/'t-1'!B10</f>
        <v>1.082300136967469</v>
      </c>
      <c r="H10" s="29">
        <f>'t-1'!J10/'t-1'!B10</f>
        <v>-3.8468001038712402E-3</v>
      </c>
      <c r="I10" s="29"/>
      <c r="J10" s="31">
        <f t="shared" si="0"/>
        <v>-8.6858813780251225</v>
      </c>
      <c r="K10" s="31">
        <v>9</v>
      </c>
    </row>
    <row r="11" spans="1:13" ht="19" x14ac:dyDescent="0.25">
      <c r="A11" s="28">
        <f t="shared" si="1"/>
        <v>10</v>
      </c>
      <c r="B11" s="32">
        <f>'t-1'!E11/'t-1'!B11</f>
        <v>-0.62632705301299496</v>
      </c>
      <c r="C11" s="32">
        <f>'t-1'!F11/'t-1'!B11</f>
        <v>-0.48675539197395234</v>
      </c>
      <c r="D11" s="32">
        <f>'t-1'!G11/'t-1'!B11</f>
        <v>4.4342315665626728E-2</v>
      </c>
      <c r="E11" s="32">
        <f>'t-1'!H11/'t-1'!B11</f>
        <v>1.4322050575964461E-2</v>
      </c>
      <c r="F11" s="32">
        <f>'t-1'!K11/'t-1'!B11</f>
        <v>2.2007689871475739E-2</v>
      </c>
      <c r="G11" s="30">
        <f>'t-1'!I11/'t-1'!B11</f>
        <v>0.98567794942403553</v>
      </c>
      <c r="H11" s="29">
        <f>'t-1'!J11/'t-1'!B11</f>
        <v>0.12290180848114811</v>
      </c>
      <c r="I11" s="29"/>
      <c r="J11" s="31">
        <f t="shared" si="0"/>
        <v>-5.3825095312225573</v>
      </c>
      <c r="K11" s="31">
        <v>10</v>
      </c>
    </row>
    <row r="12" spans="1:13" ht="19" x14ac:dyDescent="0.25">
      <c r="A12" s="28">
        <f t="shared" si="1"/>
        <v>11</v>
      </c>
      <c r="B12" s="32">
        <f>'t-1'!E12/'t-1'!B12</f>
        <v>0.2405177516928719</v>
      </c>
      <c r="C12" s="32">
        <f>'t-1'!F12/'t-1'!B12</f>
        <v>-2.9046036008720635</v>
      </c>
      <c r="D12" s="32">
        <f>'t-1'!G12/'t-1'!B12</f>
        <v>0.16510373803439166</v>
      </c>
      <c r="E12" s="32">
        <f>'t-1'!H12/'t-1'!B12</f>
        <v>-1.0618241145810774</v>
      </c>
      <c r="F12" s="32">
        <f>'t-1'!K12/'t-1'!B12</f>
        <v>-5.3273126290408743E-2</v>
      </c>
      <c r="G12" s="30">
        <f>'t-1'!I12/'t-1'!B12</f>
        <v>2.0618241145810772</v>
      </c>
      <c r="H12" s="29">
        <f>'t-1'!J12/'t-1'!B12</f>
        <v>0.1276692510936891</v>
      </c>
      <c r="I12" s="29"/>
      <c r="J12" s="31">
        <f t="shared" si="0"/>
        <v>-7.8966294884567061</v>
      </c>
      <c r="K12" s="31">
        <v>11</v>
      </c>
    </row>
    <row r="13" spans="1:13" ht="19" x14ac:dyDescent="0.25">
      <c r="A13" s="28">
        <f t="shared" si="1"/>
        <v>12</v>
      </c>
      <c r="B13" s="32">
        <f>'t-1'!E13/'t-1'!B13</f>
        <v>0.1336424585491188</v>
      </c>
      <c r="C13" s="32">
        <f>'t-1'!F13/'t-1'!B13</f>
        <v>-0.3137942109277771</v>
      </c>
      <c r="D13" s="32">
        <f>'t-1'!G13/'t-1'!B13</f>
        <v>-5.5861335260347665E-2</v>
      </c>
      <c r="E13" s="32">
        <f>'t-1'!H13/'t-1'!B13</f>
        <v>0.70992412381067083</v>
      </c>
      <c r="F13" s="32">
        <f>'t-1'!K13/'t-1'!B13</f>
        <v>-5.4444176803564975E-2</v>
      </c>
      <c r="G13" s="30">
        <f>'t-1'!I13/'t-1'!B13</f>
        <v>0.29007587618932917</v>
      </c>
      <c r="H13" s="29">
        <f>'t-1'!J13/'t-1'!B13</f>
        <v>-2.98305833232968E-2</v>
      </c>
      <c r="I13" s="29"/>
      <c r="J13" s="31">
        <f t="shared" si="0"/>
        <v>0.22375755750933424</v>
      </c>
      <c r="K13" s="31">
        <v>12</v>
      </c>
    </row>
    <row r="14" spans="1:13" ht="19" x14ac:dyDescent="0.25">
      <c r="A14" s="28">
        <f t="shared" si="1"/>
        <v>13</v>
      </c>
      <c r="B14" s="32">
        <f>'t-1'!E14/'t-1'!B14</f>
        <v>-2.4736900577707752E-2</v>
      </c>
      <c r="C14" s="32">
        <f>'t-1'!F14/'t-1'!B14</f>
        <v>0</v>
      </c>
      <c r="D14" s="32">
        <f>'t-1'!G14/'t-1'!B14</f>
        <v>-0.3168732072880055</v>
      </c>
      <c r="E14" s="32">
        <f>'t-1'!H14/'t-1'!B14</f>
        <v>5.1450834242314065E-2</v>
      </c>
      <c r="F14" s="32">
        <f>'t-1'!K14/'t-1'!B14</f>
        <v>0.44226709893750255</v>
      </c>
      <c r="G14" s="30">
        <f>'t-1'!I14/'t-1'!B14</f>
        <v>0.94854916575768589</v>
      </c>
      <c r="H14" s="29">
        <f>'t-1'!J14/'t-1'!B14</f>
        <v>1.4202823900133317E-2</v>
      </c>
      <c r="I14" s="29"/>
      <c r="J14" s="31">
        <f t="shared" si="0"/>
        <v>-2.2376386448107297</v>
      </c>
      <c r="K14" s="31">
        <v>13</v>
      </c>
    </row>
    <row r="15" spans="1:13" ht="19" x14ac:dyDescent="0.25">
      <c r="A15" s="28">
        <f t="shared" si="1"/>
        <v>14</v>
      </c>
      <c r="B15" s="32">
        <f>'t-1'!E15/'t-1'!B15</f>
        <v>9.8167015171063757E-3</v>
      </c>
      <c r="C15" s="32">
        <f>'t-1'!F15/'t-1'!B15</f>
        <v>-0.19638964274591805</v>
      </c>
      <c r="D15" s="32">
        <f>'t-1'!G15/'t-1'!B15</f>
        <v>0.62031854784891227</v>
      </c>
      <c r="E15" s="32">
        <f>'t-1'!H15/'t-1'!B15</f>
        <v>0.47345063843039553</v>
      </c>
      <c r="F15" s="32">
        <f>'t-1'!K15/'t-1'!B15</f>
        <v>-0.2263558304044134</v>
      </c>
      <c r="G15" s="30">
        <f>'t-1'!I15/'t-1'!B15</f>
        <v>0.52654936156960452</v>
      </c>
      <c r="H15" s="29">
        <f>'t-1'!J15/'t-1'!B15</f>
        <v>8.1663478222182673E-2</v>
      </c>
      <c r="I15" s="29"/>
      <c r="J15" s="31">
        <f t="shared" si="0"/>
        <v>4.0898311384971304</v>
      </c>
    </row>
    <row r="16" spans="1:13" ht="19" x14ac:dyDescent="0.25">
      <c r="A16" s="28">
        <f t="shared" si="1"/>
        <v>15</v>
      </c>
      <c r="B16" s="32">
        <f>'t-1'!E16/'t-1'!B16</f>
        <v>3.3850015164122463E-2</v>
      </c>
      <c r="C16" s="32">
        <f>'t-1'!F16/'t-1'!B16</f>
        <v>0.35586890421718131</v>
      </c>
      <c r="D16" s="32">
        <f>'t-1'!G16/'t-1'!B16</f>
        <v>5.0100899737932858E-2</v>
      </c>
      <c r="E16" s="32">
        <f>'t-1'!H16/'t-1'!B16</f>
        <v>0.55489315126017746</v>
      </c>
      <c r="F16" s="32">
        <f>'t-1'!K16/'t-1'!B16</f>
        <v>-1.6136181596198859E-3</v>
      </c>
      <c r="G16" s="30">
        <f>'t-1'!I16/'t-1'!B16</f>
        <v>0.44510684873982254</v>
      </c>
      <c r="H16" s="29">
        <f>'t-1'!J16/'t-1'!B16</f>
        <v>4.0385168710583001E-2</v>
      </c>
      <c r="I16" s="29"/>
      <c r="J16" s="31">
        <f t="shared" si="0"/>
        <v>2.3015045822867495</v>
      </c>
    </row>
    <row r="17" spans="1:11" ht="19" x14ac:dyDescent="0.25">
      <c r="A17" s="28">
        <f t="shared" si="1"/>
        <v>16</v>
      </c>
      <c r="B17" s="32">
        <f>'t-1'!E17/'t-1'!B17</f>
        <v>0.14326241134751774</v>
      </c>
      <c r="C17" s="32">
        <f>'t-1'!F17/'t-1'!B17</f>
        <v>-0.52765957446808509</v>
      </c>
      <c r="D17" s="32">
        <f>'t-1'!G17/'t-1'!B17</f>
        <v>0.31205673758865249</v>
      </c>
      <c r="E17" s="32">
        <f>'t-1'!H17/'t-1'!B17</f>
        <v>-0.32695035460992905</v>
      </c>
      <c r="F17" s="32">
        <f>'t-1'!K17/'t-1'!B17</f>
        <v>0.15815602836879433</v>
      </c>
      <c r="G17" s="30">
        <f>'t-1'!I17/'t-1'!B17</f>
        <v>1.3269503546099291</v>
      </c>
      <c r="H17" s="29">
        <f>'t-1'!J17/'t-1'!B17</f>
        <v>0.20425531914893616</v>
      </c>
      <c r="J17" s="31">
        <f t="shared" si="0"/>
        <v>0.9733546099290783</v>
      </c>
      <c r="K17" s="31">
        <v>14</v>
      </c>
    </row>
    <row r="18" spans="1:11" ht="19" x14ac:dyDescent="0.25">
      <c r="A18" s="28">
        <f t="shared" si="1"/>
        <v>17</v>
      </c>
      <c r="B18" s="32">
        <f>'t-1'!E18/'t-1'!B18</f>
        <v>-0.13103488781863035</v>
      </c>
      <c r="C18" s="32">
        <f>'t-1'!F18/'t-1'!B18</f>
        <v>1.4867502793615797</v>
      </c>
      <c r="D18" s="32">
        <f>'t-1'!G18/'t-1'!B18</f>
        <v>0.11921585990656823</v>
      </c>
      <c r="E18" s="32">
        <f>'t-1'!H18/'t-1'!B18</f>
        <v>0.24266958226784374</v>
      </c>
      <c r="F18" s="32">
        <f>'t-1'!K18/'t-1'!B18</f>
        <v>3.508660961967669E-2</v>
      </c>
      <c r="G18" s="30">
        <f>'t-1'!I18/'t-1'!B18</f>
        <v>0.75733041773215626</v>
      </c>
      <c r="H18" s="29">
        <f>'t-1'!J18/'t-1'!B18</f>
        <v>0.11552467267256412</v>
      </c>
      <c r="J18" s="31">
        <f t="shared" si="0"/>
        <v>5.0431506865819085</v>
      </c>
    </row>
    <row r="19" spans="1:11" ht="19" x14ac:dyDescent="0.25">
      <c r="A19" s="28">
        <f t="shared" si="1"/>
        <v>18</v>
      </c>
      <c r="B19" s="32">
        <f>'t-1'!E19/'t-1'!B19</f>
        <v>0.11313373223093925</v>
      </c>
      <c r="C19" s="32">
        <f>'t-1'!F19/'t-1'!B19</f>
        <v>1.2037366666603211E-2</v>
      </c>
      <c r="D19" s="32">
        <f>'t-1'!G19/'t-1'!B19</f>
        <v>6.6950832030855875E-2</v>
      </c>
      <c r="E19" s="32">
        <f>'t-1'!H19/'t-1'!B19</f>
        <v>0.17512150639372059</v>
      </c>
      <c r="F19" s="32">
        <f>'t-1'!K19/'t-1'!B19</f>
        <v>2.5161770557092303E-2</v>
      </c>
      <c r="G19" s="30">
        <f>'t-1'!I19/'t-1'!B19</f>
        <v>0.82487849360627941</v>
      </c>
      <c r="H19" s="29">
        <f>'t-1'!J19/'t-1'!B19</f>
        <v>2.4902861516026661E-2</v>
      </c>
      <c r="J19" s="31">
        <f t="shared" si="0"/>
        <v>1.4151862717288459</v>
      </c>
      <c r="K19" s="31">
        <v>15</v>
      </c>
    </row>
    <row r="20" spans="1:11" ht="19" x14ac:dyDescent="0.25">
      <c r="A20" s="28">
        <f>A19+1</f>
        <v>19</v>
      </c>
      <c r="B20" s="32">
        <f>'t-1'!E20/'t-1'!B20</f>
        <v>0.2108742093411724</v>
      </c>
      <c r="C20" s="32">
        <f>'t-1'!F20/'t-1'!B20</f>
        <v>-3.5644104477463356E-2</v>
      </c>
      <c r="D20" s="32">
        <f>'t-1'!G20/'t-1'!B20</f>
        <v>2.3395736564523931E-2</v>
      </c>
      <c r="E20" s="32">
        <f>'t-1'!H20/'t-1'!B20</f>
        <v>0.63573449392857639</v>
      </c>
      <c r="F20" s="32">
        <f>'t-1'!K20/'t-1'!B20</f>
        <v>6.5900679115457588E-3</v>
      </c>
      <c r="G20" s="30">
        <f>'t-1'!I20/'t-1'!B20</f>
        <v>0.36426550607142361</v>
      </c>
      <c r="H20" s="29">
        <f>'t-1'!J20/'t-1'!B20</f>
        <v>-5.2778281047482334E-2</v>
      </c>
      <c r="J20" s="31">
        <f t="shared" si="0"/>
        <v>2.0918756010201665</v>
      </c>
    </row>
    <row r="21" spans="1:11" ht="19" x14ac:dyDescent="0.25">
      <c r="A21" s="28">
        <f t="shared" si="1"/>
        <v>20</v>
      </c>
      <c r="B21" s="32">
        <f>'t-1'!E21/'t-1'!B21</f>
        <v>-0.90013596349725766</v>
      </c>
      <c r="C21" s="32">
        <f>'t-1'!F21/'t-1'!B21</f>
        <v>-1.0869085056069432</v>
      </c>
      <c r="D21" s="32">
        <f>'t-1'!G21/'t-1'!B21</f>
        <v>-1.0241578949234387E-2</v>
      </c>
      <c r="E21" s="32">
        <f>'t-1'!H21/'t-1'!B21</f>
        <v>-0.27603780742463513</v>
      </c>
      <c r="F21" s="32">
        <f>'t-1'!K21/'t-1'!B21</f>
        <v>-0.11952113195372632</v>
      </c>
      <c r="G21" s="30">
        <f>'t-1'!I21/'t-1'!B21</f>
        <v>1.2760378074246352</v>
      </c>
      <c r="H21" s="29">
        <f>'t-1'!J21/'t-1'!B21</f>
        <v>7.484196680859815E-3</v>
      </c>
      <c r="J21" s="31">
        <f t="shared" si="0"/>
        <v>-9.806876757155365</v>
      </c>
      <c r="K21" s="31">
        <v>16</v>
      </c>
    </row>
    <row r="22" spans="1:11" ht="19" x14ac:dyDescent="0.25">
      <c r="A22" s="28">
        <f t="shared" si="1"/>
        <v>21</v>
      </c>
      <c r="B22" s="32">
        <f>'t-1'!E22/'t-1'!B22</f>
        <v>-0.14336682001689977</v>
      </c>
      <c r="C22" s="32">
        <f>'t-1'!F22/'t-1'!B22</f>
        <v>-0.35313116139329642</v>
      </c>
      <c r="D22" s="32">
        <f>'t-1'!G22/'t-1'!B22</f>
        <v>-5.3700122054267205E-2</v>
      </c>
      <c r="E22" s="32">
        <f>'t-1'!H22/'t-1'!B22</f>
        <v>2.6288611397990801E-5</v>
      </c>
      <c r="F22" s="32">
        <f>'t-1'!K22/'t-1'!B22</f>
        <v>-4.3011923763026948E-2</v>
      </c>
      <c r="G22" s="30">
        <f>'t-1'!I22/'t-1'!B22</f>
        <v>0.97628391700309836</v>
      </c>
      <c r="H22" s="29">
        <f>'t-1'!J22/'t-1'!B22</f>
        <v>-7.0423434419303349E-2</v>
      </c>
      <c r="J22" s="31">
        <f t="shared" si="0"/>
        <v>-2.4525311426157166</v>
      </c>
      <c r="K22" s="31">
        <v>17</v>
      </c>
    </row>
    <row r="23" spans="1:11" ht="19" x14ac:dyDescent="0.25">
      <c r="A23" s="22">
        <v>22</v>
      </c>
      <c r="B23" s="32">
        <f>'t-1'!E23/'t-1'!B23</f>
        <v>-10.519527028589488</v>
      </c>
      <c r="C23" s="32">
        <f>'t-1'!F23/'t-1'!B23</f>
        <v>-63.738327179669014</v>
      </c>
      <c r="D23" s="32">
        <f>'t-1'!G23/'t-1'!B23</f>
        <v>-4.6948841081297745</v>
      </c>
      <c r="E23" s="32">
        <f>'t-1'!H23/'t-1'!B23</f>
        <v>-10.474953943869332</v>
      </c>
      <c r="F23" s="32">
        <f>'t-1'!K23/'t-1'!B23</f>
        <v>-7.0165000423947657</v>
      </c>
      <c r="G23" s="30">
        <f>'t-1'!I23/'t-1'!B23</f>
        <v>11.474953943869332</v>
      </c>
      <c r="H23" s="29">
        <f>'t-1'!J23/'t-1'!B23</f>
        <v>-0.25848781728627257</v>
      </c>
      <c r="J23" s="31">
        <f t="shared" si="0"/>
        <v>-319.34336676096285</v>
      </c>
      <c r="K23" s="31">
        <v>18</v>
      </c>
    </row>
    <row r="24" spans="1:11" ht="19" x14ac:dyDescent="0.25">
      <c r="A24" s="22">
        <v>23</v>
      </c>
      <c r="B24" s="32">
        <f>'t-1'!E24/'t-1'!B24</f>
        <v>-8.891722408026757</v>
      </c>
      <c r="C24" s="32">
        <f>'t-1'!F24/'t-1'!B24</f>
        <v>-38.101170568561869</v>
      </c>
      <c r="D24" s="32">
        <f>'t-1'!G24/'t-1'!B24</f>
        <v>-4.4414715719063551</v>
      </c>
      <c r="E24" s="32">
        <f>'t-1'!H24/'t-1'!B24</f>
        <v>-8.0656354515050168</v>
      </c>
      <c r="F24" s="32">
        <f>'t-1'!K24/'t-1'!B24</f>
        <v>-8.1877090301003346</v>
      </c>
      <c r="G24" s="30">
        <f>'t-1'!I24/'t-1'!B24</f>
        <v>9.0656354515050168</v>
      </c>
      <c r="H24" s="29">
        <f>'t-1'!J24/'t-1'!B24</f>
        <v>-1.1191471571906355</v>
      </c>
      <c r="J24" s="31">
        <f t="shared" si="0"/>
        <v>-220.85512123745818</v>
      </c>
      <c r="K24" s="31">
        <v>19</v>
      </c>
    </row>
    <row r="25" spans="1:11" ht="19" x14ac:dyDescent="0.25">
      <c r="A25" s="22">
        <v>24</v>
      </c>
      <c r="B25" s="32">
        <f>'t-1'!E25/'t-1'!B25</f>
        <v>-3.1187947876102791</v>
      </c>
      <c r="C25" s="32">
        <f>'t-1'!F25/'t-1'!B25</f>
        <v>-24.808259361416638</v>
      </c>
      <c r="D25" s="32">
        <f>'t-1'!G25/'t-1'!B25</f>
        <v>-0.24960594822456084</v>
      </c>
      <c r="E25" s="32">
        <f>'t-1'!H25/'t-1'!B25</f>
        <v>-4.5008487443064444</v>
      </c>
      <c r="F25" s="32">
        <f>'t-1'!K25/'t-1'!B25</f>
        <v>-0.7273125510525017</v>
      </c>
      <c r="G25" s="30">
        <f>'t-1'!I25/'t-1'!B25</f>
        <v>5.4652707225074497</v>
      </c>
      <c r="H25" s="29">
        <f>'t-1'!J25/'t-1'!B25</f>
        <v>3.11955958519913E-2</v>
      </c>
      <c r="J25" s="31">
        <f t="shared" si="0"/>
        <v>-107.73746247853248</v>
      </c>
      <c r="K25" s="31">
        <v>20</v>
      </c>
    </row>
    <row r="26" spans="1:11" ht="19" x14ac:dyDescent="0.25">
      <c r="A26" s="22">
        <v>25</v>
      </c>
      <c r="B26" s="32">
        <f>'t-1'!E26/'t-1'!B26</f>
        <v>0.32711128840347464</v>
      </c>
      <c r="C26" s="32">
        <f>'t-1'!F26/'t-1'!B26</f>
        <v>-0.1371692675914909</v>
      </c>
      <c r="D26" s="32">
        <f>'t-1'!G26/'t-1'!B26</f>
        <v>0</v>
      </c>
      <c r="E26" s="32">
        <f>'t-1'!H26/'t-1'!B26</f>
        <v>3.3091008296824098E-2</v>
      </c>
      <c r="F26" s="32">
        <f>'t-1'!K26/'t-1'!B26</f>
        <v>-0.11145805392591777</v>
      </c>
      <c r="G26" s="30">
        <f>'t-1'!I26/'t-1'!B26</f>
        <v>0.9669089917031759</v>
      </c>
      <c r="H26" s="29">
        <f>'t-1'!J26/'t-1'!B26</f>
        <v>-0.10885139766753556</v>
      </c>
      <c r="J26" s="31">
        <f t="shared" si="0"/>
        <v>1.7334237982901985</v>
      </c>
    </row>
    <row r="27" spans="1:11" ht="19" x14ac:dyDescent="0.25">
      <c r="A27" s="22">
        <v>26</v>
      </c>
      <c r="B27" s="32">
        <f>'t-1'!E27/'t-1'!B27</f>
        <v>-0.91116283387708552</v>
      </c>
      <c r="C27" s="32">
        <f>'t-1'!F27/'t-1'!B27</f>
        <v>-16.148818167953106</v>
      </c>
      <c r="D27" s="32">
        <f>'t-1'!G27/'t-1'!B27</f>
        <v>-3.871212799395241</v>
      </c>
      <c r="E27" s="32">
        <f>'t-1'!H27/'t-1'!B27</f>
        <v>-0.91116283387708552</v>
      </c>
      <c r="F27" s="32">
        <f>'t-1'!K27/'t-1'!B27</f>
        <v>-5.5092454444179193</v>
      </c>
      <c r="G27" s="30">
        <f>'t-1'!I27/'t-1'!B27</f>
        <v>0.91282061483780275</v>
      </c>
      <c r="H27" s="29">
        <f>'t-1'!J27/'t-1'!B27</f>
        <v>-0.61010981141083798</v>
      </c>
      <c r="J27" s="31">
        <f t="shared" si="0"/>
        <v>-85.593646405267762</v>
      </c>
      <c r="K27" s="31">
        <v>21</v>
      </c>
    </row>
    <row r="28" spans="1:11" ht="19" x14ac:dyDescent="0.25">
      <c r="A28" s="22">
        <v>27</v>
      </c>
      <c r="B28" s="32">
        <f>'t-1'!E28/'t-1'!B28</f>
        <v>-6.115659924691192</v>
      </c>
      <c r="C28" s="32">
        <f>'t-1'!F28/'t-1'!B28</f>
        <v>-17.660100110693758</v>
      </c>
      <c r="D28" s="32">
        <f>'t-1'!G28/'t-1'!B28</f>
        <v>-1.4579311614507828</v>
      </c>
      <c r="E28" s="32">
        <f>'t-1'!H28/'t-1'!B28</f>
        <v>-5.6172381212629272</v>
      </c>
      <c r="F28" s="32">
        <f>'t-1'!K28/'t-1'!B28</f>
        <v>-2.3833217158921962</v>
      </c>
      <c r="G28" s="30">
        <f>'t-1'!I28/'t-1'!B28</f>
        <v>6.6172381212629281</v>
      </c>
      <c r="H28" s="29">
        <f>'t-1'!J28/'t-1'!B28</f>
        <v>-0.26204547244003318</v>
      </c>
      <c r="J28" s="31">
        <f>6.56*B28+3.26*C28+6.72*D28+1.05*E28</f>
        <v>-113.38605289911121</v>
      </c>
      <c r="K28" s="31">
        <v>22</v>
      </c>
    </row>
    <row r="29" spans="1:11" ht="19" x14ac:dyDescent="0.25">
      <c r="A29" s="22">
        <v>28</v>
      </c>
      <c r="B29" s="32">
        <f>'t-1'!E29/'t-1'!B29</f>
        <v>-0.73117309985747114</v>
      </c>
      <c r="C29" s="32">
        <f>'t-1'!F29/'t-1'!B29</f>
        <v>-4.5452165566188665</v>
      </c>
      <c r="D29" s="32">
        <f>'t-1'!G29/'t-1'!B29</f>
        <v>-0.84545798307106079</v>
      </c>
      <c r="E29" s="32">
        <f>'t-1'!H29/'t-1'!B29</f>
        <v>-1.4836964425957706</v>
      </c>
      <c r="F29" s="32">
        <f>'t-1'!K29/'t-1'!B29</f>
        <v>-1.5368102620785944</v>
      </c>
      <c r="G29" s="30">
        <f>'t-1'!I29/'t-1'!B29</f>
        <v>2.4836964425957708</v>
      </c>
      <c r="H29" s="29">
        <f>'t-1'!J29/'t-1'!B29</f>
        <v>-0.18421129177695686</v>
      </c>
      <c r="J29" s="31">
        <f t="shared" si="0"/>
        <v>-26.853260420605601</v>
      </c>
      <c r="K29" s="31">
        <v>23</v>
      </c>
    </row>
    <row r="30" spans="1:11" ht="19" x14ac:dyDescent="0.25">
      <c r="A30" s="22">
        <v>29</v>
      </c>
      <c r="B30" s="32">
        <f>'t-1'!E30/'t-1'!B30</f>
        <v>-0.83655891661910442</v>
      </c>
      <c r="C30" s="32">
        <f>'t-1'!F30/'t-1'!B30</f>
        <v>-3.441187153011986</v>
      </c>
      <c r="D30" s="32">
        <f>'t-1'!G30/'t-1'!B30</f>
        <v>-0.35593835936283919</v>
      </c>
      <c r="E30" s="32">
        <f>'t-1'!H30/'t-1'!B30</f>
        <v>-0.49459866133969804</v>
      </c>
      <c r="F30" s="32">
        <f>'t-1'!K30/'t-1'!B30</f>
        <v>-0.53105380584237016</v>
      </c>
      <c r="G30" s="30">
        <f>'t-1'!I30/'t-1'!B30</f>
        <v>1.494598661339698</v>
      </c>
      <c r="H30" s="29">
        <f>'t-1'!J30/'t-1'!B30</f>
        <v>0.13857728428371296</v>
      </c>
      <c r="J30" s="31">
        <f t="shared" si="0"/>
        <v>-19.61733098116536</v>
      </c>
      <c r="K30" s="31">
        <v>24</v>
      </c>
    </row>
    <row r="31" spans="1:11" ht="19" x14ac:dyDescent="0.25">
      <c r="A31" s="22">
        <v>30</v>
      </c>
      <c r="B31" s="32">
        <f>'t-1'!E31/'t-1'!B31</f>
        <v>9.9342128163180068E-2</v>
      </c>
      <c r="C31" s="32">
        <f>'t-1'!F31/'t-1'!B31</f>
        <v>-3.5711476208708972</v>
      </c>
      <c r="D31" s="32">
        <f>'t-1'!G31/'t-1'!B31</f>
        <v>-0.10414563681297644</v>
      </c>
      <c r="E31" s="32">
        <f>'t-1'!H31/'t-1'!B31</f>
        <v>-0.49946047547774025</v>
      </c>
      <c r="F31" s="32">
        <f>'t-1'!K31/'t-1'!B31</f>
        <v>-0.23718194159211947</v>
      </c>
      <c r="G31" s="30">
        <f>'t-1'!I31/'t-1'!B31</f>
        <v>1.4994604754777403</v>
      </c>
      <c r="H31" s="29">
        <f>'t-1'!J31/'t-1'!B31</f>
        <v>4.1491176163458529E-2</v>
      </c>
      <c r="J31" s="31">
        <f t="shared" si="0"/>
        <v>-12.21454906192349</v>
      </c>
      <c r="K31" s="31">
        <v>25</v>
      </c>
    </row>
    <row r="32" spans="1:11" ht="19" x14ac:dyDescent="0.25">
      <c r="A32" s="22">
        <v>31</v>
      </c>
      <c r="B32" s="32">
        <f>'t-1'!E32/'t-1'!B32</f>
        <v>5.0197536602370439E-2</v>
      </c>
      <c r="C32" s="32">
        <f>'t-1'!F32/'t-1'!B32</f>
        <v>-0.77308190299126855</v>
      </c>
      <c r="D32" s="32">
        <f>'t-1'!G32/'t-1'!B32</f>
        <v>-9.976428405431427E-2</v>
      </c>
      <c r="E32" s="32">
        <f>'t-1'!H32/'t-1'!B32</f>
        <v>-4.3690448524285386E-2</v>
      </c>
      <c r="F32" s="32">
        <f>'t-1'!K32/'t-1'!B32</f>
        <v>-0.15520733043391655</v>
      </c>
      <c r="G32" s="30">
        <f>'t-1'!I32/'t-1'!B32</f>
        <v>1.0436904485242853</v>
      </c>
      <c r="H32" s="29">
        <f>'t-1'!J32/'t-1'!B32</f>
        <v>-5.9692573287739449E-2</v>
      </c>
      <c r="J32" s="31">
        <f t="shared" si="0"/>
        <v>-2.9072421234354766</v>
      </c>
      <c r="K32" s="31">
        <v>26</v>
      </c>
    </row>
    <row r="33" spans="1:10" ht="19" x14ac:dyDescent="0.25">
      <c r="A33" s="22">
        <v>32</v>
      </c>
      <c r="B33" s="32">
        <f>'t-1'!E33/'t-1'!B33</f>
        <v>0.26606859119479165</v>
      </c>
      <c r="C33" s="32">
        <f>'t-1'!F33/'t-1'!B33</f>
        <v>8.5282000084368009E-2</v>
      </c>
      <c r="D33" s="32">
        <f>'t-1'!G33/'t-1'!B33</f>
        <v>4.4658801692984799E-2</v>
      </c>
      <c r="E33" s="32">
        <f>'t-1'!H33/'t-1'!B33</f>
        <v>0.36757737249883987</v>
      </c>
      <c r="F33" s="32">
        <f>'t-1'!K33/'t-1'!B33</f>
        <v>-2.5929102746178833E-2</v>
      </c>
      <c r="G33" s="30">
        <f>'t-1'!I33/'t-1'!B33</f>
        <v>0.63243668883670567</v>
      </c>
      <c r="H33" s="29">
        <f>'t-1'!J33/'t-1'!B33</f>
        <v>5.4923576641309389E-2</v>
      </c>
      <c r="J33" s="31">
        <f t="shared" si="0"/>
        <v>2.7094926670135129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/>
  </sheetViews>
  <sheetFormatPr baseColWidth="10" defaultColWidth="0" defaultRowHeight="16" zeroHeight="1" x14ac:dyDescent="0.2"/>
  <cols>
    <col min="1" max="1" width="10.83203125" style="31" customWidth="1"/>
    <col min="2" max="3" width="15.6640625" style="31" customWidth="1"/>
    <col min="4" max="4" width="14" style="31" customWidth="1"/>
    <col min="5" max="5" width="17.5" style="31" customWidth="1"/>
    <col min="6" max="6" width="17" style="31" customWidth="1"/>
    <col min="7" max="7" width="15.33203125" style="36" customWidth="1"/>
    <col min="8" max="8" width="16.33203125" style="31" customWidth="1"/>
    <col min="9" max="9" width="15.5" style="31" customWidth="1"/>
    <col min="10" max="11" width="10.83203125" style="31" customWidth="1"/>
    <col min="12" max="16384" width="10.83203125" style="31" hidden="1"/>
  </cols>
  <sheetData>
    <row r="1" spans="1:10" s="41" customFormat="1" ht="19" x14ac:dyDescent="0.25">
      <c r="A1" s="37"/>
      <c r="B1" s="38" t="s">
        <v>49</v>
      </c>
      <c r="C1" s="38" t="s">
        <v>50</v>
      </c>
      <c r="D1" s="38" t="s">
        <v>51</v>
      </c>
      <c r="E1" s="38" t="s">
        <v>52</v>
      </c>
      <c r="F1" s="38" t="s">
        <v>53</v>
      </c>
      <c r="G1" s="40" t="s">
        <v>54</v>
      </c>
      <c r="H1" s="38" t="s">
        <v>55</v>
      </c>
      <c r="I1" s="38"/>
      <c r="J1" s="41" t="s">
        <v>82</v>
      </c>
    </row>
    <row r="2" spans="1:10" ht="19" x14ac:dyDescent="0.25">
      <c r="A2" s="28">
        <v>1</v>
      </c>
      <c r="B2" s="32">
        <f>'t-2'!E2/'t-2'!B2</f>
        <v>1.5860893478922434E-2</v>
      </c>
      <c r="C2" s="32">
        <f>'t-2'!F2/'t-2'!B2</f>
        <v>-0.10474849756477536</v>
      </c>
      <c r="D2" s="32">
        <f>'t-2'!G2/'t-2'!B2</f>
        <v>-7.6325815891011659E-2</v>
      </c>
      <c r="E2" s="32">
        <f>'t-2'!H2/'t-2'!B2</f>
        <v>0.10145521871306658</v>
      </c>
      <c r="F2" s="32">
        <f>'t-2'!K2/'t-2'!B2</f>
        <v>-1.1764015146931419E-2</v>
      </c>
      <c r="G2" s="30">
        <f>'t-2'!I2/'t-2'!B2</f>
        <v>0.89854478128693338</v>
      </c>
      <c r="H2" s="29">
        <f>'t-2'!J2/'t-2'!B2</f>
        <v>3.0186297934171175E-2</v>
      </c>
      <c r="I2" s="29"/>
      <c r="J2" s="31">
        <f>6.56*B2+3.26*C2+6.72*D2+1.05*E2</f>
        <v>-0.64381414397831493</v>
      </c>
    </row>
    <row r="3" spans="1:10" ht="19" x14ac:dyDescent="0.25">
      <c r="A3" s="28">
        <f>A2+1</f>
        <v>2</v>
      </c>
      <c r="B3" s="32">
        <f>'t-2'!E3/'t-2'!B3</f>
        <v>0.16500824667760841</v>
      </c>
      <c r="C3" s="32">
        <f>'t-2'!F3/'t-2'!B3</f>
        <v>-1.1005216503045316</v>
      </c>
      <c r="D3" s="32">
        <f>'t-2'!G3/'t-2'!B3</f>
        <v>-0.11748840721024081</v>
      </c>
      <c r="E3" s="32">
        <f>'t-2'!H3/'t-2'!B3</f>
        <v>-0.23684670062238694</v>
      </c>
      <c r="F3" s="32">
        <f>'t-2'!K3/'t-2'!B3</f>
        <v>-0.18306362559074271</v>
      </c>
      <c r="G3" s="30">
        <f>'t-2'!I3/'t-2'!B3</f>
        <v>1.2368467006223869</v>
      </c>
      <c r="H3" s="29">
        <f>'t-2'!J3/'t-2'!B3</f>
        <v>-9.755456232045559E-2</v>
      </c>
      <c r="I3" s="29"/>
      <c r="J3" s="31">
        <f t="shared" ref="J3:J33" si="0">6.56*B3+3.26*C3+6.72*D3+1.05*E3</f>
        <v>-3.5434576138939864</v>
      </c>
    </row>
    <row r="4" spans="1:10" ht="19" x14ac:dyDescent="0.25">
      <c r="A4" s="28">
        <f t="shared" ref="A4:A22" si="1">A3+1</f>
        <v>3</v>
      </c>
      <c r="B4" s="32">
        <f>'t-2'!E4/'t-2'!B4</f>
        <v>-7.5549068278149153E-2</v>
      </c>
      <c r="C4" s="32">
        <f>'t-2'!F4/'t-2'!B4</f>
        <v>-0.31783043344013279</v>
      </c>
      <c r="D4" s="32">
        <f>'t-2'!G4/'t-2'!B4</f>
        <v>-2.4951779835349693E-2</v>
      </c>
      <c r="E4" s="32">
        <f>'t-2'!H4/'t-2'!B4</f>
        <v>0.32129506730773089</v>
      </c>
      <c r="F4" s="32">
        <f>'t-2'!K4/'t-2'!B4</f>
        <v>-7.0055378001980931E-2</v>
      </c>
      <c r="G4" s="30">
        <f>'t-2'!I4/'t-2'!B4</f>
        <v>0.67870493269226917</v>
      </c>
      <c r="H4" s="29">
        <f>'t-2'!J4/'t-2'!B4</f>
        <v>-6.3848710987781554E-2</v>
      </c>
      <c r="I4" s="29"/>
      <c r="J4" s="31">
        <f t="shared" si="0"/>
        <v>-1.3620452407399239</v>
      </c>
    </row>
    <row r="5" spans="1:10" ht="19" x14ac:dyDescent="0.25">
      <c r="A5" s="28">
        <f t="shared" si="1"/>
        <v>4</v>
      </c>
      <c r="B5" s="32">
        <f>'t-2'!E5/'t-2'!B5</f>
        <v>6.0185026634023982E-2</v>
      </c>
      <c r="C5" s="32">
        <f>'t-2'!F5/'t-2'!B5</f>
        <v>-0.11359654197346317</v>
      </c>
      <c r="D5" s="32">
        <f>'t-2'!G5/'t-2'!B5</f>
        <v>-2.4930927400880241E-2</v>
      </c>
      <c r="E5" s="32">
        <f>'t-2'!H5/'t-2'!B5</f>
        <v>-0.10989508369701542</v>
      </c>
      <c r="F5" s="32">
        <f>'t-2'!K5/'t-2'!B5</f>
        <v>-0.11773580714282408</v>
      </c>
      <c r="G5" s="30">
        <f>'t-2'!I5/'t-2'!B5</f>
        <v>1.1098950836970154</v>
      </c>
      <c r="H5" s="29">
        <f>'t-2'!J5/'t-2'!B5</f>
        <v>3.9550715717082338E-3</v>
      </c>
      <c r="I5" s="29"/>
      <c r="J5" s="31">
        <f t="shared" si="0"/>
        <v>-0.25843662213007396</v>
      </c>
    </row>
    <row r="6" spans="1:10" ht="19" x14ac:dyDescent="0.25">
      <c r="A6" s="28">
        <f t="shared" si="1"/>
        <v>5</v>
      </c>
      <c r="B6" s="32">
        <f>'t-2'!E6/'t-2'!B6</f>
        <v>2.9229795917155018E-2</v>
      </c>
      <c r="C6" s="32">
        <f>'t-2'!F6/'t-2'!B6</f>
        <v>-3.7390931565466801E-2</v>
      </c>
      <c r="D6" s="32">
        <f>'t-2'!G6/'t-2'!B6</f>
        <v>-1.7009378920052949E-2</v>
      </c>
      <c r="E6" s="32">
        <f>'t-2'!H6/'t-2'!B6</f>
        <v>0.4350826855809376</v>
      </c>
      <c r="F6" s="32">
        <f>'t-2'!K6/'t-2'!B6</f>
        <v>-2.4411131935554452E-2</v>
      </c>
      <c r="G6" s="30">
        <f>'t-2'!I6/'t-2'!B6</f>
        <v>0.56491731441906234</v>
      </c>
      <c r="H6" s="29">
        <f>'t-2'!J6/'t-2'!B6</f>
        <v>-2.0537983487635528E-2</v>
      </c>
      <c r="I6" s="29"/>
      <c r="J6" s="31">
        <f t="shared" si="0"/>
        <v>0.41238681783034381</v>
      </c>
    </row>
    <row r="7" spans="1:10" ht="19" x14ac:dyDescent="0.25">
      <c r="A7" s="28">
        <f t="shared" si="1"/>
        <v>6</v>
      </c>
      <c r="B7" s="32">
        <f>'t-2'!E7/'t-2'!B7</f>
        <v>-2.9132242759937906E-3</v>
      </c>
      <c r="C7" s="32">
        <f>'t-2'!F7/'t-2'!B7</f>
        <v>-3.5372768328470541E-2</v>
      </c>
      <c r="D7" s="32">
        <f>'t-2'!G7/'t-2'!B7</f>
        <v>-1.5652155725888579E-2</v>
      </c>
      <c r="E7" s="32">
        <f>'t-2'!H7/'t-2'!B7</f>
        <v>0.28603376741331804</v>
      </c>
      <c r="F7" s="32">
        <f>'t-2'!K7/'t-2'!B7</f>
        <v>-0.18684797054423871</v>
      </c>
      <c r="G7" s="30">
        <f>'t-2'!I7/'t-2'!B7</f>
        <v>0.7139662325866819</v>
      </c>
      <c r="H7" s="29">
        <f>'t-2'!J7/'t-2'!B7</f>
        <v>3.2503377030584958E-2</v>
      </c>
      <c r="I7" s="29"/>
      <c r="J7" s="31">
        <f t="shared" si="0"/>
        <v>6.0726993304679511E-2</v>
      </c>
    </row>
    <row r="8" spans="1:10" ht="19" x14ac:dyDescent="0.25">
      <c r="A8" s="28">
        <f t="shared" si="1"/>
        <v>7</v>
      </c>
      <c r="B8" s="32">
        <f>'t-2'!E8/'t-2'!B8</f>
        <v>3.3914031209388455E-2</v>
      </c>
      <c r="C8" s="32">
        <f>'t-2'!F8/'t-2'!B8</f>
        <v>-3.5688860579264868E-2</v>
      </c>
      <c r="D8" s="32">
        <f>'t-2'!G8/'t-2'!B8</f>
        <v>-4.0319193202009107E-2</v>
      </c>
      <c r="E8" s="32">
        <f>'t-2'!H8/'t-2'!B8</f>
        <v>0.10073339893628559</v>
      </c>
      <c r="F8" s="32">
        <f>'t-2'!K8/'t-2'!B8</f>
        <v>-3.5688860579264868E-2</v>
      </c>
      <c r="G8" s="30">
        <f>'t-2'!I8/'t-2'!B8</f>
        <v>0.89926660106371437</v>
      </c>
      <c r="H8" s="29">
        <f>'t-2'!J8/'t-2'!B8</f>
        <v>-2.2469339822635385E-2</v>
      </c>
      <c r="I8" s="29"/>
      <c r="J8" s="31">
        <f t="shared" si="0"/>
        <v>-5.9044550189216519E-2</v>
      </c>
    </row>
    <row r="9" spans="1:10" ht="19" x14ac:dyDescent="0.25">
      <c r="A9" s="28">
        <f t="shared" si="1"/>
        <v>8</v>
      </c>
      <c r="B9" s="32">
        <f>'t-2'!E9/'t-2'!B9</f>
        <v>-6.8109922921105931E-2</v>
      </c>
      <c r="C9" s="32">
        <f>'t-2'!F9/'t-2'!B9</f>
        <v>0.26633651645489703</v>
      </c>
      <c r="D9" s="32">
        <f>'t-2'!G9/'t-2'!B9</f>
        <v>7.5535014337200432E-2</v>
      </c>
      <c r="E9" s="32">
        <f>'t-2'!H9/'t-2'!B9</f>
        <v>0.40062610159682216</v>
      </c>
      <c r="F9" s="32">
        <f>'t-2'!K9/'t-2'!B9</f>
        <v>3.2002209770341725E-2</v>
      </c>
      <c r="G9" s="30">
        <f>'t-2'!I9/'t-2'!B9</f>
        <v>0.5993738984031779</v>
      </c>
      <c r="H9" s="29">
        <f>'t-2'!J9/'t-2'!B9</f>
        <v>6.8882684870965202E-2</v>
      </c>
      <c r="I9" s="29"/>
      <c r="J9" s="31">
        <f t="shared" si="0"/>
        <v>1.3497086523031596</v>
      </c>
    </row>
    <row r="10" spans="1:10" ht="19" x14ac:dyDescent="0.25">
      <c r="A10" s="28">
        <f t="shared" si="1"/>
        <v>9</v>
      </c>
      <c r="B10" s="32">
        <f>'t-2'!E10/'t-2'!B10</f>
        <v>0.28429310244639433</v>
      </c>
      <c r="C10" s="32">
        <f>'t-2'!F10/'t-2'!B10</f>
        <v>-0.42898612483132209</v>
      </c>
      <c r="D10" s="32">
        <f>'t-2'!G10/'t-2'!B10</f>
        <v>-0.17522355873218795</v>
      </c>
      <c r="E10" s="32">
        <f>'t-2'!H10/'t-2'!B10</f>
        <v>0.26708376108108806</v>
      </c>
      <c r="F10" s="32">
        <f>'t-2'!K10/'t-2'!B10</f>
        <v>-0.17574524957870882</v>
      </c>
      <c r="G10" s="30">
        <f>'t-2'!I10/'t-2'!B10</f>
        <v>0.73291623891891189</v>
      </c>
      <c r="H10" s="29">
        <f>'t-2'!J10/'t-2'!B10</f>
        <v>-0.25425713935214778</v>
      </c>
      <c r="I10" s="29"/>
      <c r="J10" s="31">
        <f t="shared" si="0"/>
        <v>-0.43059638044692378</v>
      </c>
    </row>
    <row r="11" spans="1:10" ht="19" x14ac:dyDescent="0.25">
      <c r="A11" s="28">
        <f t="shared" si="1"/>
        <v>10</v>
      </c>
      <c r="B11" s="32">
        <f>'t-2'!E11/'t-2'!B11</f>
        <v>-3.536785692404263E-3</v>
      </c>
      <c r="C11" s="32">
        <f>'t-2'!F11/'t-2'!B11</f>
        <v>-0.41689911924268047</v>
      </c>
      <c r="D11" s="32">
        <f>'t-2'!G11/'t-2'!B11</f>
        <v>-0.12437619284874533</v>
      </c>
      <c r="E11" s="32">
        <f>'t-2'!H11/'t-2'!B11</f>
        <v>-2.85156597703488E-3</v>
      </c>
      <c r="F11" s="32">
        <f>'t-2'!K11/'t-2'!B11</f>
        <v>-0.2669183666627748</v>
      </c>
      <c r="G11" s="30">
        <f>'t-2'!I11/'t-2'!B11</f>
        <v>1.002851565977035</v>
      </c>
      <c r="H11" s="29">
        <f>'t-2'!J11/'t-2'!B11</f>
        <v>0.11944787070357701</v>
      </c>
      <c r="I11" s="29"/>
      <c r="J11" s="31">
        <f t="shared" si="0"/>
        <v>-2.221094603092765</v>
      </c>
    </row>
    <row r="12" spans="1:10" ht="19" x14ac:dyDescent="0.25">
      <c r="A12" s="28">
        <f t="shared" si="1"/>
        <v>11</v>
      </c>
      <c r="B12" s="32">
        <f>'t-2'!E12/'t-2'!B12</f>
        <v>0.31091657447554127</v>
      </c>
      <c r="C12" s="32">
        <f>'t-2'!F12/'t-2'!B12</f>
        <v>-2.7129889851646727</v>
      </c>
      <c r="D12" s="32">
        <f>'t-2'!G12/'t-2'!B12</f>
        <v>0.15189547244229751</v>
      </c>
      <c r="E12" s="32">
        <f>'t-2'!H12/'t-2'!B12</f>
        <v>-0.95364217932948991</v>
      </c>
      <c r="F12" s="32">
        <f>'t-2'!K12/'t-2'!B12</f>
        <v>-1.4440222358123011E-2</v>
      </c>
      <c r="G12" s="30">
        <f>'t-2'!I12/'t-2'!B12</f>
        <v>1.95364217932949</v>
      </c>
      <c r="H12" s="29">
        <f>'t-2'!J12/'t-2'!B12</f>
        <v>0.23008156337824931</v>
      </c>
      <c r="I12" s="29"/>
      <c r="J12" s="31">
        <f t="shared" si="0"/>
        <v>-6.7853180765610075</v>
      </c>
    </row>
    <row r="13" spans="1:10" ht="19" x14ac:dyDescent="0.25">
      <c r="A13" s="28">
        <f t="shared" si="1"/>
        <v>12</v>
      </c>
      <c r="B13" s="32">
        <f>'t-2'!E13/'t-2'!B13</f>
        <v>0.4812529297528963</v>
      </c>
      <c r="C13" s="32">
        <f>'t-2'!F13/'t-2'!B13</f>
        <v>-0.43260898680774124</v>
      </c>
      <c r="D13" s="32">
        <f>'t-2'!G13/'t-2'!B13</f>
        <v>-6.9162258086117992E-2</v>
      </c>
      <c r="E13" s="32">
        <f>'t-2'!H13/'t-2'!B13</f>
        <v>0.82242014330677027</v>
      </c>
      <c r="F13" s="32">
        <f>'t-2'!K13/'t-2'!B13</f>
        <v>-0.11806067099712048</v>
      </c>
      <c r="G13" s="30">
        <f>'t-2'!I13/'t-2'!B13</f>
        <v>0.17757985669322976</v>
      </c>
      <c r="H13" s="29">
        <f>'t-2'!J13/'t-2'!B13</f>
        <v>-0.10121208062679971</v>
      </c>
      <c r="I13" s="29"/>
      <c r="J13" s="31">
        <f t="shared" si="0"/>
        <v>2.1454846983191591</v>
      </c>
    </row>
    <row r="14" spans="1:10" ht="19" x14ac:dyDescent="0.25">
      <c r="A14" s="28">
        <f t="shared" si="1"/>
        <v>13</v>
      </c>
      <c r="B14" s="32">
        <f>'t-2'!E14/'t-2'!B14</f>
        <v>-1.2333413689613915</v>
      </c>
      <c r="C14" s="32">
        <f>'t-2'!F14/'t-2'!B14</f>
        <v>-0.68827365957983244</v>
      </c>
      <c r="D14" s="32">
        <f>'t-2'!G14/'t-2'!B14</f>
        <v>0.12192996618401293</v>
      </c>
      <c r="E14" s="32">
        <f>'t-2'!H14/'t-2'!B14</f>
        <v>-0.3901643912569418</v>
      </c>
      <c r="F14" s="32">
        <f>'t-2'!K14/'t-2'!B14</f>
        <v>-0.10934573031695023</v>
      </c>
      <c r="G14" s="30">
        <f>'t-2'!I14/'t-2'!B14</f>
        <v>1.3901643912569417</v>
      </c>
      <c r="H14" s="29">
        <f>'t-2'!J14/'t-2'!B14</f>
        <v>2.7747244848535784E-2</v>
      </c>
      <c r="I14" s="29"/>
      <c r="J14" s="31">
        <f t="shared" si="0"/>
        <v>-9.9247947486802026</v>
      </c>
    </row>
    <row r="15" spans="1:10" ht="19" x14ac:dyDescent="0.25">
      <c r="A15" s="28">
        <f t="shared" si="1"/>
        <v>14</v>
      </c>
      <c r="B15" s="32">
        <f>'t-2'!E15/'t-2'!B15</f>
        <v>-7.0827835744177951E-3</v>
      </c>
      <c r="C15" s="32">
        <f>'t-2'!F15/'t-2'!B15</f>
        <v>2.180849772136734E-2</v>
      </c>
      <c r="D15" s="32">
        <f>'t-2'!G15/'t-2'!B15</f>
        <v>6.4769829770355919E-2</v>
      </c>
      <c r="E15" s="32">
        <f>'t-2'!H15/'t-2'!B15</f>
        <v>0.49651041371550686</v>
      </c>
      <c r="F15" s="32">
        <f>'t-2'!K15/'t-2'!B15</f>
        <v>3.1557645763685964E-2</v>
      </c>
      <c r="G15" s="30">
        <f>'t-2'!I15/'t-2'!B15</f>
        <v>0.50348958628449314</v>
      </c>
      <c r="H15" s="29">
        <f>'t-2'!J15/'t-2'!B15</f>
        <v>6.6864714786423723E-2</v>
      </c>
      <c r="I15" s="29"/>
      <c r="J15" s="31">
        <f t="shared" si="0"/>
        <v>0.98122183278155073</v>
      </c>
    </row>
    <row r="16" spans="1:10" ht="19" x14ac:dyDescent="0.25">
      <c r="A16" s="28">
        <f t="shared" si="1"/>
        <v>15</v>
      </c>
      <c r="B16" s="32">
        <f>'t-2'!E16/'t-2'!B16</f>
        <v>6.5615920143765272E-2</v>
      </c>
      <c r="C16" s="32">
        <f>'t-2'!F16/'t-2'!B16</f>
        <v>0.34547065183797659</v>
      </c>
      <c r="D16" s="32">
        <f>'t-2'!G16/'t-2'!B16</f>
        <v>3.9588995155531215E-2</v>
      </c>
      <c r="E16" s="32">
        <f>'t-2'!H16/'t-2'!B16</f>
        <v>0.53067928714820767</v>
      </c>
      <c r="F16" s="32">
        <f>'t-2'!K16/'t-2'!B16</f>
        <v>-9.6241191981685514E-3</v>
      </c>
      <c r="G16" s="30">
        <f>'t-2'!I16/'t-2'!B16</f>
        <v>0.46932071285179233</v>
      </c>
      <c r="H16" s="29">
        <f>'t-2'!J16/'t-2'!B16</f>
        <v>0.14350787637163662</v>
      </c>
      <c r="I16" s="29"/>
      <c r="J16" s="31">
        <f t="shared" si="0"/>
        <v>2.3799260600856917</v>
      </c>
    </row>
    <row r="17" spans="1:10" ht="19" x14ac:dyDescent="0.25">
      <c r="A17" s="28">
        <f t="shared" si="1"/>
        <v>16</v>
      </c>
      <c r="B17" s="32">
        <f>'t-2'!E17/'t-2'!B17</f>
        <v>0.12063686466625842</v>
      </c>
      <c r="C17" s="32">
        <f>'t-2'!F17/'t-2'!B17</f>
        <v>-0.12002449479485609</v>
      </c>
      <c r="D17" s="32">
        <f>'t-2'!G17/'t-2'!B17</f>
        <v>-0.36497244335578688</v>
      </c>
      <c r="E17" s="32">
        <f>'t-2'!H17/'t-2'!B17</f>
        <v>-0.48254745866503368</v>
      </c>
      <c r="F17" s="32">
        <f>'t-2'!K17/'t-2'!B17</f>
        <v>-0.47213717085119411</v>
      </c>
      <c r="G17" s="30">
        <f>'t-2'!I17/'t-2'!B17</f>
        <v>1.4825474586650338</v>
      </c>
      <c r="H17" s="29">
        <f>'t-2'!J17/'t-2'!B17</f>
        <v>0.14941824862216779</v>
      </c>
      <c r="J17" s="31">
        <f t="shared" si="0"/>
        <v>-2.5591916717697485</v>
      </c>
    </row>
    <row r="18" spans="1:10" ht="19" x14ac:dyDescent="0.25">
      <c r="A18" s="28">
        <f t="shared" si="1"/>
        <v>17</v>
      </c>
      <c r="B18" s="32">
        <f>'t-2'!E18/'t-2'!B18</f>
        <v>-4.1668001495007753E-2</v>
      </c>
      <c r="C18" s="32">
        <f>'t-2'!F18/'t-2'!B18</f>
        <v>1.2943429974905227</v>
      </c>
      <c r="D18" s="32">
        <f>'t-2'!G18/'t-2'!B18</f>
        <v>8.1763575204228736E-2</v>
      </c>
      <c r="E18" s="32">
        <f>'t-2'!H18/'t-2'!B18</f>
        <v>0.19756126862085535</v>
      </c>
      <c r="F18" s="32">
        <f>'t-2'!K18/'t-2'!B18</f>
        <v>3.9047733461476858E-2</v>
      </c>
      <c r="G18" s="30">
        <f>'t-2'!I18/'t-2'!B18</f>
        <v>0.80243873137914468</v>
      </c>
      <c r="H18" s="29">
        <f>'t-2'!J18/'t-2'!B18</f>
        <v>0.18257381600726147</v>
      </c>
      <c r="J18" s="31">
        <f t="shared" si="0"/>
        <v>4.703106639436168</v>
      </c>
    </row>
    <row r="19" spans="1:10" ht="19" x14ac:dyDescent="0.25">
      <c r="A19" s="28">
        <f t="shared" si="1"/>
        <v>18</v>
      </c>
      <c r="B19" s="32">
        <f>'t-2'!E19/'t-2'!B19</f>
        <v>8.5560325014673755E-2</v>
      </c>
      <c r="C19" s="32">
        <f>'t-2'!F19/'t-2'!B19</f>
        <v>-11.848609353011478</v>
      </c>
      <c r="D19" s="32">
        <f>'t-2'!G19/'t-2'!B19</f>
        <v>-2.3449709707302931E-2</v>
      </c>
      <c r="E19" s="32">
        <f>'t-2'!H19/'t-2'!B19</f>
        <v>0.16978763727909815</v>
      </c>
      <c r="F19" s="32">
        <f>'t-2'!K19/'t-2'!B19</f>
        <v>-1.1848609353011477E-2</v>
      </c>
      <c r="G19" s="30">
        <f>'t-2'!I19/'t-2'!B19</f>
        <v>0.83021236272090182</v>
      </c>
      <c r="H19" s="29">
        <f>'t-2'!J19/'t-2'!B19</f>
        <v>-8.7328246434102502E-2</v>
      </c>
      <c r="J19" s="31">
        <f t="shared" si="0"/>
        <v>-38.044495788811176</v>
      </c>
    </row>
    <row r="20" spans="1:10" ht="19" x14ac:dyDescent="0.25">
      <c r="A20" s="28">
        <f>A19+1</f>
        <v>19</v>
      </c>
      <c r="B20" s="32">
        <f>'t-2'!E20/'t-2'!B20</f>
        <v>0.15898879658050039</v>
      </c>
      <c r="C20" s="32">
        <f>'t-2'!F20/'t-2'!B20</f>
        <v>-3.4277195427465469E-2</v>
      </c>
      <c r="D20" s="32">
        <f>'t-2'!G20/'t-2'!B20</f>
        <v>9.6958057700319267E-4</v>
      </c>
      <c r="E20" s="32">
        <f>'t-2'!H20/'t-2'!B20</f>
        <v>0.60808581628783276</v>
      </c>
      <c r="F20" s="32">
        <f>'t-2'!K20/'t-2'!B20</f>
        <v>-3.6520868400453592E-2</v>
      </c>
      <c r="G20" s="30">
        <f>'t-2'!I20/'t-2'!B20</f>
        <v>0.39191418371216719</v>
      </c>
      <c r="H20" s="29">
        <f>'t-2'!J20/'t-2'!B20</f>
        <v>2.2156504129591261E-3</v>
      </c>
      <c r="J20" s="31">
        <f t="shared" si="0"/>
        <v>1.576228537054231</v>
      </c>
    </row>
    <row r="21" spans="1:10" ht="19" x14ac:dyDescent="0.25">
      <c r="A21" s="28">
        <f t="shared" si="1"/>
        <v>20</v>
      </c>
      <c r="B21" s="32">
        <f>'t-2'!E21/'t-2'!B21</f>
        <v>6.6393482651448843E-2</v>
      </c>
      <c r="C21" s="32">
        <f>'t-2'!F21/'t-2'!B21</f>
        <v>-0.93090142004527698</v>
      </c>
      <c r="D21" s="32">
        <f>'t-2'!G21/'t-2'!B21</f>
        <v>-0.18213536997568727</v>
      </c>
      <c r="E21" s="32">
        <f>'t-2'!H21/'t-2'!B21</f>
        <v>-0.13189747489369719</v>
      </c>
      <c r="F21" s="32">
        <f>'t-2'!K21/'t-2'!B21</f>
        <v>-0.30456326020908259</v>
      </c>
      <c r="G21" s="30">
        <f>'t-2'!I21/'t-2'!B21</f>
        <v>1.1318974748936972</v>
      </c>
      <c r="H21" s="29">
        <f>'t-2'!J21/'t-2'!B21</f>
        <v>-1.3401655498620419E-2</v>
      </c>
      <c r="J21" s="31">
        <f t="shared" si="0"/>
        <v>-3.9616394180290988</v>
      </c>
    </row>
    <row r="22" spans="1:10" ht="19" x14ac:dyDescent="0.25">
      <c r="A22" s="28">
        <f t="shared" si="1"/>
        <v>21</v>
      </c>
      <c r="B22" s="32">
        <f>'t-2'!E22/'t-2'!B22</f>
        <v>-8.5831897220611422E-2</v>
      </c>
      <c r="C22" s="32">
        <f>'t-2'!F22/'t-2'!B22</f>
        <v>-0.67444481651788268</v>
      </c>
      <c r="D22" s="32">
        <f>'t-2'!G22/'t-2'!B22</f>
        <v>-0.31883335919697475</v>
      </c>
      <c r="E22" s="32">
        <f>'t-2'!H22/'t-2'!B22</f>
        <v>-0.17252137834151443</v>
      </c>
      <c r="F22" s="32">
        <f>'t-2'!K22/'t-2'!B22</f>
        <v>-0.47956091704305071</v>
      </c>
      <c r="G22" s="30">
        <f>'t-2'!I22/'t-2'!B22</f>
        <v>1.1725213783415145</v>
      </c>
      <c r="H22" s="29">
        <f>'t-2'!J22/'t-2'!B22</f>
        <v>-0.18199563857330711</v>
      </c>
      <c r="J22" s="31">
        <f t="shared" si="0"/>
        <v>-5.0854549686777695</v>
      </c>
    </row>
    <row r="23" spans="1:10" ht="19" x14ac:dyDescent="0.25">
      <c r="A23" s="22">
        <v>22</v>
      </c>
      <c r="B23" s="32">
        <f>'t-2'!E23/'t-2'!B23</f>
        <v>-1.0070478888955898</v>
      </c>
      <c r="C23" s="32">
        <f>'t-2'!F23/'t-2'!B23</f>
        <v>-12.29126607014949</v>
      </c>
      <c r="D23" s="32">
        <f>'t-2'!G23/'t-2'!B23</f>
        <v>0.3963591079962715</v>
      </c>
      <c r="E23" s="32">
        <f>'t-2'!H23/'t-2'!B23</f>
        <v>-0.99090376549264159</v>
      </c>
      <c r="F23" s="32">
        <f>'t-2'!K23/'t-2'!B23</f>
        <v>-1.3008133780104032</v>
      </c>
      <c r="G23" s="30">
        <f>'t-2'!I23/'t-2'!B23</f>
        <v>1.9909037654926418</v>
      </c>
      <c r="H23" s="29">
        <f>'t-2'!J23/'t-2'!B23</f>
        <v>-0.20546020944051738</v>
      </c>
      <c r="J23" s="31">
        <f t="shared" si="0"/>
        <v>-45.052677287874737</v>
      </c>
    </row>
    <row r="24" spans="1:10" ht="19" x14ac:dyDescent="0.25">
      <c r="A24" s="22">
        <v>23</v>
      </c>
      <c r="B24" s="32">
        <f>'t-2'!E24/'t-2'!B24</f>
        <v>-3.0942956926658907</v>
      </c>
      <c r="C24" s="32">
        <f>'t-2'!F24/'t-2'!B24</f>
        <v>-17.48870779976717</v>
      </c>
      <c r="D24" s="32">
        <f>'t-2'!G24/'t-2'!B24</f>
        <v>-7.7394644935972057</v>
      </c>
      <c r="E24" s="32">
        <f>'t-2'!H24/'t-2'!B24</f>
        <v>-3.0686845168800931</v>
      </c>
      <c r="F24" s="32">
        <f>'t-2'!K24/'t-2'!B24</f>
        <v>-9.3532013969732244</v>
      </c>
      <c r="G24" s="30">
        <f>'t-2'!I24/'t-2'!B24</f>
        <v>4.0686845168800927</v>
      </c>
      <c r="H24" s="29">
        <f>'t-2'!J24/'t-2'!B24</f>
        <v>-3.5289871944121072</v>
      </c>
      <c r="J24" s="31">
        <f t="shared" si="0"/>
        <v>-132.54308731082654</v>
      </c>
    </row>
    <row r="25" spans="1:10" ht="19" x14ac:dyDescent="0.25">
      <c r="A25" s="22">
        <v>24</v>
      </c>
      <c r="B25" s="32">
        <f>'t-2'!E25/'t-2'!B25</f>
        <v>-4.1141040903145925</v>
      </c>
      <c r="C25" s="32">
        <f>'t-2'!F25/'t-2'!B25</f>
        <v>-26.490152448674483</v>
      </c>
      <c r="D25" s="32">
        <f>'t-2'!G25/'t-2'!B25</f>
        <v>-0.35147153382318097</v>
      </c>
      <c r="E25" s="32">
        <f>'t-2'!H25/'t-2'!B25</f>
        <v>-4.4762786836620325</v>
      </c>
      <c r="F25" s="32">
        <f>'t-2'!K25/'t-2'!B25</f>
        <v>-1.4161771175694211</v>
      </c>
      <c r="G25" s="30">
        <f>'t-2'!I25/'t-2'!B25</f>
        <v>5.4762786836620325</v>
      </c>
      <c r="H25" s="29">
        <f>'t-2'!J25/'t-2'!B25</f>
        <v>-0.16295714197554212</v>
      </c>
      <c r="J25" s="31">
        <f t="shared" si="0"/>
        <v>-120.40840114027945</v>
      </c>
    </row>
    <row r="26" spans="1:10" ht="19" x14ac:dyDescent="0.25">
      <c r="A26" s="22">
        <v>25</v>
      </c>
      <c r="B26" s="32">
        <f>'t-2'!E26/'t-2'!B26</f>
        <v>0.37464152381110144</v>
      </c>
      <c r="C26" s="32">
        <f>'t-2'!F26/'t-2'!B26</f>
        <v>-2.3222009868577712E-2</v>
      </c>
      <c r="D26" s="32">
        <f>'t-2'!G26/'t-2'!B26</f>
        <v>0</v>
      </c>
      <c r="E26" s="32">
        <f>'t-2'!H26/'t-2'!B26</f>
        <v>0.12575707065164501</v>
      </c>
      <c r="F26" s="32">
        <f>'t-2'!K26/'t-2'!B26</f>
        <v>-9.697544451047424E-2</v>
      </c>
      <c r="G26" s="30">
        <f>'t-2'!I26/'t-2'!B26</f>
        <v>0.87424292934835501</v>
      </c>
      <c r="H26" s="29">
        <f>'t-2'!J26/'t-2'!B26</f>
        <v>-2.6768982931874512E-2</v>
      </c>
      <c r="J26" s="31">
        <f t="shared" si="0"/>
        <v>2.5139895682134892</v>
      </c>
    </row>
    <row r="27" spans="1:10" ht="19" x14ac:dyDescent="0.25">
      <c r="A27" s="22">
        <v>26</v>
      </c>
      <c r="B27" s="32">
        <f>'t-2'!E27/'t-2'!B27</f>
        <v>0.40457232566775414</v>
      </c>
      <c r="C27" s="32">
        <f>'t-2'!F27/'t-2'!B27</f>
        <v>-10.639572723535185</v>
      </c>
      <c r="D27" s="32">
        <f>'t-2'!G27/'t-2'!B27</f>
        <v>-6.2679007188138245</v>
      </c>
      <c r="E27" s="32">
        <f>'t-2'!H27/'t-2'!B27</f>
        <v>3.1991028089440599E-2</v>
      </c>
      <c r="F27" s="32">
        <f>'t-2'!K27/'t-2'!B27</f>
        <v>-6.3628550966817858</v>
      </c>
      <c r="G27" s="30">
        <f>'t-2'!I27/'t-2'!B27</f>
        <v>0.96800897191055935</v>
      </c>
      <c r="H27" s="29">
        <f>'t-2'!J27/'t-2'!B27</f>
        <v>-1.2810883663563302</v>
      </c>
      <c r="J27" s="31">
        <f t="shared" si="0"/>
        <v>-74.117714873279212</v>
      </c>
    </row>
    <row r="28" spans="1:10" ht="19" x14ac:dyDescent="0.25">
      <c r="A28" s="22">
        <v>27</v>
      </c>
      <c r="B28" s="32">
        <f>'t-2'!E28/'t-2'!B28</f>
        <v>-2.6099728670120088</v>
      </c>
      <c r="C28" s="32">
        <f>'t-2'!F28/'t-2'!B28</f>
        <v>-5.7774153192194797</v>
      </c>
      <c r="D28" s="32">
        <f>'t-2'!G28/'t-2'!B28</f>
        <v>-1.6957902699612515</v>
      </c>
      <c r="E28" s="32">
        <f>'t-2'!H28/'t-2'!B28</f>
        <v>-1.9037724849526612</v>
      </c>
      <c r="F28" s="32">
        <f>'t-2'!K28/'t-2'!B28</f>
        <v>-2.1861698040933826</v>
      </c>
      <c r="G28" s="30">
        <f>'t-2'!I28/'t-2'!B28</f>
        <v>2.9037724849526612</v>
      </c>
      <c r="H28" s="29">
        <f>'t-2'!J28/'t-2'!B28</f>
        <v>-0.22555876248460291</v>
      </c>
      <c r="J28" s="31">
        <f>6.56*B28+3.26*C28+6.72*D28+1.05*E28</f>
        <v>-49.350467671594181</v>
      </c>
    </row>
    <row r="29" spans="1:10" ht="19" x14ac:dyDescent="0.25">
      <c r="A29" s="22">
        <v>28</v>
      </c>
      <c r="B29" s="32">
        <f>'t-2'!E29/'t-2'!B29</f>
        <v>-0.32002721705602177</v>
      </c>
      <c r="C29" s="32">
        <f>'t-2'!F29/'t-2'!B29</f>
        <v>-1.8044559205820263</v>
      </c>
      <c r="D29" s="32">
        <f>'t-2'!G29/'t-2'!B29</f>
        <v>-0.39895667951916536</v>
      </c>
      <c r="E29" s="32">
        <f>'t-2'!H29/'t-2'!B29</f>
        <v>-3.1351954917389256E-2</v>
      </c>
      <c r="F29" s="32">
        <f>'t-2'!K29/'t-2'!B29</f>
        <v>0.12807718477938482</v>
      </c>
      <c r="G29" s="30">
        <f>'t-2'!I29/'t-2'!B29</f>
        <v>1.0313519549173893</v>
      </c>
      <c r="H29" s="29">
        <f>'t-2'!J29/'t-2'!B29</f>
        <v>-0.17352617896959016</v>
      </c>
      <c r="J29" s="31">
        <f t="shared" si="0"/>
        <v>-10.695813284016957</v>
      </c>
    </row>
    <row r="30" spans="1:10" ht="19" x14ac:dyDescent="0.25">
      <c r="A30" s="22">
        <v>29</v>
      </c>
      <c r="B30" s="32">
        <f>'t-2'!E30/'t-2'!B30</f>
        <v>0.1667806978709703</v>
      </c>
      <c r="C30" s="32">
        <f>'t-2'!F30/'t-2'!B30</f>
        <v>-1.6123533165832036</v>
      </c>
      <c r="D30" s="32">
        <f>'t-2'!G30/'t-2'!B30</f>
        <v>-0.65525013080049899</v>
      </c>
      <c r="E30" s="32">
        <f>'t-2'!H30/'t-2'!B30</f>
        <v>9.6993600837123189E-3</v>
      </c>
      <c r="F30" s="32">
        <f>'t-2'!K30/'t-2'!B30</f>
        <v>-0.67208458623921252</v>
      </c>
      <c r="G30" s="30">
        <f>'t-2'!I30/'t-2'!B30</f>
        <v>0.99030063991628758</v>
      </c>
      <c r="H30" s="29">
        <f>'t-2'!J30/'t-2'!B30</f>
        <v>0.18225827780301157</v>
      </c>
      <c r="J30" s="31">
        <f t="shared" si="0"/>
        <v>-8.5552869849191318</v>
      </c>
    </row>
    <row r="31" spans="1:10" ht="19" x14ac:dyDescent="0.25">
      <c r="A31" s="22">
        <v>30</v>
      </c>
      <c r="B31" s="32">
        <f>'t-2'!E31/'t-2'!B31</f>
        <v>-0.72621220306317613</v>
      </c>
      <c r="C31" s="32">
        <f>'t-2'!F31/'t-2'!B31</f>
        <v>-2.7277890525762509</v>
      </c>
      <c r="D31" s="32">
        <f>'t-2'!G31/'t-2'!B31</f>
        <v>-0.56906746871851777</v>
      </c>
      <c r="E31" s="32">
        <f>'t-2'!H31/'t-2'!B31</f>
        <v>-0.2580339022645311</v>
      </c>
      <c r="F31" s="32">
        <f>'t-2'!K31/'t-2'!B31</f>
        <v>-0.71727672248908614</v>
      </c>
      <c r="G31" s="30">
        <f>'t-2'!I31/'t-2'!B31</f>
        <v>1.258033902264531</v>
      </c>
      <c r="H31" s="29">
        <f>'t-2'!J31/'t-2'!B31</f>
        <v>0.11551152706194974</v>
      </c>
      <c r="J31" s="31">
        <f t="shared" si="0"/>
        <v>-17.751613350659209</v>
      </c>
    </row>
    <row r="32" spans="1:10" ht="19" x14ac:dyDescent="0.25">
      <c r="A32" s="22">
        <v>31</v>
      </c>
      <c r="B32" s="32">
        <f>'t-2'!E32/'t-2'!B32</f>
        <v>0.12422719130987461</v>
      </c>
      <c r="C32" s="32">
        <f>'t-2'!F32/'t-2'!B32</f>
        <v>-0.67273357600970707</v>
      </c>
      <c r="D32" s="32">
        <f>'t-2'!G32/'t-2'!B32</f>
        <v>-0.2160975327902005</v>
      </c>
      <c r="E32" s="32">
        <f>'t-2'!H32/'t-2'!B32</f>
        <v>4.7177442653261688E-2</v>
      </c>
      <c r="F32" s="32">
        <f>'t-2'!K32/'t-2'!B32</f>
        <v>-0.26292829490957415</v>
      </c>
      <c r="G32" s="30">
        <f>'t-2'!I32/'t-2'!B32</f>
        <v>0.95282255734673826</v>
      </c>
      <c r="H32" s="29">
        <f>'t-2'!J32/'t-2'!B32</f>
        <v>-8.086323452938117E-2</v>
      </c>
      <c r="J32" s="31">
        <f t="shared" si="0"/>
        <v>-2.7808201883630903</v>
      </c>
    </row>
    <row r="33" spans="1:10" ht="19" x14ac:dyDescent="0.25">
      <c r="A33" s="22">
        <v>32</v>
      </c>
      <c r="B33" s="32">
        <f>'t-2'!E33/'t-2'!B33</f>
        <v>0.22667087877372746</v>
      </c>
      <c r="C33" s="32">
        <f>'t-2'!F33/'t-2'!B33</f>
        <v>0.10863115677279345</v>
      </c>
      <c r="D33" s="32">
        <f>'t-2'!G33/'t-2'!B33</f>
        <v>-0.16405241326264319</v>
      </c>
      <c r="E33" s="32">
        <f>'t-2'!H33/'t-2'!B33</f>
        <v>0.38375958025437468</v>
      </c>
      <c r="F33" s="32">
        <f>'t-2'!K33/'t-2'!B33</f>
        <v>-0.11887756503584869</v>
      </c>
      <c r="G33" s="30">
        <f>'t-2'!I33/'t-2'!B33</f>
        <v>0.61624041974562538</v>
      </c>
      <c r="H33" s="29">
        <f>'t-2'!J33/'t-2'!B33</f>
        <v>1.8199049528884983E-2</v>
      </c>
      <c r="J33" s="31">
        <f t="shared" si="0"/>
        <v>1.1416138779770899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>
      <selection activeCell="F1" sqref="F1"/>
    </sheetView>
  </sheetViews>
  <sheetFormatPr baseColWidth="10" defaultColWidth="0" defaultRowHeight="16" zeroHeight="1" x14ac:dyDescent="0.2"/>
  <cols>
    <col min="1" max="1" width="10.83203125" customWidth="1"/>
    <col min="2" max="3" width="15.6640625" customWidth="1"/>
    <col min="4" max="4" width="14" customWidth="1"/>
    <col min="5" max="5" width="17.5" customWidth="1"/>
    <col min="6" max="6" width="17" customWidth="1"/>
    <col min="7" max="7" width="15.33203125" style="7" customWidth="1"/>
    <col min="8" max="8" width="16.33203125" customWidth="1"/>
    <col min="9" max="9" width="15.5" customWidth="1"/>
    <col min="10" max="10" width="10.83203125" customWidth="1"/>
    <col min="12" max="16384" width="10.83203125" hidden="1"/>
  </cols>
  <sheetData>
    <row r="1" spans="1:11" s="41" customFormat="1" ht="19" x14ac:dyDescent="0.25">
      <c r="A1" s="37"/>
      <c r="B1" s="38" t="s">
        <v>49</v>
      </c>
      <c r="C1" s="38" t="s">
        <v>50</v>
      </c>
      <c r="D1" s="38" t="s">
        <v>51</v>
      </c>
      <c r="E1" s="38" t="s">
        <v>52</v>
      </c>
      <c r="F1" s="38" t="s">
        <v>53</v>
      </c>
      <c r="G1" s="40" t="s">
        <v>54</v>
      </c>
      <c r="H1" s="38" t="s">
        <v>55</v>
      </c>
      <c r="I1" s="38"/>
      <c r="J1" s="41" t="s">
        <v>82</v>
      </c>
    </row>
    <row r="2" spans="1:11" s="1" customFormat="1" ht="19" x14ac:dyDescent="0.25">
      <c r="A2" s="6">
        <v>1</v>
      </c>
      <c r="B2" s="12">
        <f>'t-3'!E2/'t-3'!B2</f>
        <v>2.6192481650044945E-2</v>
      </c>
      <c r="C2" s="12">
        <f>'t-3'!F2/'t-3'!B2</f>
        <v>-1.9922618752698521E-2</v>
      </c>
      <c r="D2" s="12">
        <f>'t-3'!G2/'t-3'!B2</f>
        <v>4.492199941959641E-2</v>
      </c>
      <c r="E2" s="12">
        <f>'t-3'!H2/'t-3'!B2</f>
        <v>0.18260063278147803</v>
      </c>
      <c r="F2" s="12">
        <f>'t-3'!K2/'t-3'!B2</f>
        <v>0.31587226874101965</v>
      </c>
      <c r="G2" s="10">
        <f>'t-3'!I2/'t-3'!B2</f>
        <v>0.81739936721852191</v>
      </c>
      <c r="H2" s="11">
        <f>'t-3'!J2/'t-3'!B2</f>
        <v>1.2619796717180654E-2</v>
      </c>
      <c r="I2" s="11"/>
      <c r="J2" s="1">
        <f>6.56*B2+3.26*C2+6.72*D2+1.05*E2</f>
        <v>0.60048144301073747</v>
      </c>
      <c r="K2" s="1">
        <f>COUNTIF(J2:J33,"&lt;1.1")</f>
        <v>22</v>
      </c>
    </row>
    <row r="3" spans="1:11" s="1" customFormat="1" ht="19" x14ac:dyDescent="0.25">
      <c r="A3" s="6">
        <f>A2+1</f>
        <v>2</v>
      </c>
      <c r="B3" s="12">
        <f>'t-3'!E3/'t-3'!B3</f>
        <v>8.5793919267341839E-2</v>
      </c>
      <c r="C3" s="12">
        <f>'t-3'!F3/'t-3'!B3</f>
        <v>-0.87541459540851052</v>
      </c>
      <c r="D3" s="12">
        <f>'t-3'!G3/'t-3'!B3</f>
        <v>-0.10275623440110558</v>
      </c>
      <c r="E3" s="12">
        <f>'t-3'!H3/'t-3'!B3</f>
        <v>-9.1428085229265071E-2</v>
      </c>
      <c r="F3" s="12">
        <f>'t-3'!K3/'t-3'!B3</f>
        <v>-0.11006373630906953</v>
      </c>
      <c r="G3" s="10">
        <f>'t-3'!I3/'t-3'!B3</f>
        <v>1.091428085229265</v>
      </c>
      <c r="H3" s="11">
        <f>'t-3'!J3/'t-3'!B3</f>
        <v>3.1440151812050079E-2</v>
      </c>
      <c r="I3" s="11"/>
      <c r="J3" s="1">
        <f t="shared" ref="J3:J33" si="0">6.56*B3+3.26*C3+6.72*D3+1.05*E3</f>
        <v>-3.0775648553041397</v>
      </c>
    </row>
    <row r="4" spans="1:11" s="1" customFormat="1" ht="19" x14ac:dyDescent="0.25">
      <c r="A4" s="6">
        <f t="shared" ref="A4:A22" si="1">A3+1</f>
        <v>3</v>
      </c>
      <c r="B4" s="12">
        <f>'t-3'!E4/'t-3'!B4</f>
        <v>-6.9941205378134627E-2</v>
      </c>
      <c r="C4" s="12">
        <f>'t-3'!F4/'t-3'!B4</f>
        <v>-0.21845366255493215</v>
      </c>
      <c r="D4" s="12">
        <f>'t-3'!G4/'t-3'!B4</f>
        <v>-4.9282832889633692E-2</v>
      </c>
      <c r="E4" s="12">
        <f>'t-3'!H4/'t-3'!B4</f>
        <v>0.3249748098808905</v>
      </c>
      <c r="F4" s="12">
        <f>'t-3'!K4/'t-3'!B4</f>
        <v>-7.4451739267241537E-2</v>
      </c>
      <c r="G4" s="10">
        <f>'t-3'!I4/'t-3'!B4</f>
        <v>0.67502519011910944</v>
      </c>
      <c r="H4" s="11">
        <f>'t-3'!J4/'t-3'!B4</f>
        <v>-6.5834420485842274E-2</v>
      </c>
      <c r="I4" s="11"/>
      <c r="J4" s="1">
        <f t="shared" si="0"/>
        <v>-1.1609303338530452</v>
      </c>
    </row>
    <row r="5" spans="1:11" s="1" customFormat="1" ht="19" x14ac:dyDescent="0.25">
      <c r="A5" s="6">
        <f t="shared" si="1"/>
        <v>4</v>
      </c>
      <c r="B5" s="12">
        <f>'t-3'!E5/'t-3'!B5</f>
        <v>9.2750461782038884E-2</v>
      </c>
      <c r="C5" s="12">
        <f>'t-3'!F5/'t-3'!B5</f>
        <v>2.5986454393526256E-2</v>
      </c>
      <c r="D5" s="12">
        <f>'t-3'!G5/'t-3'!B5</f>
        <v>0.14154279180226934</v>
      </c>
      <c r="E5" s="12">
        <f>'t-3'!H5/'t-3'!B5</f>
        <v>3.3021373911513767E-2</v>
      </c>
      <c r="F5" s="12">
        <f>'t-3'!K5/'t-3'!B5</f>
        <v>7.399067640073885E-2</v>
      </c>
      <c r="G5" s="10">
        <f>'t-3'!I5/'t-3'!B5</f>
        <v>0.96697862608848628</v>
      </c>
      <c r="H5" s="11">
        <f>'t-3'!J5/'t-3'!B5</f>
        <v>0.14336001407335738</v>
      </c>
      <c r="I5" s="11"/>
      <c r="J5" s="1">
        <f t="shared" si="0"/>
        <v>1.6789988741314099</v>
      </c>
    </row>
    <row r="6" spans="1:11" s="1" customFormat="1" ht="19" x14ac:dyDescent="0.25">
      <c r="A6" s="6">
        <f t="shared" si="1"/>
        <v>5</v>
      </c>
      <c r="B6" s="12">
        <f>'t-3'!E6/'t-3'!B6</f>
        <v>6.1938648142620685E-2</v>
      </c>
      <c r="C6" s="12">
        <f>'t-3'!F6/'t-3'!B6</f>
        <v>-1.2229895349994122E-2</v>
      </c>
      <c r="D6" s="12">
        <f>'t-3'!G6/'t-3'!B6</f>
        <v>3.9853155328828951E-2</v>
      </c>
      <c r="E6" s="12">
        <f>'t-3'!H6/'t-3'!B6</f>
        <v>0.51962413733843471</v>
      </c>
      <c r="F6" s="12">
        <f>'t-3'!K6/'t-3'!B6</f>
        <v>1.4561229750630884E-2</v>
      </c>
      <c r="G6" s="10">
        <f>'t-3'!I6/'t-3'!B6</f>
        <v>0.48037586266156534</v>
      </c>
      <c r="H6" s="11">
        <f>'t-3'!J6/'t-3'!B6</f>
        <v>6.6514259354733665E-2</v>
      </c>
      <c r="I6" s="11"/>
      <c r="J6" s="1">
        <f t="shared" si="0"/>
        <v>1.179866620989698</v>
      </c>
    </row>
    <row r="7" spans="1:11" s="1" customFormat="1" ht="19" x14ac:dyDescent="0.25">
      <c r="A7" s="6">
        <f t="shared" si="1"/>
        <v>6</v>
      </c>
      <c r="B7" s="12">
        <f>'t-3'!E7/'t-3'!B7</f>
        <v>-1.3548323564800565E-2</v>
      </c>
      <c r="C7" s="12">
        <f>'t-3'!F7/'t-3'!B7</f>
        <v>4.6591919274538464E-2</v>
      </c>
      <c r="D7" s="12">
        <f>'t-3'!G7/'t-3'!B7</f>
        <v>8.5525154599676703E-2</v>
      </c>
      <c r="E7" s="12">
        <f>'t-3'!H7/'t-3'!B7</f>
        <v>-5.02752982756728E-2</v>
      </c>
      <c r="F7" s="12">
        <f>'t-3'!K7/'t-3'!B7</f>
        <v>-0.87941009972297979</v>
      </c>
      <c r="G7" s="10">
        <f>'t-3'!I7/'t-3'!B7</f>
        <v>1.0502752982756729</v>
      </c>
      <c r="H7" s="11">
        <f>'t-3'!J7/'t-3'!B7</f>
        <v>7.8933816486470784E-2</v>
      </c>
      <c r="I7" s="11"/>
      <c r="J7" s="1">
        <f t="shared" si="0"/>
        <v>0.58495262997027464</v>
      </c>
    </row>
    <row r="8" spans="1:11" s="1" customFormat="1" ht="19" x14ac:dyDescent="0.25">
      <c r="A8" s="6">
        <f t="shared" si="1"/>
        <v>7</v>
      </c>
      <c r="B8" s="12">
        <f>'t-3'!E8/'t-3'!B8</f>
        <v>-6.4831470691581142E-2</v>
      </c>
      <c r="C8" s="12">
        <f>'t-3'!F8/'t-3'!B8</f>
        <v>0</v>
      </c>
      <c r="D8" s="12">
        <f>'t-3'!G8/'t-3'!B8</f>
        <v>-3.0532989998898674E-3</v>
      </c>
      <c r="E8" s="12">
        <f>'t-3'!H8/'t-3'!B8</f>
        <v>0.10532150892337384</v>
      </c>
      <c r="F8" s="12">
        <f>'t-3'!K8/'t-3'!B8</f>
        <v>-2.329779367418541E-2</v>
      </c>
      <c r="G8" s="10">
        <f>'t-3'!I8/'t-3'!B8</f>
        <v>0.89467849107662611</v>
      </c>
      <c r="H8" s="11">
        <f>'t-3'!J8/'t-3'!B8</f>
        <v>-9.311775287262887E-2</v>
      </c>
      <c r="I8" s="11"/>
      <c r="J8" s="1">
        <f t="shared" si="0"/>
        <v>-0.33522503264648967</v>
      </c>
    </row>
    <row r="9" spans="1:11" s="1" customFormat="1" ht="19" x14ac:dyDescent="0.25">
      <c r="A9" s="6">
        <f t="shared" si="1"/>
        <v>8</v>
      </c>
      <c r="B9" s="12">
        <f>'t-3'!E9/'t-3'!B9</f>
        <v>-8.2871022305916864E-2</v>
      </c>
      <c r="C9" s="12">
        <f>'t-3'!F9/'t-3'!B9</f>
        <v>0.26332313999316742</v>
      </c>
      <c r="D9" s="12">
        <f>'t-3'!G9/'t-3'!B9</f>
        <v>0.11118795463824753</v>
      </c>
      <c r="E9" s="12">
        <f>'t-3'!H9/'t-3'!B9</f>
        <v>0.39415230016748187</v>
      </c>
      <c r="F9" s="12">
        <f>'t-3'!K9/'t-3'!B9</f>
        <v>5.4039145759209421E-2</v>
      </c>
      <c r="G9" s="10">
        <f>'t-3'!I9/'t-3'!B9</f>
        <v>0.60584769983251818</v>
      </c>
      <c r="H9" s="11">
        <f>'t-3'!J9/'t-3'!B9</f>
        <v>5.6575537650087909E-2</v>
      </c>
      <c r="I9" s="11"/>
      <c r="J9" s="1">
        <f t="shared" si="0"/>
        <v>1.4758425003957905</v>
      </c>
    </row>
    <row r="10" spans="1:11" s="1" customFormat="1" ht="19" x14ac:dyDescent="0.25">
      <c r="A10" s="6">
        <f t="shared" si="1"/>
        <v>9</v>
      </c>
      <c r="B10" s="12">
        <f>'t-3'!E10/'t-3'!B10</f>
        <v>0.52026587188816353</v>
      </c>
      <c r="C10" s="12">
        <f>'t-3'!F10/'t-3'!B10</f>
        <v>-0.27453876295096519</v>
      </c>
      <c r="D10" s="12">
        <f>'t-3'!G10/'t-3'!B10</f>
        <v>-1.3507781428445437E-2</v>
      </c>
      <c r="E10" s="12">
        <f>'t-3'!H10/'t-3'!B10</f>
        <v>0.45406948338930658</v>
      </c>
      <c r="F10" s="12">
        <f>'t-3'!K10/'t-3'!B10</f>
        <v>-1.2623035044076329E-2</v>
      </c>
      <c r="G10" s="10">
        <f>'t-3'!I10/'t-3'!B10</f>
        <v>0.54593051661069336</v>
      </c>
      <c r="H10" s="11">
        <f>'t-3'!J10/'t-3'!B10</f>
        <v>4.673616778823203E-2</v>
      </c>
      <c r="I10" s="11"/>
      <c r="J10" s="1">
        <f t="shared" si="0"/>
        <v>2.9039484187258244</v>
      </c>
    </row>
    <row r="11" spans="1:11" s="1" customFormat="1" ht="19" x14ac:dyDescent="0.25">
      <c r="A11" s="6">
        <f t="shared" si="1"/>
        <v>10</v>
      </c>
      <c r="B11" s="12">
        <f>'t-3'!E11/'t-3'!B11</f>
        <v>-8.2883180718081786E-3</v>
      </c>
      <c r="C11" s="12">
        <f>'t-3'!F11/'t-3'!B11</f>
        <v>-0.20575256725110763</v>
      </c>
      <c r="D11" s="12">
        <f>'t-3'!G11/'t-3'!B11</f>
        <v>-0.28832698278043722</v>
      </c>
      <c r="E11" s="12">
        <f>'t-3'!H11/'t-3'!B11</f>
        <v>0.11716057215570677</v>
      </c>
      <c r="F11" s="12">
        <f>'t-3'!K11/'t-3'!B11</f>
        <v>-0.20575256725110763</v>
      </c>
      <c r="G11" s="10">
        <f>'t-3'!I11/'t-3'!B11</f>
        <v>0.88283942784429326</v>
      </c>
      <c r="H11" s="11">
        <f>'t-3'!J11/'t-3'!B11</f>
        <v>0.1141404208830417</v>
      </c>
      <c r="I11" s="11"/>
      <c r="J11" s="1">
        <f t="shared" si="0"/>
        <v>-2.5396634593107188</v>
      </c>
    </row>
    <row r="12" spans="1:11" s="1" customFormat="1" ht="19" x14ac:dyDescent="0.25">
      <c r="A12" s="6">
        <f t="shared" si="1"/>
        <v>11</v>
      </c>
      <c r="B12" s="12">
        <f>'t-3'!E12/'t-3'!B12</f>
        <v>0.28505297429833759</v>
      </c>
      <c r="C12" s="12">
        <f>'t-3'!F12/'t-3'!B12</f>
        <v>-2.6295450206169337</v>
      </c>
      <c r="D12" s="12">
        <f>'t-3'!G12/'t-3'!B12</f>
        <v>7.7145182738719301E-2</v>
      </c>
      <c r="E12" s="12">
        <f>'t-3'!H12/'t-3'!B12</f>
        <v>-0.91522437454152028</v>
      </c>
      <c r="F12" s="12">
        <f>'t-3'!K12/'t-3'!B12</f>
        <v>-7.0613416582646943E-2</v>
      </c>
      <c r="G12" s="10">
        <f>'t-3'!I12/'t-3'!B12</f>
        <v>1.9152243745415203</v>
      </c>
      <c r="H12" s="11">
        <f>'t-3'!J12/'t-3'!B12</f>
        <v>0.12840112413370358</v>
      </c>
      <c r="I12" s="11"/>
      <c r="J12" s="1">
        <f t="shared" si="0"/>
        <v>-7.1449392210785119</v>
      </c>
    </row>
    <row r="13" spans="1:11" s="1" customFormat="1" ht="19" x14ac:dyDescent="0.25">
      <c r="A13" s="6">
        <f t="shared" si="1"/>
        <v>12</v>
      </c>
      <c r="B13" s="12">
        <f>'t-3'!E13/'t-3'!B13</f>
        <v>-0.19781381351505956</v>
      </c>
      <c r="C13" s="12">
        <f>'t-3'!F13/'t-3'!B13</f>
        <v>-1.1682418484343522</v>
      </c>
      <c r="D13" s="12">
        <f>'t-3'!G13/'t-3'!B13</f>
        <v>-0.13876936851791977</v>
      </c>
      <c r="E13" s="12">
        <f>'t-3'!H13/'t-3'!B13</f>
        <v>0.42270002735842016</v>
      </c>
      <c r="F13" s="12">
        <f>'t-3'!K13/'t-3'!B13</f>
        <v>-0.2479916432462009</v>
      </c>
      <c r="G13" s="10">
        <f>'t-3'!I13/'t-3'!B13</f>
        <v>0.57729997264157984</v>
      </c>
      <c r="H13" s="11">
        <f>'t-3'!J13/'t-3'!B13</f>
        <v>-0.16934862088691024</v>
      </c>
      <c r="I13" s="11"/>
      <c r="J13" s="1">
        <f t="shared" si="0"/>
        <v>-5.5948221702688574</v>
      </c>
    </row>
    <row r="14" spans="1:11" s="1" customFormat="1" ht="19" x14ac:dyDescent="0.25">
      <c r="A14" s="6">
        <f t="shared" si="1"/>
        <v>13</v>
      </c>
      <c r="B14" s="12">
        <f>'t-3'!E14/'t-3'!B14</f>
        <v>-0.17340949076138509</v>
      </c>
      <c r="C14" s="12">
        <f>'t-3'!F14/'t-3'!B14</f>
        <v>-0.53056972134164637</v>
      </c>
      <c r="D14" s="12">
        <f>'t-3'!G14/'t-3'!B14</f>
        <v>0.12577123584209629</v>
      </c>
      <c r="E14" s="12">
        <f>'t-3'!H14/'t-3'!B14</f>
        <v>-0.26001897179364525</v>
      </c>
      <c r="F14" s="12">
        <f>'t-3'!K14/'t-3'!B14</f>
        <v>-6.3123778792129132E-2</v>
      </c>
      <c r="G14" s="10">
        <f>'t-3'!I14/'t-3'!B14</f>
        <v>1.2600189717936452</v>
      </c>
      <c r="H14" s="11">
        <f>'t-3'!J14/'t-3'!B14</f>
        <v>7.6590509238614893E-2</v>
      </c>
      <c r="I14" s="11"/>
      <c r="J14" s="1">
        <f t="shared" si="0"/>
        <v>-2.2950607664928935</v>
      </c>
    </row>
    <row r="15" spans="1:11" s="1" customFormat="1" ht="19" x14ac:dyDescent="0.25">
      <c r="A15" s="6">
        <f t="shared" si="1"/>
        <v>14</v>
      </c>
      <c r="B15" s="12">
        <f>'t-3'!E15/'t-3'!B15</f>
        <v>4.023979633735731E-3</v>
      </c>
      <c r="C15" s="12">
        <f>'t-3'!F15/'t-3'!B15</f>
        <v>-1.123952010869971E-2</v>
      </c>
      <c r="D15" s="12">
        <f>'t-3'!G15/'t-3'!B15</f>
        <v>0.10881356058739651</v>
      </c>
      <c r="E15" s="12">
        <f>'t-3'!H15/'t-3'!B15</f>
        <v>0.52046331758083419</v>
      </c>
      <c r="F15" s="12">
        <f>'t-3'!K15/'t-3'!B15</f>
        <v>6.0387690653766042E-2</v>
      </c>
      <c r="G15" s="10">
        <f>'t-3'!I15/'t-3'!B15</f>
        <v>0.47953668241916581</v>
      </c>
      <c r="H15" s="11">
        <f>'t-3'!J15/'t-3'!B15</f>
        <v>0.12023972168096336</v>
      </c>
      <c r="I15" s="11"/>
      <c r="J15" s="1">
        <f t="shared" si="0"/>
        <v>1.2674700814501259</v>
      </c>
    </row>
    <row r="16" spans="1:11" s="1" customFormat="1" ht="19" x14ac:dyDescent="0.25">
      <c r="A16" s="6">
        <f t="shared" si="1"/>
        <v>15</v>
      </c>
      <c r="B16" s="12">
        <f>'t-3'!E16/'t-3'!B16</f>
        <v>0.16511615354273496</v>
      </c>
      <c r="C16" s="12">
        <f>'t-3'!F16/'t-3'!B16</f>
        <v>0.3138973198530175</v>
      </c>
      <c r="D16" s="12">
        <f>'t-3'!G16/'t-3'!B16</f>
        <v>-6.8952230687786747E-2</v>
      </c>
      <c r="E16" s="12">
        <f>'t-3'!H16/'t-3'!B16</f>
        <v>0.46923706118042724</v>
      </c>
      <c r="F16" s="12">
        <f>'t-3'!K16/'t-3'!B16</f>
        <v>-9.2312483132305015E-2</v>
      </c>
      <c r="G16" s="10">
        <f>'t-3'!I16/'t-3'!B16</f>
        <v>0.5307629388195727</v>
      </c>
      <c r="H16" s="11">
        <f>'t-3'!J16/'t-3'!B16</f>
        <v>1.2474413004214329E-2</v>
      </c>
      <c r="I16" s="11"/>
      <c r="J16" s="1">
        <f t="shared" si="0"/>
        <v>2.1358071539786998</v>
      </c>
    </row>
    <row r="17" spans="1:10" s="1" customFormat="1" ht="19" x14ac:dyDescent="0.25">
      <c r="A17" s="6">
        <f t="shared" si="1"/>
        <v>16</v>
      </c>
      <c r="B17" s="12">
        <f>'t-3'!E17/'t-3'!B17</f>
        <v>7.758031442241968E-2</v>
      </c>
      <c r="C17" s="12">
        <f>'t-3'!F17/'t-3'!B17</f>
        <v>-6.6985645933014357E-2</v>
      </c>
      <c r="D17" s="12">
        <f>'t-3'!G17/'t-3'!B17</f>
        <v>-3.2809295967190705E-2</v>
      </c>
      <c r="E17" s="12">
        <f>'t-3'!H17/'t-3'!B17</f>
        <v>-1.0252904989747095E-2</v>
      </c>
      <c r="F17" s="12">
        <f>'t-3'!K17/'t-3'!B17</f>
        <v>-6.6985645933014357E-2</v>
      </c>
      <c r="G17" s="10">
        <f>'t-3'!I17/'t-3'!B17</f>
        <v>1.0102529049897471</v>
      </c>
      <c r="H17" s="11">
        <f>'t-3'!J17/'t-3'!B17</f>
        <v>0.17395762132604237</v>
      </c>
      <c r="J17" s="1">
        <f t="shared" si="0"/>
        <v>5.9309637730690368E-2</v>
      </c>
    </row>
    <row r="18" spans="1:10" s="1" customFormat="1" ht="19" x14ac:dyDescent="0.25">
      <c r="A18" s="6">
        <f t="shared" si="1"/>
        <v>17</v>
      </c>
      <c r="B18" s="12">
        <f>'t-3'!E18/'t-3'!B18</f>
        <v>-4.8535603227857438E-2</v>
      </c>
      <c r="C18" s="12">
        <f>'t-3'!F18/'t-3'!B18</f>
        <v>1.1655795183993078</v>
      </c>
      <c r="D18" s="12">
        <f>'t-3'!G18/'t-3'!B18</f>
        <v>7.5826887492238343E-2</v>
      </c>
      <c r="E18" s="12">
        <f>'t-3'!H18/'t-3'!B18</f>
        <v>0.14333005722246114</v>
      </c>
      <c r="F18" s="12">
        <f>'t-3'!K18/'t-3'!B18</f>
        <v>-3.3493172841082185E-2</v>
      </c>
      <c r="G18" s="10">
        <f>'t-3'!I18/'t-3'!B18</f>
        <v>0.85666994277753894</v>
      </c>
      <c r="H18" s="11">
        <f>'t-3'!J18/'t-3'!B18</f>
        <v>9.6331292890508902E-2</v>
      </c>
      <c r="J18" s="1">
        <f t="shared" si="0"/>
        <v>4.1414489168384243</v>
      </c>
    </row>
    <row r="19" spans="1:10" s="1" customFormat="1" ht="19" x14ac:dyDescent="0.25">
      <c r="A19" s="6">
        <f t="shared" si="1"/>
        <v>18</v>
      </c>
      <c r="B19" s="12">
        <f>'t-3'!E19/'t-3'!B19</f>
        <v>4.172031512559194E-2</v>
      </c>
      <c r="C19" s="12">
        <f>'t-3'!F19/'t-3'!B19</f>
        <v>0</v>
      </c>
      <c r="D19" s="12">
        <f>'t-3'!G19/'t-3'!B19</f>
        <v>4.8610959561792115E-3</v>
      </c>
      <c r="E19" s="12">
        <f>'t-3'!H19/'t-3'!B19</f>
        <v>0.42910219758636492</v>
      </c>
      <c r="F19" s="12">
        <f>'t-3'!K19/'t-3'!B19</f>
        <v>-1.6280034044039021E-2</v>
      </c>
      <c r="G19" s="10">
        <f>'t-3'!I19/'t-3'!B19</f>
        <v>0.57089780241363508</v>
      </c>
      <c r="H19" s="11">
        <f>'t-3'!J19/'t-3'!B19</f>
        <v>3.7492089125548307E-2</v>
      </c>
      <c r="J19" s="1">
        <f t="shared" si="0"/>
        <v>0.75690913951509065</v>
      </c>
    </row>
    <row r="20" spans="1:10" s="1" customFormat="1" ht="19" x14ac:dyDescent="0.25">
      <c r="A20" s="6">
        <f>A19+1</f>
        <v>19</v>
      </c>
      <c r="B20" s="12">
        <f>'t-3'!E20/'t-3'!B20</f>
        <v>0.15404307498144557</v>
      </c>
      <c r="C20" s="12">
        <f>'t-3'!F20/'t-3'!B20</f>
        <v>8.7609220211610234E-3</v>
      </c>
      <c r="D20" s="12">
        <f>'t-3'!G20/'t-3'!B20</f>
        <v>9.3041099426694732E-4</v>
      </c>
      <c r="E20" s="12">
        <f>'t-3'!H20/'t-3'!B20</f>
        <v>0.63198928682832045</v>
      </c>
      <c r="F20" s="12">
        <f>'t-3'!K20/'t-3'!B20</f>
        <v>-2.6049715140063608E-2</v>
      </c>
      <c r="G20" s="10">
        <f>'t-3'!I20/'t-3'!B20</f>
        <v>0.36801071317167966</v>
      </c>
      <c r="H20" s="11">
        <f>'t-3'!J20/'t-3'!B20</f>
        <v>4.2920809296222065E-2</v>
      </c>
      <c r="J20" s="1">
        <f t="shared" si="0"/>
        <v>1.7089242907184781</v>
      </c>
    </row>
    <row r="21" spans="1:10" s="1" customFormat="1" ht="19" x14ac:dyDescent="0.25">
      <c r="A21" s="6">
        <f t="shared" si="1"/>
        <v>20</v>
      </c>
      <c r="B21" s="12">
        <f>'t-3'!E21/'t-3'!B21</f>
        <v>8.0278959856974457E-3</v>
      </c>
      <c r="C21" s="12">
        <f>'t-3'!F21/'t-3'!B21</f>
        <v>-0.63662713139884997</v>
      </c>
      <c r="D21" s="12">
        <f>'t-3'!G21/'t-3'!B21</f>
        <v>-1.1342051124322032E-2</v>
      </c>
      <c r="E21" s="12">
        <f>'t-3'!H21/'t-3'!B21</f>
        <v>-8.3098517892803619E-2</v>
      </c>
      <c r="F21" s="12">
        <f>'t-3'!K21/'t-3'!B21</f>
        <v>-7.1099663088962775E-2</v>
      </c>
      <c r="G21" s="10">
        <f>'t-3'!I21/'t-3'!B21</f>
        <v>1.0830985178928036</v>
      </c>
      <c r="H21" s="11">
        <f>'t-3'!J21/'t-3'!B21</f>
        <v>-1.0261560320903109E-2</v>
      </c>
      <c r="J21" s="1">
        <f t="shared" si="0"/>
        <v>-2.1862134780369633</v>
      </c>
    </row>
    <row r="22" spans="1:10" s="1" customFormat="1" ht="19" x14ac:dyDescent="0.25">
      <c r="A22" s="6">
        <f t="shared" si="1"/>
        <v>21</v>
      </c>
      <c r="B22" s="12">
        <f>'t-3'!E22/'t-3'!B22</f>
        <v>-0.11447178663952025</v>
      </c>
      <c r="C22" s="12">
        <f>'t-3'!F22/'t-3'!B22</f>
        <v>-0.15570694909392274</v>
      </c>
      <c r="D22" s="12">
        <f>'t-3'!G22/'t-3'!B22</f>
        <v>-4.0217171420554289E-2</v>
      </c>
      <c r="E22" s="12">
        <f>'t-3'!H22/'t-3'!B22</f>
        <v>0.17908811495467983</v>
      </c>
      <c r="F22" s="12">
        <f>'t-3'!K22/'t-3'!B22</f>
        <v>-0.10924479421572274</v>
      </c>
      <c r="G22" s="10">
        <f>'t-3'!I22/'t-3'!B22</f>
        <v>0.8209053594617699</v>
      </c>
      <c r="H22" s="11">
        <f>'t-3'!J22/'t-3'!B22</f>
        <v>-5.1075742448268437E-2</v>
      </c>
      <c r="J22" s="1">
        <f t="shared" si="0"/>
        <v>-1.3407564456451517</v>
      </c>
    </row>
    <row r="23" spans="1:10" s="1" customFormat="1" ht="19" x14ac:dyDescent="0.25">
      <c r="A23" s="2">
        <v>22</v>
      </c>
      <c r="B23" s="12">
        <f>'t-3'!E23/'t-3'!B23</f>
        <v>-3.3491855939879898</v>
      </c>
      <c r="C23" s="12">
        <f>'t-3'!F23/'t-3'!B23</f>
        <v>-29.187900493172748</v>
      </c>
      <c r="D23" s="12">
        <f>'t-3'!G23/'t-3'!B23</f>
        <v>-2.8786686013352569</v>
      </c>
      <c r="E23" s="12">
        <f>'t-3'!H23/'t-3'!B23</f>
        <v>-3.0592931190659916</v>
      </c>
      <c r="F23" s="12">
        <f>'t-3'!K23/'t-3'!B23</f>
        <v>-3.0935711410071458</v>
      </c>
      <c r="G23" s="10">
        <f>'t-3'!I23/'t-3'!B23</f>
        <v>4.059293119065992</v>
      </c>
      <c r="H23" s="11">
        <f>'t-3'!J23/'t-3'!B23</f>
        <v>-0.44088636897373101</v>
      </c>
      <c r="J23" s="1">
        <f t="shared" si="0"/>
        <v>-139.68012388029658</v>
      </c>
    </row>
    <row r="24" spans="1:10" s="1" customFormat="1" ht="19" x14ac:dyDescent="0.25">
      <c r="A24" s="2">
        <v>23</v>
      </c>
      <c r="B24" s="12">
        <f>'t-3'!E24/'t-3'!B24</f>
        <v>-0.56547842401500936</v>
      </c>
      <c r="C24" s="12">
        <f>'t-3'!F24/'t-3'!B24</f>
        <v>-13.111444652908068</v>
      </c>
      <c r="D24" s="12">
        <f>'t-3'!G24/'t-3'!B24</f>
        <v>-9.5504690431519688</v>
      </c>
      <c r="E24" s="12">
        <f>'t-3'!H24/'t-3'!B24</f>
        <v>-0.73583489681050651</v>
      </c>
      <c r="F24" s="12">
        <f>'t-3'!K24/'t-3'!B24</f>
        <v>-9.5478424015009384</v>
      </c>
      <c r="G24" s="10">
        <f>'t-3'!I24/'t-3'!B24</f>
        <v>1.7358348968105066</v>
      </c>
      <c r="H24" s="11">
        <f>'t-3'!J24/'t-3'!B24</f>
        <v>-6.4716697936210137</v>
      </c>
      <c r="J24" s="1">
        <f t="shared" si="0"/>
        <v>-111.40462664165102</v>
      </c>
    </row>
    <row r="25" spans="1:10" ht="19" x14ac:dyDescent="0.25">
      <c r="A25" s="2">
        <v>24</v>
      </c>
      <c r="B25" s="12">
        <f>'t-3'!E25/'t-3'!B25</f>
        <v>-4.495850773407942</v>
      </c>
      <c r="C25" s="12">
        <f>'t-3'!F25/'t-3'!B25</f>
        <v>-31.075088850318206</v>
      </c>
      <c r="D25" s="12">
        <f>'t-3'!G25/'t-3'!B25</f>
        <v>-0.51194128539055284</v>
      </c>
      <c r="E25" s="12">
        <f>'t-3'!H25/'t-3'!B25</f>
        <v>-4.9308379994399436</v>
      </c>
      <c r="F25" s="12">
        <f>'t-3'!K25/'t-3'!B25</f>
        <v>-0.82257384044320925</v>
      </c>
      <c r="G25" s="10">
        <f>'t-3'!I25/'t-3'!B25</f>
        <v>5.9308379994399436</v>
      </c>
      <c r="H25" s="11">
        <f>'t-3'!J25/'t-3'!B25</f>
        <v>0.14732375810015136</v>
      </c>
      <c r="J25" s="1">
        <f t="shared" si="0"/>
        <v>-139.41519606282986</v>
      </c>
    </row>
    <row r="26" spans="1:10" ht="19" x14ac:dyDescent="0.25">
      <c r="A26" s="2">
        <v>25</v>
      </c>
      <c r="B26" s="12">
        <f>'t-3'!E26/'t-3'!B26</f>
        <v>0.18341392911173546</v>
      </c>
      <c r="C26" s="12">
        <f>'t-3'!F26/'t-3'!B26</f>
        <v>8.0188296952669116E-2</v>
      </c>
      <c r="D26" s="12">
        <f>'t-3'!G26/'t-3'!B26</f>
        <v>0</v>
      </c>
      <c r="E26" s="12">
        <f>'t-3'!H26/'t-3'!B26</f>
        <v>0.24507420214681938</v>
      </c>
      <c r="F26" s="12">
        <f>'t-3'!K26/'t-3'!B26</f>
        <v>-3.3679129745695555E-3</v>
      </c>
      <c r="G26" s="10">
        <f>'t-3'!I26/'t-3'!B26</f>
        <v>0.75492579785318059</v>
      </c>
      <c r="H26" s="11">
        <f>'t-3'!J26/'t-3'!B26</f>
        <v>8.9015560838556301E-2</v>
      </c>
      <c r="J26" s="1">
        <f t="shared" si="0"/>
        <v>1.7219371352928461</v>
      </c>
    </row>
    <row r="27" spans="1:10" ht="19" x14ac:dyDescent="0.25">
      <c r="A27" s="2">
        <v>26</v>
      </c>
      <c r="B27" s="12">
        <f>'t-3'!E27/'t-3'!B27</f>
        <v>-25517.113636363636</v>
      </c>
      <c r="C27" s="12">
        <f>'t-3'!F27/'t-3'!B27</f>
        <v>-117262.93181818184</v>
      </c>
      <c r="D27" s="12">
        <f>'t-3'!G27/'t-3'!B27</f>
        <v>-1774.977272727273</v>
      </c>
      <c r="E27" s="12">
        <f>'t-3'!H27/'t-3'!B27</f>
        <v>-25517.113636363636</v>
      </c>
      <c r="F27" s="12">
        <f>'t-3'!K27/'t-3'!B27</f>
        <v>-3093.9772727272725</v>
      </c>
      <c r="G27" s="10">
        <f>'t-3'!I27/'t-3'!B27</f>
        <v>25518.11363636364</v>
      </c>
      <c r="H27" s="11">
        <f>'t-3'!J27/'t-3'!B27</f>
        <v>-1130.9318181818182</v>
      </c>
      <c r="J27" s="1">
        <f t="shared" si="0"/>
        <v>-588390.23977272736</v>
      </c>
    </row>
    <row r="28" spans="1:10" ht="19" x14ac:dyDescent="0.25">
      <c r="A28" s="2">
        <v>27</v>
      </c>
      <c r="B28" s="12">
        <f>'t-3'!E28/'t-3'!B28</f>
        <v>-0.14318038442086101</v>
      </c>
      <c r="C28" s="12">
        <f>'t-3'!F28/'t-3'!B28</f>
        <v>-3.0549846315519709</v>
      </c>
      <c r="D28" s="12">
        <f>'t-3'!G28/'t-3'!B28</f>
        <v>-1.3033762797181698</v>
      </c>
      <c r="E28" s="12">
        <f>'t-3'!H28/'t-3'!B28</f>
        <v>-0.27024316607130183</v>
      </c>
      <c r="F28" s="12">
        <f>'t-3'!K28/'t-3'!B28</f>
        <v>-2.2921242003921001</v>
      </c>
      <c r="G28" s="10">
        <f>'t-3'!I28/'t-3'!B28</f>
        <v>1.2702431660713018</v>
      </c>
      <c r="H28" s="11">
        <f>'t-3'!J28/'t-3'!B28</f>
        <v>-0.92323108237867646</v>
      </c>
      <c r="J28" s="1">
        <f>6.56*B28+3.26*C28+6.72*D28+1.05*E28</f>
        <v>-19.94095714474124</v>
      </c>
    </row>
    <row r="29" spans="1:10" ht="19" x14ac:dyDescent="0.25">
      <c r="A29" s="2">
        <v>28</v>
      </c>
      <c r="B29" s="12">
        <f>'t-3'!E29/'t-3'!B29</f>
        <v>-0.25816218116692963</v>
      </c>
      <c r="C29" s="12">
        <f>'t-3'!F29/'t-3'!B29</f>
        <v>-2.4011255161321983</v>
      </c>
      <c r="D29" s="12">
        <f>'t-3'!G29/'t-3'!B29</f>
        <v>-1.0062323084177958</v>
      </c>
      <c r="E29" s="12">
        <f>'t-3'!H29/'t-3'!B29</f>
        <v>0.28680215610082116</v>
      </c>
      <c r="F29" s="12">
        <f>'t-3'!K29/'t-3'!B29</f>
        <v>-1.6594053754732518</v>
      </c>
      <c r="G29" s="10">
        <f>'t-3'!I29/'t-3'!B29</f>
        <v>0.71319784389917884</v>
      </c>
      <c r="H29" s="11">
        <f>'t-3'!J29/'t-3'!B29</f>
        <v>-0.39103112837525161</v>
      </c>
      <c r="J29" s="1">
        <f t="shared" si="0"/>
        <v>-15.981951939707749</v>
      </c>
    </row>
    <row r="30" spans="1:10" ht="19" x14ac:dyDescent="0.25">
      <c r="A30" s="2">
        <v>29</v>
      </c>
      <c r="B30" s="12">
        <f>'t-3'!E30/'t-3'!B30</f>
        <v>0.14649092091441146</v>
      </c>
      <c r="C30" s="12">
        <f>'t-3'!F30/'t-3'!B30</f>
        <v>-0.51129258166174774</v>
      </c>
      <c r="D30" s="12">
        <f>'t-3'!G30/'t-3'!B30</f>
        <v>3.1285953679155619E-2</v>
      </c>
      <c r="E30" s="12">
        <f>'t-3'!H30/'t-3'!B30</f>
        <v>0.37444662598169176</v>
      </c>
      <c r="F30" s="12">
        <f>'t-3'!K30/'t-3'!B30</f>
        <v>-3.3046120754339453E-3</v>
      </c>
      <c r="G30" s="10">
        <f>'t-3'!I30/'t-3'!B30</f>
        <v>0.62555337401830824</v>
      </c>
      <c r="H30" s="11">
        <f>'t-3'!J30/'t-3'!B30</f>
        <v>4.0018008103646642E-4</v>
      </c>
      <c r="J30" s="1">
        <f t="shared" si="0"/>
        <v>-0.1024228090140562</v>
      </c>
    </row>
    <row r="31" spans="1:10" ht="19" x14ac:dyDescent="0.25">
      <c r="A31" s="2">
        <v>30</v>
      </c>
      <c r="B31" s="12">
        <f>'t-3'!E31/'t-3'!B31</f>
        <v>-4.6848324292502415E-2</v>
      </c>
      <c r="C31" s="12">
        <f>'t-3'!F31/'t-3'!B31</f>
        <v>-1.1580841848534544</v>
      </c>
      <c r="D31" s="12">
        <f>'t-3'!G31/'t-3'!B31</f>
        <v>-9.5790757327278084E-3</v>
      </c>
      <c r="E31" s="12">
        <f>'t-3'!H31/'t-3'!B31</f>
        <v>0.26122534796686431</v>
      </c>
      <c r="F31" s="12">
        <f>'t-3'!K31/'t-3'!B31</f>
        <v>-0.18297800765316849</v>
      </c>
      <c r="G31" s="10">
        <f>'t-3'!I31/'t-3'!B31</f>
        <v>0.73877465203313575</v>
      </c>
      <c r="H31" s="11">
        <f>'t-3'!J31/'t-3'!B31</f>
        <v>0.1317438291072705</v>
      </c>
      <c r="J31" s="1">
        <f t="shared" si="0"/>
        <v>-3.8727642235398001</v>
      </c>
    </row>
    <row r="32" spans="1:10" ht="19" x14ac:dyDescent="0.25">
      <c r="A32" s="2">
        <v>31</v>
      </c>
      <c r="B32" s="12">
        <f>'t-3'!E32/'t-3'!B32</f>
        <v>-4.6114848396217219E-2</v>
      </c>
      <c r="C32" s="12">
        <f>'t-3'!F32/'t-3'!B32</f>
        <v>-0.69147898995807744</v>
      </c>
      <c r="D32" s="12">
        <f>'t-3'!G32/'t-3'!B32</f>
        <v>-0.12727893146144098</v>
      </c>
      <c r="E32" s="12">
        <f>'t-3'!H32/'t-3'!B32</f>
        <v>0.16676416106073902</v>
      </c>
      <c r="F32" s="12">
        <f>'t-3'!K32/'t-3'!B32</f>
        <v>-0.2327191186506776</v>
      </c>
      <c r="G32" s="10">
        <f>'t-3'!I32/'t-3'!B32</f>
        <v>0.83323583893926101</v>
      </c>
      <c r="H32" s="11">
        <f>'t-3'!J32/'t-3'!B32</f>
        <v>-9.2424685580579119E-2</v>
      </c>
      <c r="J32" s="1">
        <f t="shared" si="0"/>
        <v>-3.236946963049625</v>
      </c>
    </row>
    <row r="33" spans="1:10" ht="19" x14ac:dyDescent="0.25">
      <c r="A33" s="2">
        <v>32</v>
      </c>
      <c r="B33" s="12">
        <f>'t-3'!E33/'t-3'!B33</f>
        <v>0.396090027928372</v>
      </c>
      <c r="C33" s="12">
        <f>'t-3'!F33/'t-3'!B33</f>
        <v>0.19452463094651365</v>
      </c>
      <c r="D33" s="12">
        <f>'t-3'!G33/'t-3'!B33</f>
        <v>1.7742730409068506E-2</v>
      </c>
      <c r="E33" s="12">
        <f>'t-3'!H33/'t-3'!B33</f>
        <v>0.42437043817033959</v>
      </c>
      <c r="F33" s="12">
        <f>'t-3'!K33/'t-3'!B33</f>
        <v>-8.1790232110586954E-3</v>
      </c>
      <c r="G33" s="10">
        <f>'t-3'!I33/'t-3'!B33</f>
        <v>0.57564129643971929</v>
      </c>
      <c r="H33" s="11">
        <f>'t-3'!J33/'t-3'!B33</f>
        <v>1.6557534793118823E-2</v>
      </c>
      <c r="J33" s="1">
        <f t="shared" si="0"/>
        <v>3.7973209885235515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ratios</vt:lpstr>
      <vt:lpstr>Comp.Names</vt:lpstr>
      <vt:lpstr>t-1</vt:lpstr>
      <vt:lpstr>t-2</vt:lpstr>
      <vt:lpstr>t-3</vt:lpstr>
      <vt:lpstr>Va t-1</vt:lpstr>
      <vt:lpstr>Va t-2</vt:lpstr>
      <vt:lpstr>Va t-3</vt:lpstr>
    </vt:vector>
  </TitlesOfParts>
  <Company>asdasd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asdasd asdasd</dc:creator>
  <cp:lastModifiedBy>Microsoft Office User</cp:lastModifiedBy>
  <dcterms:created xsi:type="dcterms:W3CDTF">2017-06-03T12:50:49Z</dcterms:created>
  <dcterms:modified xsi:type="dcterms:W3CDTF">2018-09-08T08:46:34Z</dcterms:modified>
</cp:coreProperties>
</file>