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uy/Desktop/Python Project/Bankruptcy prediction/"/>
    </mc:Choice>
  </mc:AlternateContent>
  <bookViews>
    <workbookView xWindow="1200" yWindow="460" windowWidth="20180" windowHeight="14460" tabRatio="500"/>
  </bookViews>
  <sheets>
    <sheet name="Financial ratios" sheetId="1" r:id="rId1"/>
    <sheet name="APENDIX" sheetId="3" r:id="rId2"/>
    <sheet name="t-1" sheetId="4" r:id="rId3"/>
    <sheet name="t-2" sheetId="5" r:id="rId4"/>
    <sheet name="t-3" sheetId="6" r:id="rId5"/>
    <sheet name="Va t-1" sheetId="7" r:id="rId6"/>
    <sheet name="Va t-2" sheetId="8" r:id="rId7"/>
    <sheet name="Va t-3" sheetId="9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9" l="1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B30" i="9"/>
  <c r="C30" i="9"/>
  <c r="D30" i="9"/>
  <c r="E30" i="9"/>
  <c r="F30" i="9"/>
  <c r="G30" i="9"/>
  <c r="H30" i="9"/>
  <c r="B31" i="9"/>
  <c r="C31" i="9"/>
  <c r="D31" i="9"/>
  <c r="E31" i="9"/>
  <c r="F31" i="9"/>
  <c r="G31" i="9"/>
  <c r="H31" i="9"/>
  <c r="B32" i="9"/>
  <c r="C32" i="9"/>
  <c r="D32" i="9"/>
  <c r="E32" i="9"/>
  <c r="F32" i="9"/>
  <c r="G32" i="9"/>
  <c r="H32" i="9"/>
  <c r="B33" i="9"/>
  <c r="C33" i="9"/>
  <c r="D33" i="9"/>
  <c r="E33" i="9"/>
  <c r="F33" i="9"/>
  <c r="G33" i="9"/>
  <c r="H33" i="9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H26" i="8"/>
  <c r="B27" i="8"/>
  <c r="C27" i="8"/>
  <c r="D27" i="8"/>
  <c r="E27" i="8"/>
  <c r="F27" i="8"/>
  <c r="G27" i="8"/>
  <c r="H27" i="8"/>
  <c r="B28" i="8"/>
  <c r="C28" i="8"/>
  <c r="D28" i="8"/>
  <c r="E28" i="8"/>
  <c r="F28" i="8"/>
  <c r="G28" i="8"/>
  <c r="H28" i="8"/>
  <c r="B29" i="8"/>
  <c r="C29" i="8"/>
  <c r="D29" i="8"/>
  <c r="E29" i="8"/>
  <c r="F29" i="8"/>
  <c r="G29" i="8"/>
  <c r="H29" i="8"/>
  <c r="B30" i="8"/>
  <c r="C30" i="8"/>
  <c r="D30" i="8"/>
  <c r="E30" i="8"/>
  <c r="F30" i="8"/>
  <c r="G30" i="8"/>
  <c r="H30" i="8"/>
  <c r="B31" i="8"/>
  <c r="C31" i="8"/>
  <c r="D31" i="8"/>
  <c r="E31" i="8"/>
  <c r="F31" i="8"/>
  <c r="G31" i="8"/>
  <c r="H31" i="8"/>
  <c r="B32" i="8"/>
  <c r="C32" i="8"/>
  <c r="D32" i="8"/>
  <c r="E32" i="8"/>
  <c r="F32" i="8"/>
  <c r="G32" i="8"/>
  <c r="H32" i="8"/>
  <c r="B33" i="8"/>
  <c r="C33" i="8"/>
  <c r="D33" i="8"/>
  <c r="E33" i="8"/>
  <c r="F33" i="8"/>
  <c r="G33" i="8"/>
  <c r="H33" i="8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D19" i="9"/>
  <c r="F17" i="9"/>
  <c r="F18" i="9"/>
  <c r="F19" i="9"/>
  <c r="F20" i="9"/>
  <c r="F21" i="9"/>
  <c r="F22" i="9"/>
  <c r="F17" i="8"/>
  <c r="F18" i="8"/>
  <c r="F19" i="8"/>
  <c r="F20" i="8"/>
  <c r="F21" i="8"/>
  <c r="F22" i="8"/>
  <c r="F15" i="8"/>
  <c r="F16" i="8"/>
  <c r="E18" i="5"/>
  <c r="E19" i="5"/>
  <c r="E20" i="5"/>
  <c r="E21" i="5"/>
  <c r="E22" i="5"/>
  <c r="E17" i="5"/>
  <c r="E18" i="6"/>
  <c r="E19" i="6"/>
  <c r="E20" i="6"/>
  <c r="E21" i="6"/>
  <c r="E22" i="6"/>
  <c r="E17" i="6"/>
  <c r="D19" i="7"/>
  <c r="F10" i="7"/>
  <c r="F18" i="7"/>
  <c r="F19" i="7"/>
  <c r="F20" i="7"/>
  <c r="F21" i="7"/>
  <c r="F22" i="7"/>
  <c r="F17" i="7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B14" i="9"/>
  <c r="C14" i="9"/>
  <c r="D14" i="9"/>
  <c r="E14" i="9"/>
  <c r="F14" i="9"/>
  <c r="G14" i="9"/>
  <c r="H14" i="9"/>
  <c r="B15" i="9"/>
  <c r="C15" i="9"/>
  <c r="D15" i="9"/>
  <c r="E15" i="9"/>
  <c r="F15" i="9"/>
  <c r="G15" i="9"/>
  <c r="H15" i="9"/>
  <c r="B16" i="9"/>
  <c r="C16" i="9"/>
  <c r="D16" i="9"/>
  <c r="E16" i="9"/>
  <c r="F16" i="9"/>
  <c r="G16" i="9"/>
  <c r="H16" i="9"/>
  <c r="B17" i="9"/>
  <c r="C17" i="9"/>
  <c r="D17" i="9"/>
  <c r="E17" i="9"/>
  <c r="G17" i="9"/>
  <c r="H17" i="9"/>
  <c r="B18" i="9"/>
  <c r="C18" i="9"/>
  <c r="D18" i="9"/>
  <c r="E18" i="9"/>
  <c r="G18" i="9"/>
  <c r="H18" i="9"/>
  <c r="B19" i="9"/>
  <c r="C19" i="9"/>
  <c r="E19" i="9"/>
  <c r="G19" i="9"/>
  <c r="H19" i="9"/>
  <c r="B20" i="9"/>
  <c r="C20" i="9"/>
  <c r="D20" i="9"/>
  <c r="E20" i="9"/>
  <c r="G20" i="9"/>
  <c r="H20" i="9"/>
  <c r="B21" i="9"/>
  <c r="C21" i="9"/>
  <c r="D21" i="9"/>
  <c r="E21" i="9"/>
  <c r="G21" i="9"/>
  <c r="H21" i="9"/>
  <c r="B22" i="9"/>
  <c r="C22" i="9"/>
  <c r="D22" i="9"/>
  <c r="E22" i="9"/>
  <c r="G22" i="9"/>
  <c r="H22" i="9"/>
  <c r="H2" i="9"/>
  <c r="G2" i="9"/>
  <c r="F2" i="9"/>
  <c r="E2" i="9"/>
  <c r="D2" i="9"/>
  <c r="C2" i="9"/>
  <c r="B2" i="9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G15" i="8"/>
  <c r="H15" i="8"/>
  <c r="B16" i="8"/>
  <c r="C16" i="8"/>
  <c r="D16" i="8"/>
  <c r="E16" i="8"/>
  <c r="G16" i="8"/>
  <c r="H16" i="8"/>
  <c r="B17" i="8"/>
  <c r="C17" i="8"/>
  <c r="D17" i="8"/>
  <c r="E17" i="8"/>
  <c r="G17" i="8"/>
  <c r="H17" i="8"/>
  <c r="B18" i="8"/>
  <c r="C18" i="8"/>
  <c r="D18" i="8"/>
  <c r="E18" i="8"/>
  <c r="G18" i="8"/>
  <c r="H18" i="8"/>
  <c r="B19" i="8"/>
  <c r="C19" i="8"/>
  <c r="D19" i="8"/>
  <c r="E19" i="8"/>
  <c r="G19" i="8"/>
  <c r="H19" i="8"/>
  <c r="B20" i="8"/>
  <c r="C20" i="8"/>
  <c r="D20" i="8"/>
  <c r="E20" i="8"/>
  <c r="G20" i="8"/>
  <c r="H20" i="8"/>
  <c r="B21" i="8"/>
  <c r="C21" i="8"/>
  <c r="D21" i="8"/>
  <c r="E21" i="8"/>
  <c r="G21" i="8"/>
  <c r="H21" i="8"/>
  <c r="B22" i="8"/>
  <c r="C22" i="8"/>
  <c r="D22" i="8"/>
  <c r="E22" i="8"/>
  <c r="G22" i="8"/>
  <c r="H22" i="8"/>
  <c r="H2" i="8"/>
  <c r="G2" i="8"/>
  <c r="F2" i="8"/>
  <c r="E2" i="8"/>
  <c r="D2" i="8"/>
  <c r="C2" i="8"/>
  <c r="B2" i="8"/>
  <c r="B3" i="7"/>
  <c r="C3" i="7"/>
  <c r="D3" i="7"/>
  <c r="E3" i="7"/>
  <c r="F3" i="7"/>
  <c r="G3" i="7"/>
  <c r="H3" i="7"/>
  <c r="B4" i="7"/>
  <c r="C4" i="7"/>
  <c r="D4" i="7"/>
  <c r="E4" i="7"/>
  <c r="F4" i="7"/>
  <c r="G4" i="7"/>
  <c r="H4" i="7"/>
  <c r="B5" i="7"/>
  <c r="C5" i="7"/>
  <c r="D5" i="7"/>
  <c r="E5" i="7"/>
  <c r="F5" i="7"/>
  <c r="G5" i="7"/>
  <c r="H5" i="7"/>
  <c r="B6" i="7"/>
  <c r="C6" i="7"/>
  <c r="D6" i="7"/>
  <c r="E6" i="7"/>
  <c r="F6" i="7"/>
  <c r="G6" i="7"/>
  <c r="H6" i="7"/>
  <c r="B7" i="7"/>
  <c r="C7" i="7"/>
  <c r="D7" i="7"/>
  <c r="E7" i="7"/>
  <c r="F7" i="7"/>
  <c r="G7" i="7"/>
  <c r="H7" i="7"/>
  <c r="B8" i="7"/>
  <c r="C8" i="7"/>
  <c r="D8" i="7"/>
  <c r="E8" i="7"/>
  <c r="F8" i="7"/>
  <c r="G8" i="7"/>
  <c r="H8" i="7"/>
  <c r="B9" i="7"/>
  <c r="C9" i="7"/>
  <c r="D9" i="7"/>
  <c r="E9" i="7"/>
  <c r="F9" i="7"/>
  <c r="G9" i="7"/>
  <c r="H9" i="7"/>
  <c r="B10" i="7"/>
  <c r="C10" i="7"/>
  <c r="D10" i="7"/>
  <c r="E10" i="7"/>
  <c r="G10" i="7"/>
  <c r="H10" i="7"/>
  <c r="B11" i="7"/>
  <c r="C11" i="7"/>
  <c r="D11" i="7"/>
  <c r="E11" i="7"/>
  <c r="F11" i="7"/>
  <c r="G11" i="7"/>
  <c r="H11" i="7"/>
  <c r="B12" i="7"/>
  <c r="C12" i="7"/>
  <c r="D12" i="7"/>
  <c r="E12" i="7"/>
  <c r="F12" i="7"/>
  <c r="G12" i="7"/>
  <c r="H12" i="7"/>
  <c r="B13" i="7"/>
  <c r="C13" i="7"/>
  <c r="D13" i="7"/>
  <c r="E13" i="7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G17" i="7"/>
  <c r="H17" i="7"/>
  <c r="B18" i="7"/>
  <c r="C18" i="7"/>
  <c r="D18" i="7"/>
  <c r="E18" i="7"/>
  <c r="G18" i="7"/>
  <c r="H18" i="7"/>
  <c r="B19" i="7"/>
  <c r="C19" i="7"/>
  <c r="E19" i="7"/>
  <c r="G19" i="7"/>
  <c r="H19" i="7"/>
  <c r="B20" i="7"/>
  <c r="C20" i="7"/>
  <c r="D20" i="7"/>
  <c r="E20" i="7"/>
  <c r="G20" i="7"/>
  <c r="H20" i="7"/>
  <c r="B21" i="7"/>
  <c r="C21" i="7"/>
  <c r="D21" i="7"/>
  <c r="E21" i="7"/>
  <c r="G21" i="7"/>
  <c r="H21" i="7"/>
  <c r="B22" i="7"/>
  <c r="C22" i="7"/>
  <c r="D22" i="7"/>
  <c r="E22" i="7"/>
  <c r="G22" i="7"/>
  <c r="H22" i="7"/>
  <c r="H2" i="7"/>
  <c r="G2" i="7"/>
  <c r="F2" i="7"/>
  <c r="E2" i="7"/>
  <c r="D2" i="7"/>
  <c r="C2" i="7"/>
  <c r="B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</calcChain>
</file>

<file path=xl/sharedStrings.xml><?xml version="1.0" encoding="utf-8"?>
<sst xmlns="http://schemas.openxmlformats.org/spreadsheetml/2006/main" count="283" uniqueCount="87">
  <si>
    <t>12/31/2006</t>
  </si>
  <si>
    <t>12/31/2007</t>
  </si>
  <si>
    <t>12/31/2008</t>
  </si>
  <si>
    <t>Company list</t>
  </si>
  <si>
    <t>t-1</t>
  </si>
  <si>
    <t>t-2</t>
  </si>
  <si>
    <t>t-3</t>
  </si>
  <si>
    <t>12/31/2005</t>
  </si>
  <si>
    <t>Source</t>
  </si>
  <si>
    <t>Mergent</t>
  </si>
  <si>
    <t>01/31/2008</t>
  </si>
  <si>
    <t>01/31/2006</t>
  </si>
  <si>
    <t>01/31/2007</t>
  </si>
  <si>
    <t>12/31/2009</t>
  </si>
  <si>
    <t>04/30/2010</t>
  </si>
  <si>
    <t>04/30/2008</t>
  </si>
  <si>
    <t>04/30/2009</t>
  </si>
  <si>
    <t>03/31/2012</t>
  </si>
  <si>
    <t>03/31/2010</t>
  </si>
  <si>
    <t>03/31/2011</t>
  </si>
  <si>
    <t>12/31/2012</t>
  </si>
  <si>
    <t>12/31/2010</t>
  </si>
  <si>
    <t>12/31/2011</t>
  </si>
  <si>
    <t>12/31/2013</t>
  </si>
  <si>
    <t>06/30/2013</t>
  </si>
  <si>
    <t>06/30/2011</t>
  </si>
  <si>
    <t>06/30/2012</t>
  </si>
  <si>
    <t>Boyd Gaming Corp</t>
  </si>
  <si>
    <t>Convergys Corp</t>
  </si>
  <si>
    <t>Churchill Downs, Inc</t>
  </si>
  <si>
    <t>Penn National Gaming, Ince</t>
  </si>
  <si>
    <t>Harte-Hanks Inc</t>
  </si>
  <si>
    <t>Golden ENtertainment Inc</t>
  </si>
  <si>
    <t>World Wrestling Entertainment Inc</t>
  </si>
  <si>
    <t>Block (H &amp; R), Inc.</t>
  </si>
  <si>
    <t>Citrix Systems Inc</t>
  </si>
  <si>
    <t>Inuvo Inc</t>
  </si>
  <si>
    <t>LHC Group Inc</t>
  </si>
  <si>
    <t>PC Connection, Inc</t>
  </si>
  <si>
    <t>Tripadvisor</t>
  </si>
  <si>
    <t xml:space="preserve">MAXIMUS Inc. </t>
  </si>
  <si>
    <t>Education Management Corp</t>
  </si>
  <si>
    <t>w.cap/t.ass</t>
  </si>
  <si>
    <t>r.earn/t.ass</t>
  </si>
  <si>
    <t>ebit/t.ass</t>
  </si>
  <si>
    <t>book.equi/t.ass</t>
  </si>
  <si>
    <t>net.in/t.ass</t>
  </si>
  <si>
    <t>t.liab/t.ass</t>
  </si>
  <si>
    <t>cashflow/t.liab</t>
  </si>
  <si>
    <t>companies</t>
  </si>
  <si>
    <t>t.ass</t>
  </si>
  <si>
    <t>c.ass</t>
  </si>
  <si>
    <t>c.liab</t>
  </si>
  <si>
    <t>w.cap</t>
  </si>
  <si>
    <t>r.earn</t>
  </si>
  <si>
    <t>ebit</t>
  </si>
  <si>
    <t>t.equi</t>
  </si>
  <si>
    <t>t.liab</t>
  </si>
  <si>
    <t>cf.oper</t>
  </si>
  <si>
    <t>net.inc</t>
  </si>
  <si>
    <t>09/30/2012</t>
  </si>
  <si>
    <t>09/30/2011</t>
  </si>
  <si>
    <t>09/30/2010</t>
  </si>
  <si>
    <t>t.equi/t.ass</t>
  </si>
  <si>
    <t>cf.oper/t.liab</t>
  </si>
  <si>
    <t>06/30/2014</t>
  </si>
  <si>
    <t>06/30/2015</t>
  </si>
  <si>
    <t>K12, Inc</t>
  </si>
  <si>
    <t>Surgery Partners, Inc</t>
  </si>
  <si>
    <t>Synchronoss Technologies, Inc</t>
  </si>
  <si>
    <t>Magellan Health, Inc</t>
  </si>
  <si>
    <t>3D Systems Corp</t>
  </si>
  <si>
    <t>Global Arena Holdings</t>
  </si>
  <si>
    <t>Mopals.com, Inc</t>
  </si>
  <si>
    <t>Sitestar Corporation</t>
  </si>
  <si>
    <t>Mantech International, Corp</t>
  </si>
  <si>
    <t>Cinedigm, Corp</t>
  </si>
  <si>
    <t>View System, Corp</t>
  </si>
  <si>
    <t>Creative Realities, Inc</t>
  </si>
  <si>
    <t>Kelly Services, Inc</t>
  </si>
  <si>
    <t>U.S Pysical Therapy</t>
  </si>
  <si>
    <t>Marchex, Inc</t>
  </si>
  <si>
    <t>02/28/2010</t>
  </si>
  <si>
    <t>02/28/2011</t>
  </si>
  <si>
    <t>02/29/2012</t>
  </si>
  <si>
    <t>Castle Group, Inc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</si>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</sst>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_-* #,##0.00_-;\-* #,##0.00_-;_-* &quot;-&quot;_-;_-@_-"/>
    <numFmt numFmtId="166" formatCode="_-* #,##0.000_-;\-* #,##0.000_-;_-* &quot;-&quot;_-;_-@_-"/>
    <numFmt numFmtId="167" formatCode="0.000000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"/>
      <family val="1"/>
    </font>
    <font>
      <sz val="13"/>
      <color theme="1"/>
      <name val="Times"/>
      <family val="1"/>
    </font>
    <font>
      <b/>
      <sz val="13"/>
      <color theme="1"/>
      <name val="Times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Roman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2"/>
      <name val="Times Roman"/>
    </font>
    <font>
      <sz val="12"/>
      <name val="Times"/>
      <family val="1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3"/>
      <name val="Times"/>
      <family val="1"/>
    </font>
    <font>
      <b/>
      <sz val="12"/>
      <color theme="1"/>
      <name val="Times New Roman"/>
      <family val="1"/>
    </font>
    <font>
      <b/>
      <sz val="12"/>
      <color theme="1"/>
      <name val="Times Roman"/>
    </font>
    <font>
      <b/>
      <sz val="12"/>
      <color theme="1"/>
      <name val="Times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00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9" fillId="0" borderId="0" xfId="0" applyFont="1"/>
    <xf numFmtId="0" fontId="9" fillId="0" borderId="0" xfId="0" applyFont="1" applyFill="1"/>
    <xf numFmtId="0" fontId="11" fillId="0" borderId="0" xfId="0" applyFont="1"/>
    <xf numFmtId="0" fontId="10" fillId="0" borderId="0" xfId="0" applyFont="1" applyFill="1"/>
    <xf numFmtId="0" fontId="7" fillId="0" borderId="0" xfId="0" applyFont="1"/>
    <xf numFmtId="0" fontId="13" fillId="0" borderId="0" xfId="0" applyFont="1"/>
    <xf numFmtId="0" fontId="0" fillId="0" borderId="0" xfId="0" applyFill="1"/>
    <xf numFmtId="0" fontId="16" fillId="0" borderId="0" xfId="0" applyFont="1"/>
    <xf numFmtId="49" fontId="9" fillId="2" borderId="0" xfId="0" applyNumberFormat="1" applyFont="1" applyFill="1" applyAlignment="1">
      <alignment horizontal="right"/>
    </xf>
    <xf numFmtId="164" fontId="9" fillId="2" borderId="0" xfId="275" applyFont="1" applyFill="1"/>
    <xf numFmtId="0" fontId="0" fillId="2" borderId="0" xfId="0" applyFill="1"/>
    <xf numFmtId="49" fontId="12" fillId="2" borderId="0" xfId="0" applyNumberFormat="1" applyFont="1" applyFill="1" applyAlignment="1">
      <alignment horizontal="right" vertical="top" wrapText="1"/>
    </xf>
    <xf numFmtId="164" fontId="9" fillId="2" borderId="0" xfId="275" applyFont="1" applyFill="1" applyAlignment="1">
      <alignment horizontal="right"/>
    </xf>
    <xf numFmtId="164" fontId="9" fillId="2" borderId="0" xfId="275" applyFont="1" applyFill="1" applyAlignment="1">
      <alignment vertical="center" wrapText="1"/>
    </xf>
    <xf numFmtId="49" fontId="9" fillId="2" borderId="0" xfId="0" applyNumberFormat="1" applyFont="1" applyFill="1" applyAlignment="1">
      <alignment horizontal="right" vertical="top" wrapText="1"/>
    </xf>
    <xf numFmtId="0" fontId="0" fillId="2" borderId="0" xfId="0" applyFill="1" applyAlignment="1">
      <alignment horizontal="right"/>
    </xf>
    <xf numFmtId="164" fontId="12" fillId="2" borderId="0" xfId="275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 vertical="top" wrapText="1"/>
    </xf>
    <xf numFmtId="14" fontId="9" fillId="2" borderId="0" xfId="0" applyNumberFormat="1" applyFont="1" applyFill="1"/>
    <xf numFmtId="166" fontId="9" fillId="2" borderId="0" xfId="275" applyNumberFormat="1" applyFont="1" applyFill="1"/>
    <xf numFmtId="164" fontId="4" fillId="2" borderId="0" xfId="275" applyFont="1" applyFill="1" applyAlignment="1">
      <alignment horizontal="right"/>
    </xf>
    <xf numFmtId="14" fontId="4" fillId="2" borderId="0" xfId="0" applyNumberFormat="1" applyFont="1" applyFill="1"/>
    <xf numFmtId="0" fontId="4" fillId="2" borderId="0" xfId="0" applyFont="1" applyFill="1"/>
    <xf numFmtId="0" fontId="14" fillId="2" borderId="0" xfId="0" applyFont="1" applyFill="1" applyAlignment="1">
      <alignment horizontal="right" vertical="top" wrapText="1"/>
    </xf>
    <xf numFmtId="164" fontId="7" fillId="2" borderId="0" xfId="275" applyFont="1" applyFill="1"/>
    <xf numFmtId="164" fontId="5" fillId="2" borderId="0" xfId="275" applyFont="1" applyFill="1"/>
    <xf numFmtId="0" fontId="5" fillId="2" borderId="0" xfId="0" applyFont="1" applyFill="1"/>
    <xf numFmtId="164" fontId="7" fillId="2" borderId="0" xfId="275" applyFont="1" applyFill="1" applyAlignment="1">
      <alignment horizontal="right"/>
    </xf>
    <xf numFmtId="164" fontId="11" fillId="2" borderId="0" xfId="0" applyNumberFormat="1" applyFont="1" applyFill="1"/>
    <xf numFmtId="164" fontId="7" fillId="2" borderId="0" xfId="275" applyFont="1" applyFill="1" applyAlignment="1">
      <alignment horizontal="center"/>
    </xf>
    <xf numFmtId="164" fontId="7" fillId="2" borderId="0" xfId="275" applyFont="1" applyFill="1" applyAlignment="1">
      <alignment vertical="center" wrapText="1"/>
    </xf>
    <xf numFmtId="164" fontId="8" fillId="2" borderId="0" xfId="275" applyFont="1" applyFill="1" applyAlignment="1">
      <alignment horizontal="right"/>
    </xf>
    <xf numFmtId="0" fontId="7" fillId="2" borderId="0" xfId="0" applyFont="1" applyFill="1" applyAlignment="1">
      <alignment horizontal="right"/>
    </xf>
    <xf numFmtId="166" fontId="11" fillId="2" borderId="0" xfId="0" applyNumberFormat="1" applyFont="1" applyFill="1"/>
    <xf numFmtId="166" fontId="7" fillId="2" borderId="0" xfId="275" applyNumberFormat="1" applyFont="1" applyFill="1"/>
    <xf numFmtId="0" fontId="13" fillId="2" borderId="0" xfId="0" applyFont="1" applyFill="1"/>
    <xf numFmtId="0" fontId="11" fillId="2" borderId="0" xfId="0" applyFont="1" applyFill="1"/>
    <xf numFmtId="164" fontId="17" fillId="2" borderId="0" xfId="275" applyFont="1" applyFill="1"/>
    <xf numFmtId="0" fontId="17" fillId="2" borderId="0" xfId="0" applyFont="1" applyFill="1"/>
    <xf numFmtId="164" fontId="6" fillId="2" borderId="0" xfId="275" applyFont="1" applyFill="1"/>
    <xf numFmtId="0" fontId="6" fillId="2" borderId="0" xfId="0" applyFont="1" applyFill="1"/>
    <xf numFmtId="49" fontId="18" fillId="2" borderId="0" xfId="0" applyNumberFormat="1" applyFont="1" applyFill="1" applyAlignment="1">
      <alignment horizontal="right"/>
    </xf>
    <xf numFmtId="164" fontId="18" fillId="2" borderId="0" xfId="275" applyFont="1" applyFill="1"/>
    <xf numFmtId="0" fontId="18" fillId="2" borderId="0" xfId="0" applyFont="1" applyFill="1"/>
    <xf numFmtId="0" fontId="15" fillId="2" borderId="0" xfId="0" applyFont="1" applyFill="1"/>
    <xf numFmtId="164" fontId="19" fillId="0" borderId="0" xfId="275" applyFont="1"/>
    <xf numFmtId="164" fontId="4" fillId="0" borderId="0" xfId="275" applyFont="1"/>
    <xf numFmtId="0" fontId="8" fillId="2" borderId="0" xfId="0" applyFont="1" applyFill="1"/>
    <xf numFmtId="164" fontId="7" fillId="2" borderId="0" xfId="0" applyNumberFormat="1" applyFont="1" applyFill="1"/>
    <xf numFmtId="0" fontId="7" fillId="2" borderId="0" xfId="0" applyFont="1" applyFill="1"/>
    <xf numFmtId="165" fontId="7" fillId="2" borderId="0" xfId="275" applyNumberFormat="1" applyFont="1" applyFill="1"/>
    <xf numFmtId="0" fontId="10" fillId="2" borderId="0" xfId="0" applyFont="1" applyFill="1"/>
    <xf numFmtId="167" fontId="7" fillId="2" borderId="0" xfId="0" applyNumberFormat="1" applyFont="1" applyFill="1"/>
    <xf numFmtId="0" fontId="20" fillId="2" borderId="0" xfId="0" applyFont="1" applyFill="1"/>
    <xf numFmtId="0" fontId="21" fillId="2" borderId="0" xfId="0" applyFont="1" applyFill="1"/>
    <xf numFmtId="1" fontId="21" fillId="2" borderId="0" xfId="0" applyNumberFormat="1" applyFont="1" applyFill="1"/>
    <xf numFmtId="0" fontId="21" fillId="2" borderId="0" xfId="0" applyNumberFormat="1" applyFont="1" applyFill="1"/>
    <xf numFmtId="0" fontId="22" fillId="2" borderId="0" xfId="0" applyFont="1" applyFill="1"/>
    <xf numFmtId="0" fontId="23" fillId="2" borderId="0" xfId="0" applyFont="1" applyFill="1"/>
    <xf numFmtId="1" fontId="23" fillId="2" borderId="0" xfId="0" applyNumberFormat="1" applyFont="1" applyFill="1"/>
    <xf numFmtId="0" fontId="23" fillId="2" borderId="0" xfId="0" applyNumberFormat="1" applyFont="1" applyFill="1"/>
  </cellXfs>
  <cellStyles count="281">
    <cellStyle name="Comma [0]" xfId="275" builtinId="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rgentonline.com/displayformula.php?compnumber=3981&amp;reportid=1817627648&amp;period=Annuals&amp;signatureid=-976" TargetMode="External"/><Relationship Id="rId4" Type="http://schemas.openxmlformats.org/officeDocument/2006/relationships/hyperlink" Target="http://www.mergentonline.com/displayformula.php?compnumber=98561&amp;reportid=1817627648&amp;period=Annuals&amp;signatureid=-976" TargetMode="External"/><Relationship Id="rId5" Type="http://schemas.openxmlformats.org/officeDocument/2006/relationships/hyperlink" Target="http://www.mergentonline.com/displayformula.php?compnumber=98561&amp;reportid=1800756736&amp;period=Annuals&amp;signatureid=-976" TargetMode="External"/><Relationship Id="rId1" Type="http://schemas.openxmlformats.org/officeDocument/2006/relationships/hyperlink" Target="http://www.mergentonline.com/displayformula.php?compnumber=80299&amp;reportid=1817627648&amp;period=Annuals&amp;signatureid=-976" TargetMode="External"/><Relationship Id="rId2" Type="http://schemas.openxmlformats.org/officeDocument/2006/relationships/hyperlink" Target="http://www.mergentonline.com/displayformula.php?compnumber=80299&amp;reportid=1800756736&amp;period=Annuals&amp;signatureid=-97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rgentonline.com/displayformula.php?compnumber=80299&amp;reportid=1817627648&amp;period=Annuals&amp;signatureid=-976" TargetMode="External"/><Relationship Id="rId2" Type="http://schemas.openxmlformats.org/officeDocument/2006/relationships/hyperlink" Target="http://www.mergentonline.com/displayformula.php?compnumber=3981&amp;reportid=1817627648&amp;period=Annuals&amp;signatureid=-97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rgentonline.com/displayformula.php?compnumber=80299&amp;reportid=1800756736&amp;period=Annuals&amp;signatureid=-976" TargetMode="External"/><Relationship Id="rId2" Type="http://schemas.openxmlformats.org/officeDocument/2006/relationships/hyperlink" Target="http://www.mergentonline.com/displayformula.php?compnumber=98561&amp;reportid=1817627648&amp;period=Annuals&amp;signatureid=-97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rgentonline.com/displayformula.php?compnumber=98561&amp;reportid=1800756736&amp;period=Annuals&amp;signatureid=-9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baseColWidth="10" defaultColWidth="0" defaultRowHeight="16" zeroHeight="1" x14ac:dyDescent="0.2"/>
  <cols>
    <col min="1" max="1" width="11.1640625" style="19" customWidth="1"/>
    <col min="2" max="6" width="11.1640625" style="14" customWidth="1"/>
    <col min="7" max="7" width="12.33203125" style="14" bestFit="1" customWidth="1"/>
    <col min="8" max="12" width="11.1640625" style="14" customWidth="1"/>
    <col min="13" max="13" width="0" style="14" hidden="1" customWidth="1"/>
    <col min="14" max="16384" width="11.1640625" style="14" hidden="1"/>
  </cols>
  <sheetData>
    <row r="1" spans="1:13" s="49" customFormat="1" x14ac:dyDescent="0.2">
      <c r="A1" s="46"/>
      <c r="B1" s="46"/>
      <c r="C1" s="47" t="s">
        <v>49</v>
      </c>
      <c r="D1" s="47" t="s">
        <v>50</v>
      </c>
      <c r="E1" s="47" t="s">
        <v>51</v>
      </c>
      <c r="F1" s="47" t="s">
        <v>52</v>
      </c>
      <c r="G1" s="47" t="s">
        <v>54</v>
      </c>
      <c r="H1" s="47" t="s">
        <v>55</v>
      </c>
      <c r="I1" s="47" t="s">
        <v>56</v>
      </c>
      <c r="J1" s="47" t="s">
        <v>57</v>
      </c>
      <c r="K1" s="47" t="s">
        <v>58</v>
      </c>
      <c r="L1" s="48" t="s">
        <v>59</v>
      </c>
    </row>
    <row r="2" spans="1:13" x14ac:dyDescent="0.2">
      <c r="A2" s="12" t="s">
        <v>6</v>
      </c>
      <c r="B2" s="15" t="s">
        <v>0</v>
      </c>
      <c r="C2" s="12">
        <v>1</v>
      </c>
      <c r="D2" s="16">
        <v>3901299</v>
      </c>
      <c r="E2" s="16">
        <v>374678</v>
      </c>
      <c r="F2" s="16">
        <v>331990</v>
      </c>
      <c r="G2" s="16">
        <v>544080</v>
      </c>
      <c r="H2" s="16">
        <v>318454</v>
      </c>
      <c r="I2" s="16">
        <v>1109952</v>
      </c>
      <c r="J2" s="16">
        <v>2791347</v>
      </c>
      <c r="K2" s="17">
        <v>419513</v>
      </c>
      <c r="L2" s="16">
        <v>116778</v>
      </c>
    </row>
    <row r="3" spans="1:13" ht="17" customHeight="1" x14ac:dyDescent="0.2">
      <c r="A3" s="12" t="s">
        <v>5</v>
      </c>
      <c r="B3" s="15" t="s">
        <v>1</v>
      </c>
      <c r="C3" s="12">
        <v>1</v>
      </c>
      <c r="D3" s="16">
        <v>4487596</v>
      </c>
      <c r="E3" s="16">
        <v>339128</v>
      </c>
      <c r="F3" s="16">
        <v>380132</v>
      </c>
      <c r="G3" s="16">
        <v>795693</v>
      </c>
      <c r="H3" s="16">
        <v>271096</v>
      </c>
      <c r="I3" s="16">
        <v>1385406</v>
      </c>
      <c r="J3" s="16">
        <v>3102190</v>
      </c>
      <c r="K3" s="13">
        <v>283682</v>
      </c>
      <c r="L3" s="16">
        <v>303035</v>
      </c>
    </row>
    <row r="4" spans="1:13" ht="21" customHeight="1" x14ac:dyDescent="0.2">
      <c r="A4" s="12" t="s">
        <v>4</v>
      </c>
      <c r="B4" s="15" t="s">
        <v>2</v>
      </c>
      <c r="C4" s="12">
        <v>1</v>
      </c>
      <c r="D4" s="16">
        <v>4605427</v>
      </c>
      <c r="E4" s="16">
        <v>214448</v>
      </c>
      <c r="F4" s="16">
        <v>353323</v>
      </c>
      <c r="G4" s="16">
        <v>546358</v>
      </c>
      <c r="H4" s="16">
        <v>-209785</v>
      </c>
      <c r="I4" s="16">
        <v>1143522</v>
      </c>
      <c r="J4" s="16">
        <v>3461905</v>
      </c>
      <c r="K4" s="13">
        <v>220479</v>
      </c>
      <c r="L4" s="16">
        <v>-223005</v>
      </c>
    </row>
    <row r="5" spans="1:13" x14ac:dyDescent="0.2">
      <c r="A5" s="12" t="s">
        <v>6</v>
      </c>
      <c r="B5" s="15" t="s">
        <v>0</v>
      </c>
      <c r="C5" s="12">
        <v>2</v>
      </c>
      <c r="D5" s="16">
        <v>2540300</v>
      </c>
      <c r="E5" s="16">
        <v>930200</v>
      </c>
      <c r="F5" s="16">
        <v>595900</v>
      </c>
      <c r="G5" s="16">
        <v>1235700</v>
      </c>
      <c r="H5" s="16">
        <v>252900</v>
      </c>
      <c r="I5" s="16">
        <v>1455100</v>
      </c>
      <c r="J5" s="16">
        <v>1085200</v>
      </c>
      <c r="K5" s="13">
        <v>353400</v>
      </c>
      <c r="L5" s="16">
        <v>166200</v>
      </c>
    </row>
    <row r="6" spans="1:13" x14ac:dyDescent="0.2">
      <c r="A6" s="12" t="s">
        <v>5</v>
      </c>
      <c r="B6" s="15" t="s">
        <v>1</v>
      </c>
      <c r="C6" s="12">
        <v>2</v>
      </c>
      <c r="D6" s="16">
        <v>2564200</v>
      </c>
      <c r="E6" s="16">
        <v>861600</v>
      </c>
      <c r="F6" s="16">
        <v>426900</v>
      </c>
      <c r="G6" s="16">
        <v>1397400</v>
      </c>
      <c r="H6" s="16">
        <v>244800</v>
      </c>
      <c r="I6" s="16">
        <v>1521700</v>
      </c>
      <c r="J6" s="16">
        <v>1042500</v>
      </c>
      <c r="K6" s="13">
        <v>209900</v>
      </c>
      <c r="L6" s="16">
        <v>169500</v>
      </c>
    </row>
    <row r="7" spans="1:13" x14ac:dyDescent="0.2">
      <c r="A7" s="12" t="s">
        <v>4</v>
      </c>
      <c r="B7" s="15" t="s">
        <v>2</v>
      </c>
      <c r="C7" s="12">
        <v>2</v>
      </c>
      <c r="D7" s="16">
        <v>2841400</v>
      </c>
      <c r="E7" s="16">
        <v>978000</v>
      </c>
      <c r="F7" s="16">
        <v>798200</v>
      </c>
      <c r="G7" s="16">
        <v>1302300</v>
      </c>
      <c r="H7" s="16">
        <v>-191300</v>
      </c>
      <c r="I7" s="16">
        <v>1150100</v>
      </c>
      <c r="J7" s="16">
        <v>1691300</v>
      </c>
      <c r="K7" s="17">
        <v>192300</v>
      </c>
      <c r="L7" s="16">
        <v>-92900</v>
      </c>
    </row>
    <row r="8" spans="1:13" x14ac:dyDescent="0.2">
      <c r="A8" s="12" t="s">
        <v>6</v>
      </c>
      <c r="B8" s="15" t="s">
        <v>7</v>
      </c>
      <c r="C8" s="12">
        <v>3</v>
      </c>
      <c r="D8" s="16">
        <v>514542</v>
      </c>
      <c r="E8" s="16">
        <v>83334</v>
      </c>
      <c r="F8" s="16">
        <v>119263</v>
      </c>
      <c r="G8" s="16">
        <v>198001</v>
      </c>
      <c r="H8" s="16">
        <v>20887</v>
      </c>
      <c r="I8" s="16">
        <v>316231</v>
      </c>
      <c r="J8" s="16">
        <v>198311</v>
      </c>
      <c r="K8" s="13">
        <v>-1325</v>
      </c>
      <c r="L8" s="16">
        <v>29811</v>
      </c>
    </row>
    <row r="9" spans="1:13" x14ac:dyDescent="0.2">
      <c r="A9" s="12" t="s">
        <v>5</v>
      </c>
      <c r="B9" s="15" t="s">
        <v>0</v>
      </c>
      <c r="C9" s="12">
        <v>3</v>
      </c>
      <c r="D9" s="16">
        <v>546328</v>
      </c>
      <c r="E9" s="16">
        <v>128541</v>
      </c>
      <c r="F9" s="16">
        <v>126891</v>
      </c>
      <c r="G9" s="16">
        <v>221142</v>
      </c>
      <c r="H9" s="16">
        <v>49582</v>
      </c>
      <c r="I9" s="16">
        <v>350079</v>
      </c>
      <c r="J9" s="16">
        <v>196249</v>
      </c>
      <c r="K9" s="17">
        <v>69508</v>
      </c>
      <c r="L9" s="16">
        <v>15731</v>
      </c>
    </row>
    <row r="10" spans="1:13" x14ac:dyDescent="0.2">
      <c r="A10" s="12" t="s">
        <v>4</v>
      </c>
      <c r="B10" s="15" t="s">
        <v>1</v>
      </c>
      <c r="C10" s="12">
        <v>3</v>
      </c>
      <c r="D10" s="16">
        <v>624816</v>
      </c>
      <c r="E10" s="16">
        <v>103282</v>
      </c>
      <c r="F10" s="16">
        <v>120841</v>
      </c>
      <c r="G10" s="16">
        <v>229797</v>
      </c>
      <c r="H10" s="16">
        <v>33636</v>
      </c>
      <c r="I10" s="16">
        <v>367558</v>
      </c>
      <c r="J10" s="16">
        <v>257258</v>
      </c>
      <c r="K10" s="13">
        <v>51225</v>
      </c>
      <c r="L10" s="16">
        <v>28549</v>
      </c>
    </row>
    <row r="11" spans="1:13" x14ac:dyDescent="0.2">
      <c r="A11" s="12" t="s">
        <v>6</v>
      </c>
      <c r="B11" s="18" t="s">
        <v>0</v>
      </c>
      <c r="C11" s="12">
        <v>4</v>
      </c>
      <c r="D11" s="16">
        <v>4514082</v>
      </c>
      <c r="E11" s="16">
        <v>401963</v>
      </c>
      <c r="F11" s="16">
        <v>415671</v>
      </c>
      <c r="G11" s="16">
        <v>667557</v>
      </c>
      <c r="H11" s="16">
        <v>577841</v>
      </c>
      <c r="I11" s="16">
        <v>921163</v>
      </c>
      <c r="J11" s="16">
        <v>3592919</v>
      </c>
      <c r="K11" s="13">
        <v>281809</v>
      </c>
      <c r="L11" s="16">
        <v>327088</v>
      </c>
    </row>
    <row r="12" spans="1:13" x14ac:dyDescent="0.2">
      <c r="A12" s="12" t="s">
        <v>5</v>
      </c>
      <c r="B12" s="18" t="s">
        <v>1</v>
      </c>
      <c r="C12" s="12">
        <v>4</v>
      </c>
      <c r="D12" s="16">
        <v>4967032</v>
      </c>
      <c r="E12" s="16">
        <v>302703</v>
      </c>
      <c r="F12" s="16">
        <v>493874</v>
      </c>
      <c r="G12" s="16">
        <v>815678</v>
      </c>
      <c r="H12" s="16">
        <v>497809</v>
      </c>
      <c r="I12" s="16">
        <v>1120962</v>
      </c>
      <c r="J12" s="16">
        <v>3846070</v>
      </c>
      <c r="K12" s="17">
        <v>431219</v>
      </c>
      <c r="L12" s="16">
        <v>160053</v>
      </c>
      <c r="M12" s="19"/>
    </row>
    <row r="13" spans="1:13" x14ac:dyDescent="0.2">
      <c r="A13" s="12" t="s">
        <v>4</v>
      </c>
      <c r="B13" s="18" t="s">
        <v>2</v>
      </c>
      <c r="C13" s="12">
        <v>4</v>
      </c>
      <c r="D13" s="16">
        <v>5189676</v>
      </c>
      <c r="E13" s="16">
        <v>906303</v>
      </c>
      <c r="F13" s="16">
        <v>470486</v>
      </c>
      <c r="G13" s="16">
        <v>662355</v>
      </c>
      <c r="H13" s="16">
        <v>-86441</v>
      </c>
      <c r="I13" s="16">
        <v>2057273</v>
      </c>
      <c r="J13" s="16">
        <v>3132403</v>
      </c>
      <c r="K13" s="17">
        <v>420463</v>
      </c>
      <c r="L13" s="16">
        <v>-153323</v>
      </c>
      <c r="M13" s="19"/>
    </row>
    <row r="14" spans="1:13" x14ac:dyDescent="0.2">
      <c r="A14" s="12" t="s">
        <v>6</v>
      </c>
      <c r="B14" s="15" t="s">
        <v>11</v>
      </c>
      <c r="C14" s="12">
        <v>5</v>
      </c>
      <c r="D14" s="16">
        <v>889663</v>
      </c>
      <c r="E14" s="16">
        <v>253704</v>
      </c>
      <c r="F14" s="16">
        <v>175347</v>
      </c>
      <c r="G14" s="16">
        <v>980505</v>
      </c>
      <c r="H14" s="16">
        <v>190013</v>
      </c>
      <c r="I14" s="16">
        <v>561346</v>
      </c>
      <c r="J14" s="16">
        <v>328317</v>
      </c>
      <c r="K14" s="13">
        <v>146371</v>
      </c>
      <c r="L14" s="16">
        <v>111792</v>
      </c>
    </row>
    <row r="15" spans="1:13" x14ac:dyDescent="0.2">
      <c r="A15" s="12" t="s">
        <v>5</v>
      </c>
      <c r="B15" s="15" t="s">
        <v>12</v>
      </c>
      <c r="C15" s="12">
        <v>5</v>
      </c>
      <c r="D15" s="16">
        <v>969285</v>
      </c>
      <c r="E15" s="16">
        <v>279975</v>
      </c>
      <c r="F15" s="16">
        <v>171236</v>
      </c>
      <c r="G15" s="16">
        <v>1073395</v>
      </c>
      <c r="H15" s="16">
        <v>186052</v>
      </c>
      <c r="I15" s="16">
        <v>493476</v>
      </c>
      <c r="J15" s="16">
        <v>475809</v>
      </c>
      <c r="K15" s="13">
        <v>143215</v>
      </c>
      <c r="L15" s="16">
        <v>92640</v>
      </c>
    </row>
    <row r="16" spans="1:13" x14ac:dyDescent="0.2">
      <c r="A16" s="12" t="s">
        <v>4</v>
      </c>
      <c r="B16" s="15" t="s">
        <v>10</v>
      </c>
      <c r="C16" s="12">
        <v>5</v>
      </c>
      <c r="D16" s="16">
        <v>951926</v>
      </c>
      <c r="E16" s="16">
        <v>265680</v>
      </c>
      <c r="F16" s="16">
        <v>180108</v>
      </c>
      <c r="G16" s="16">
        <v>1145736</v>
      </c>
      <c r="H16" s="16">
        <v>164927</v>
      </c>
      <c r="I16" s="16">
        <v>408512</v>
      </c>
      <c r="J16" s="16">
        <v>543414</v>
      </c>
      <c r="K16" s="17">
        <v>116701</v>
      </c>
      <c r="L16" s="16">
        <v>62741</v>
      </c>
    </row>
    <row r="17" spans="1:12" x14ac:dyDescent="0.2">
      <c r="A17" s="12" t="s">
        <v>6</v>
      </c>
      <c r="B17" s="18" t="s">
        <v>0</v>
      </c>
      <c r="C17" s="12">
        <v>6</v>
      </c>
      <c r="D17" s="16">
        <v>361176</v>
      </c>
      <c r="E17" s="16">
        <v>88029</v>
      </c>
      <c r="F17" s="16">
        <v>29349</v>
      </c>
      <c r="G17" s="16">
        <v>34357</v>
      </c>
      <c r="H17" s="16">
        <v>34199</v>
      </c>
      <c r="I17" s="16">
        <v>210592</v>
      </c>
      <c r="J17" s="16">
        <v>150584</v>
      </c>
      <c r="K17" s="13">
        <v>-16840</v>
      </c>
      <c r="L17" s="16">
        <v>20947</v>
      </c>
    </row>
    <row r="18" spans="1:12" x14ac:dyDescent="0.2">
      <c r="A18" s="12" t="s">
        <v>5</v>
      </c>
      <c r="B18" s="18" t="s">
        <v>1</v>
      </c>
      <c r="C18" s="12">
        <v>6</v>
      </c>
      <c r="D18" s="16">
        <v>256101</v>
      </c>
      <c r="E18" s="16">
        <v>69392</v>
      </c>
      <c r="F18" s="16">
        <v>27466</v>
      </c>
      <c r="G18" s="16">
        <v>16766</v>
      </c>
      <c r="H18" s="16">
        <v>-18783</v>
      </c>
      <c r="I18" s="16">
        <v>207298</v>
      </c>
      <c r="J18" s="16">
        <v>48803</v>
      </c>
      <c r="K18" s="13">
        <v>-16283</v>
      </c>
      <c r="L18" s="16">
        <v>-13604</v>
      </c>
    </row>
    <row r="19" spans="1:12" x14ac:dyDescent="0.2">
      <c r="A19" s="12" t="s">
        <v>4</v>
      </c>
      <c r="B19" s="18" t="s">
        <v>2</v>
      </c>
      <c r="C19" s="12">
        <v>6</v>
      </c>
      <c r="D19" s="16">
        <v>165444</v>
      </c>
      <c r="E19" s="16">
        <v>18960</v>
      </c>
      <c r="F19" s="16">
        <v>40141</v>
      </c>
      <c r="G19" s="16">
        <v>-83294</v>
      </c>
      <c r="H19" s="16">
        <v>-68667</v>
      </c>
      <c r="I19" s="16">
        <v>118050</v>
      </c>
      <c r="J19" s="16">
        <v>47394</v>
      </c>
      <c r="K19" s="13">
        <v>-48434</v>
      </c>
      <c r="L19" s="16">
        <v>-86323</v>
      </c>
    </row>
    <row r="20" spans="1:12" x14ac:dyDescent="0.2">
      <c r="A20" s="12" t="s">
        <v>6</v>
      </c>
      <c r="B20" s="15" t="s">
        <v>1</v>
      </c>
      <c r="C20" s="12">
        <v>7</v>
      </c>
      <c r="D20" s="16">
        <v>470056</v>
      </c>
      <c r="E20" s="20">
        <v>347720</v>
      </c>
      <c r="F20" s="16">
        <v>71574</v>
      </c>
      <c r="G20" s="16">
        <v>78439</v>
      </c>
      <c r="H20" s="16">
        <v>68433</v>
      </c>
      <c r="I20" s="16">
        <v>383380</v>
      </c>
      <c r="J20" s="16">
        <v>86676</v>
      </c>
      <c r="K20" s="17">
        <v>98163</v>
      </c>
      <c r="L20" s="16">
        <v>52137</v>
      </c>
    </row>
    <row r="21" spans="1:12" x14ac:dyDescent="0.2">
      <c r="A21" s="12" t="s">
        <v>5</v>
      </c>
      <c r="B21" s="15" t="s">
        <v>2</v>
      </c>
      <c r="C21" s="12">
        <v>7</v>
      </c>
      <c r="D21" s="16">
        <v>429410</v>
      </c>
      <c r="E21" s="16">
        <v>280028</v>
      </c>
      <c r="F21" s="16">
        <v>58332</v>
      </c>
      <c r="G21" s="16">
        <v>40969</v>
      </c>
      <c r="H21" s="16">
        <v>70287</v>
      </c>
      <c r="I21" s="16">
        <v>359974</v>
      </c>
      <c r="J21" s="16">
        <v>69436</v>
      </c>
      <c r="K21" s="17">
        <v>36243</v>
      </c>
      <c r="L21" s="16">
        <v>45416</v>
      </c>
    </row>
    <row r="22" spans="1:12" ht="14" customHeight="1" x14ac:dyDescent="0.2">
      <c r="A22" s="12" t="s">
        <v>4</v>
      </c>
      <c r="B22" s="15" t="s">
        <v>13</v>
      </c>
      <c r="C22" s="12">
        <v>7</v>
      </c>
      <c r="D22" s="16">
        <v>440621</v>
      </c>
      <c r="E22" s="16">
        <v>294859</v>
      </c>
      <c r="F22" s="16">
        <v>72130</v>
      </c>
      <c r="G22" s="16">
        <v>7902</v>
      </c>
      <c r="H22" s="16">
        <v>77133</v>
      </c>
      <c r="I22" s="16">
        <v>337021</v>
      </c>
      <c r="J22" s="20">
        <v>71574</v>
      </c>
      <c r="K22" s="13">
        <v>116407</v>
      </c>
      <c r="L22" s="16">
        <v>50303</v>
      </c>
    </row>
    <row r="23" spans="1:12" x14ac:dyDescent="0.2">
      <c r="A23" s="12" t="s">
        <v>6</v>
      </c>
      <c r="B23" s="15" t="s">
        <v>15</v>
      </c>
      <c r="C23" s="12">
        <v>8</v>
      </c>
      <c r="D23" s="16">
        <v>5623425</v>
      </c>
      <c r="E23" s="16">
        <v>2381580</v>
      </c>
      <c r="F23" s="16">
        <v>3096376</v>
      </c>
      <c r="G23" s="16">
        <v>2384449</v>
      </c>
      <c r="H23" s="16">
        <v>719439</v>
      </c>
      <c r="I23" s="16">
        <v>987818</v>
      </c>
      <c r="J23" s="16">
        <v>4635607</v>
      </c>
      <c r="K23" s="13">
        <v>215787</v>
      </c>
      <c r="L23" s="16">
        <v>-308647</v>
      </c>
    </row>
    <row r="24" spans="1:12" x14ac:dyDescent="0.2">
      <c r="A24" s="12" t="s">
        <v>5</v>
      </c>
      <c r="B24" s="15" t="s">
        <v>16</v>
      </c>
      <c r="C24" s="12">
        <v>8</v>
      </c>
      <c r="D24" s="16">
        <v>5359722</v>
      </c>
      <c r="E24" s="16">
        <v>2571080</v>
      </c>
      <c r="F24" s="16">
        <v>2398280</v>
      </c>
      <c r="G24" s="16">
        <v>2671437</v>
      </c>
      <c r="H24" s="16">
        <v>838869</v>
      </c>
      <c r="I24" s="16">
        <v>1405859</v>
      </c>
      <c r="J24" s="16">
        <v>3953863</v>
      </c>
      <c r="K24" s="13">
        <v>1024439</v>
      </c>
      <c r="L24" s="16">
        <v>485673</v>
      </c>
    </row>
    <row r="25" spans="1:12" x14ac:dyDescent="0.2">
      <c r="A25" s="12" t="s">
        <v>4</v>
      </c>
      <c r="B25" s="15" t="s">
        <v>14</v>
      </c>
      <c r="C25" s="12">
        <v>8</v>
      </c>
      <c r="D25" s="16">
        <v>5234318</v>
      </c>
      <c r="E25" s="16">
        <v>2649036</v>
      </c>
      <c r="F25" s="16">
        <v>2321491</v>
      </c>
      <c r="G25" s="16">
        <v>2658586</v>
      </c>
      <c r="H25" s="16">
        <v>774837</v>
      </c>
      <c r="I25" s="16">
        <v>1440630</v>
      </c>
      <c r="J25" s="16">
        <v>3793688</v>
      </c>
      <c r="K25" s="13">
        <v>587469</v>
      </c>
      <c r="L25" s="16">
        <v>479242</v>
      </c>
    </row>
    <row r="26" spans="1:12" x14ac:dyDescent="0.2">
      <c r="A26" s="12" t="s">
        <v>6</v>
      </c>
      <c r="B26" s="15" t="s">
        <v>18</v>
      </c>
      <c r="C26" s="12">
        <v>9</v>
      </c>
      <c r="D26" s="16">
        <v>3703600</v>
      </c>
      <c r="E26" s="16">
        <v>1470479</v>
      </c>
      <c r="F26" s="16">
        <v>1020012</v>
      </c>
      <c r="G26" s="16">
        <v>1855149</v>
      </c>
      <c r="H26" s="16">
        <v>320716</v>
      </c>
      <c r="I26" s="16">
        <v>2552991</v>
      </c>
      <c r="J26" s="16">
        <v>1150609</v>
      </c>
      <c r="K26" s="13">
        <v>616292</v>
      </c>
      <c r="L26" s="21">
        <v>276.44099999999997</v>
      </c>
    </row>
    <row r="27" spans="1:12" x14ac:dyDescent="0.2">
      <c r="A27" s="12" t="s">
        <v>5</v>
      </c>
      <c r="B27" s="15" t="s">
        <v>19</v>
      </c>
      <c r="C27" s="12">
        <v>9</v>
      </c>
      <c r="D27" s="16">
        <v>4099541</v>
      </c>
      <c r="E27" s="16">
        <v>1373030</v>
      </c>
      <c r="F27" s="16">
        <v>1179130</v>
      </c>
      <c r="G27" s="16">
        <v>2211471</v>
      </c>
      <c r="H27" s="16">
        <v>416966</v>
      </c>
      <c r="I27" s="16">
        <v>2730490</v>
      </c>
      <c r="J27" s="16">
        <v>1369051</v>
      </c>
      <c r="K27" s="13">
        <v>679122</v>
      </c>
      <c r="L27" s="21">
        <v>355.63</v>
      </c>
    </row>
    <row r="28" spans="1:12" x14ac:dyDescent="0.2">
      <c r="A28" s="12" t="s">
        <v>4</v>
      </c>
      <c r="B28" s="15" t="s">
        <v>17</v>
      </c>
      <c r="C28" s="12">
        <v>9</v>
      </c>
      <c r="D28" s="16">
        <v>4796402</v>
      </c>
      <c r="E28" s="16">
        <v>1713735</v>
      </c>
      <c r="F28" s="16">
        <v>1342873</v>
      </c>
      <c r="G28" s="16">
        <v>2564018</v>
      </c>
      <c r="H28" s="16">
        <v>390778</v>
      </c>
      <c r="I28" s="16">
        <v>3121777</v>
      </c>
      <c r="J28" s="16">
        <v>1674625</v>
      </c>
      <c r="K28" s="13">
        <v>818527</v>
      </c>
      <c r="L28" s="21">
        <v>352.54700000000003</v>
      </c>
    </row>
    <row r="29" spans="1:12" x14ac:dyDescent="0.2">
      <c r="A29" s="12" t="s">
        <v>6</v>
      </c>
      <c r="B29" s="15" t="s">
        <v>21</v>
      </c>
      <c r="C29" s="12">
        <v>10</v>
      </c>
      <c r="D29" s="16">
        <v>14025532</v>
      </c>
      <c r="E29" s="16">
        <v>5333787</v>
      </c>
      <c r="F29" s="16">
        <v>9661366</v>
      </c>
      <c r="G29" s="16">
        <v>-105671666</v>
      </c>
      <c r="H29" s="16">
        <v>-3687947</v>
      </c>
      <c r="I29" s="16">
        <v>4007657</v>
      </c>
      <c r="J29" s="16">
        <v>10017875</v>
      </c>
      <c r="K29" s="17">
        <v>3346984</v>
      </c>
      <c r="L29" s="16">
        <v>-5006249</v>
      </c>
    </row>
    <row r="30" spans="1:12" x14ac:dyDescent="0.2">
      <c r="A30" s="12" t="s">
        <v>5</v>
      </c>
      <c r="B30" s="15" t="s">
        <v>22</v>
      </c>
      <c r="C30" s="12">
        <v>10</v>
      </c>
      <c r="D30" s="16">
        <v>11096341</v>
      </c>
      <c r="E30" s="16">
        <v>7337543</v>
      </c>
      <c r="F30" s="16">
        <v>9352180</v>
      </c>
      <c r="G30" s="16">
        <v>-114648037</v>
      </c>
      <c r="H30" s="16">
        <v>-5695851</v>
      </c>
      <c r="I30" s="16">
        <v>-1010266</v>
      </c>
      <c r="J30" s="16">
        <v>12106607</v>
      </c>
      <c r="K30" s="13">
        <v>-522236</v>
      </c>
      <c r="L30" s="16">
        <v>-8976371</v>
      </c>
    </row>
    <row r="31" spans="1:12" x14ac:dyDescent="0.2">
      <c r="A31" s="12" t="s">
        <v>4</v>
      </c>
      <c r="B31" s="15" t="s">
        <v>20</v>
      </c>
      <c r="C31" s="12">
        <v>10</v>
      </c>
      <c r="D31" s="16">
        <v>29129603</v>
      </c>
      <c r="E31" s="16">
        <v>9937307</v>
      </c>
      <c r="F31" s="16">
        <v>13402985</v>
      </c>
      <c r="G31" s="16">
        <v>-121670882</v>
      </c>
      <c r="H31" s="16">
        <v>-6527899</v>
      </c>
      <c r="I31" s="16">
        <v>4206352</v>
      </c>
      <c r="J31" s="16">
        <v>24923251</v>
      </c>
      <c r="K31" s="13">
        <v>990674</v>
      </c>
      <c r="L31" s="16">
        <v>-7022845</v>
      </c>
    </row>
    <row r="32" spans="1:12" x14ac:dyDescent="0.2">
      <c r="A32" s="12" t="s">
        <v>6</v>
      </c>
      <c r="B32" s="15" t="s">
        <v>13</v>
      </c>
      <c r="C32" s="12">
        <v>11</v>
      </c>
      <c r="D32" s="16">
        <v>306233</v>
      </c>
      <c r="E32" s="16">
        <v>95378</v>
      </c>
      <c r="F32" s="16">
        <v>46989</v>
      </c>
      <c r="G32" s="16">
        <v>138196</v>
      </c>
      <c r="H32" s="16">
        <v>85046</v>
      </c>
      <c r="I32" s="16">
        <v>221172</v>
      </c>
      <c r="J32" s="16">
        <v>85061</v>
      </c>
      <c r="K32" s="17">
        <v>49192</v>
      </c>
      <c r="L32" s="16">
        <v>43841</v>
      </c>
    </row>
    <row r="33" spans="1:12" x14ac:dyDescent="0.2">
      <c r="A33" s="12" t="s">
        <v>5</v>
      </c>
      <c r="B33" s="15" t="s">
        <v>21</v>
      </c>
      <c r="C33" s="12">
        <v>11</v>
      </c>
      <c r="D33" s="16">
        <v>357305</v>
      </c>
      <c r="E33" s="16">
        <v>107148</v>
      </c>
      <c r="F33" s="16">
        <v>51465</v>
      </c>
      <c r="G33" s="16">
        <v>186996</v>
      </c>
      <c r="H33" s="16">
        <v>95602</v>
      </c>
      <c r="I33" s="16">
        <v>273741</v>
      </c>
      <c r="J33" s="16">
        <v>83564</v>
      </c>
      <c r="K33" s="13">
        <v>71937</v>
      </c>
      <c r="L33" s="16">
        <v>48759</v>
      </c>
    </row>
    <row r="34" spans="1:12" x14ac:dyDescent="0.2">
      <c r="A34" s="12" t="s">
        <v>4</v>
      </c>
      <c r="B34" s="15" t="s">
        <v>22</v>
      </c>
      <c r="C34" s="12">
        <v>11</v>
      </c>
      <c r="D34" s="16">
        <v>396376</v>
      </c>
      <c r="E34" s="16">
        <v>138265</v>
      </c>
      <c r="F34" s="16">
        <v>57536</v>
      </c>
      <c r="G34" s="16">
        <v>173752</v>
      </c>
      <c r="H34" s="16">
        <v>-6382</v>
      </c>
      <c r="I34" s="16">
        <v>263683</v>
      </c>
      <c r="J34" s="16">
        <v>132693</v>
      </c>
      <c r="K34" s="13">
        <v>-3376</v>
      </c>
      <c r="L34" s="16">
        <v>-13244</v>
      </c>
    </row>
    <row r="35" spans="1:12" x14ac:dyDescent="0.2">
      <c r="A35" s="12" t="s">
        <v>6</v>
      </c>
      <c r="B35" s="15" t="s">
        <v>13</v>
      </c>
      <c r="C35" s="12">
        <v>12</v>
      </c>
      <c r="D35" s="16">
        <v>401095</v>
      </c>
      <c r="E35" s="16">
        <v>338854</v>
      </c>
      <c r="F35" s="16">
        <v>155184</v>
      </c>
      <c r="G35" s="16">
        <v>141114</v>
      </c>
      <c r="H35" s="16">
        <v>-684</v>
      </c>
      <c r="I35" s="16">
        <v>235266</v>
      </c>
      <c r="J35" s="16">
        <v>165829</v>
      </c>
      <c r="K35" s="13">
        <v>5710</v>
      </c>
      <c r="L35" s="16">
        <v>-1222</v>
      </c>
    </row>
    <row r="36" spans="1:12" x14ac:dyDescent="0.2">
      <c r="A36" s="12" t="s">
        <v>5</v>
      </c>
      <c r="B36" s="15" t="s">
        <v>21</v>
      </c>
      <c r="C36" s="12">
        <v>12</v>
      </c>
      <c r="D36" s="16">
        <v>420941</v>
      </c>
      <c r="E36" s="16">
        <v>357190</v>
      </c>
      <c r="F36" s="16">
        <v>152117</v>
      </c>
      <c r="G36" s="16">
        <v>164075</v>
      </c>
      <c r="H36" s="16">
        <v>38667</v>
      </c>
      <c r="I36" s="16">
        <v>257639</v>
      </c>
      <c r="J36" s="16">
        <v>163302</v>
      </c>
      <c r="K36" s="13">
        <v>-862</v>
      </c>
      <c r="L36" s="16">
        <v>22961</v>
      </c>
    </row>
    <row r="37" spans="1:12" x14ac:dyDescent="0.2">
      <c r="A37" s="12" t="s">
        <v>4</v>
      </c>
      <c r="B37" s="15" t="s">
        <v>22</v>
      </c>
      <c r="C37" s="12">
        <v>12</v>
      </c>
      <c r="D37" s="16">
        <v>468019</v>
      </c>
      <c r="E37" s="16">
        <v>388316</v>
      </c>
      <c r="F37" s="16">
        <v>181004</v>
      </c>
      <c r="G37" s="16">
        <v>182274</v>
      </c>
      <c r="H37" s="16">
        <v>47611</v>
      </c>
      <c r="I37" s="16">
        <v>273529</v>
      </c>
      <c r="J37" s="16">
        <v>194490</v>
      </c>
      <c r="K37" s="13">
        <v>-5292</v>
      </c>
      <c r="L37" s="16">
        <v>28787</v>
      </c>
    </row>
    <row r="38" spans="1:12" x14ac:dyDescent="0.2">
      <c r="A38" s="12" t="s">
        <v>6</v>
      </c>
      <c r="B38" s="15" t="s">
        <v>22</v>
      </c>
      <c r="C38" s="12">
        <v>13</v>
      </c>
      <c r="D38" s="16">
        <v>835886</v>
      </c>
      <c r="E38" s="16">
        <v>278322</v>
      </c>
      <c r="F38" s="16">
        <v>130393</v>
      </c>
      <c r="G38" s="16">
        <v>2369</v>
      </c>
      <c r="H38" s="16">
        <v>272757</v>
      </c>
      <c r="I38" s="16">
        <v>293537</v>
      </c>
      <c r="J38" s="16">
        <v>542349</v>
      </c>
      <c r="K38" s="13">
        <v>217882</v>
      </c>
      <c r="L38" s="16">
        <v>177677</v>
      </c>
    </row>
    <row r="39" spans="1:12" x14ac:dyDescent="0.2">
      <c r="A39" s="12" t="s">
        <v>5</v>
      </c>
      <c r="B39" s="15" t="s">
        <v>20</v>
      </c>
      <c r="C39" s="12">
        <v>13</v>
      </c>
      <c r="D39" s="16">
        <v>1299194</v>
      </c>
      <c r="E39" s="16">
        <v>632494</v>
      </c>
      <c r="F39" s="16">
        <v>195640</v>
      </c>
      <c r="G39" s="16">
        <v>196438</v>
      </c>
      <c r="H39" s="16">
        <v>296296</v>
      </c>
      <c r="I39" s="16">
        <v>726968</v>
      </c>
      <c r="J39" s="16">
        <v>572226</v>
      </c>
      <c r="K39" s="13">
        <v>239066</v>
      </c>
      <c r="L39" s="16">
        <v>194069</v>
      </c>
    </row>
    <row r="40" spans="1:12" x14ac:dyDescent="0.2">
      <c r="A40" s="12" t="s">
        <v>4</v>
      </c>
      <c r="B40" s="15" t="s">
        <v>23</v>
      </c>
      <c r="C40" s="12">
        <v>13</v>
      </c>
      <c r="D40" s="16">
        <v>1473014</v>
      </c>
      <c r="E40" s="16">
        <v>630285</v>
      </c>
      <c r="F40" s="16">
        <v>242889</v>
      </c>
      <c r="G40" s="16">
        <v>401881</v>
      </c>
      <c r="H40" s="16">
        <v>294574</v>
      </c>
      <c r="I40" s="16">
        <v>864480</v>
      </c>
      <c r="J40" s="16">
        <v>608534</v>
      </c>
      <c r="K40" s="13">
        <v>349523</v>
      </c>
      <c r="L40" s="16">
        <v>205443</v>
      </c>
    </row>
    <row r="41" spans="1:12" x14ac:dyDescent="0.2">
      <c r="A41" s="12" t="s">
        <v>6</v>
      </c>
      <c r="B41" s="15" t="s">
        <v>62</v>
      </c>
      <c r="C41" s="12">
        <v>14</v>
      </c>
      <c r="D41" s="16">
        <v>527741</v>
      </c>
      <c r="E41" s="16">
        <v>356149</v>
      </c>
      <c r="F41" s="16">
        <v>164688</v>
      </c>
      <c r="G41" s="16">
        <v>401248</v>
      </c>
      <c r="H41" s="16">
        <v>89815</v>
      </c>
      <c r="I41" s="16">
        <v>338789</v>
      </c>
      <c r="J41" s="16">
        <v>188952</v>
      </c>
      <c r="K41" s="16">
        <v>-32395</v>
      </c>
      <c r="L41" s="16">
        <v>70409</v>
      </c>
    </row>
    <row r="42" spans="1:12" x14ac:dyDescent="0.2">
      <c r="A42" s="12" t="s">
        <v>5</v>
      </c>
      <c r="B42" s="15" t="s">
        <v>61</v>
      </c>
      <c r="C42" s="12">
        <v>14</v>
      </c>
      <c r="D42" s="16">
        <v>565279</v>
      </c>
      <c r="E42" s="16">
        <v>391276</v>
      </c>
      <c r="F42" s="16">
        <v>163893</v>
      </c>
      <c r="G42" s="16">
        <v>464545</v>
      </c>
      <c r="H42" s="16">
        <v>107406</v>
      </c>
      <c r="I42" s="16">
        <v>374457</v>
      </c>
      <c r="J42" s="16">
        <v>190822</v>
      </c>
      <c r="K42" s="16">
        <v>-26898</v>
      </c>
      <c r="L42" s="16">
        <v>81168</v>
      </c>
    </row>
    <row r="43" spans="1:12" x14ac:dyDescent="0.2">
      <c r="A43" s="12" t="s">
        <v>4</v>
      </c>
      <c r="B43" s="15" t="s">
        <v>60</v>
      </c>
      <c r="C43" s="12">
        <v>14</v>
      </c>
      <c r="D43" s="16">
        <v>695293</v>
      </c>
      <c r="E43" s="16">
        <v>448684</v>
      </c>
      <c r="F43" s="16">
        <v>199136</v>
      </c>
      <c r="G43" s="16">
        <v>106250</v>
      </c>
      <c r="H43" s="16">
        <v>122401</v>
      </c>
      <c r="I43" s="16">
        <v>451106</v>
      </c>
      <c r="J43" s="16">
        <v>244187</v>
      </c>
      <c r="K43" s="16">
        <v>-86612</v>
      </c>
      <c r="L43" s="16">
        <v>76133</v>
      </c>
    </row>
    <row r="44" spans="1:12" x14ac:dyDescent="0.2">
      <c r="A44" s="12" t="s">
        <v>6</v>
      </c>
      <c r="B44" s="15" t="s">
        <v>25</v>
      </c>
      <c r="C44" s="12">
        <v>15</v>
      </c>
      <c r="D44" s="16">
        <v>4555043</v>
      </c>
      <c r="E44" s="16">
        <v>769535</v>
      </c>
      <c r="F44" s="16">
        <v>536941</v>
      </c>
      <c r="G44" s="16">
        <v>579781</v>
      </c>
      <c r="H44" s="16">
        <v>501274</v>
      </c>
      <c r="I44" s="16">
        <v>2103944</v>
      </c>
      <c r="J44" s="16">
        <v>2451099</v>
      </c>
      <c r="K44" s="13">
        <v>399733</v>
      </c>
      <c r="L44" s="16">
        <v>229508</v>
      </c>
    </row>
    <row r="45" spans="1:12" x14ac:dyDescent="0.2">
      <c r="A45" s="12" t="s">
        <v>5</v>
      </c>
      <c r="B45" s="15" t="s">
        <v>26</v>
      </c>
      <c r="C45" s="12">
        <v>15</v>
      </c>
      <c r="D45" s="16">
        <v>2839095</v>
      </c>
      <c r="E45" s="16">
        <v>837718</v>
      </c>
      <c r="F45" s="16">
        <v>534005</v>
      </c>
      <c r="G45" s="16">
        <v>-935960</v>
      </c>
      <c r="H45" s="16">
        <v>-1409680</v>
      </c>
      <c r="I45" s="16">
        <v>496564</v>
      </c>
      <c r="J45" s="16">
        <v>2342531</v>
      </c>
      <c r="K45" s="13">
        <v>-10850</v>
      </c>
      <c r="L45" s="16">
        <v>-1515741</v>
      </c>
    </row>
    <row r="46" spans="1:12" x14ac:dyDescent="0.2">
      <c r="A46" s="12" t="s">
        <v>4</v>
      </c>
      <c r="B46" s="15" t="s">
        <v>24</v>
      </c>
      <c r="C46" s="12">
        <v>15</v>
      </c>
      <c r="D46" s="16">
        <v>2315293</v>
      </c>
      <c r="E46" s="16">
        <v>771619</v>
      </c>
      <c r="F46" s="16">
        <v>486098</v>
      </c>
      <c r="G46" s="16">
        <v>-1203936</v>
      </c>
      <c r="H46" s="16">
        <v>-126043</v>
      </c>
      <c r="I46" s="16">
        <v>250099</v>
      </c>
      <c r="J46" s="16">
        <v>2065194</v>
      </c>
      <c r="K46" s="13">
        <v>191307</v>
      </c>
      <c r="L46" s="16">
        <v>-267976</v>
      </c>
    </row>
    <row r="47" spans="1:12" x14ac:dyDescent="0.2">
      <c r="A47" s="12" t="s">
        <v>6</v>
      </c>
      <c r="B47" s="15" t="s">
        <v>21</v>
      </c>
      <c r="C47" s="12">
        <v>16</v>
      </c>
      <c r="D47" s="21">
        <v>926.88</v>
      </c>
      <c r="E47" s="21">
        <v>268.46300000000002</v>
      </c>
      <c r="F47" s="21">
        <v>280.96300000000002</v>
      </c>
      <c r="G47" s="21">
        <v>1252.4380000000001</v>
      </c>
      <c r="H47" s="21">
        <v>91.052999999999997</v>
      </c>
      <c r="I47" s="21">
        <v>437.82299999999998</v>
      </c>
      <c r="J47" s="21">
        <v>489.05700000000002</v>
      </c>
      <c r="K47" s="21">
        <v>95.378</v>
      </c>
      <c r="L47" s="21">
        <v>53.603999999999999</v>
      </c>
    </row>
    <row r="48" spans="1:12" x14ac:dyDescent="0.2">
      <c r="A48" s="12" t="s">
        <v>5</v>
      </c>
      <c r="B48" s="15" t="s">
        <v>22</v>
      </c>
      <c r="C48" s="12">
        <v>16</v>
      </c>
      <c r="D48" s="21">
        <v>932.51400000000001</v>
      </c>
      <c r="E48" s="21">
        <v>275.517</v>
      </c>
      <c r="F48" s="21">
        <v>205.06899999999999</v>
      </c>
      <c r="G48" s="21">
        <v>1276.2660000000001</v>
      </c>
      <c r="H48" s="21">
        <v>75.406000000000006</v>
      </c>
      <c r="I48" s="21">
        <v>446.35500000000002</v>
      </c>
      <c r="J48" s="21">
        <v>486.15899999999999</v>
      </c>
      <c r="K48" s="21">
        <v>60.664999999999999</v>
      </c>
      <c r="L48" s="21">
        <v>44.198</v>
      </c>
    </row>
    <row r="49" spans="1:12" x14ac:dyDescent="0.2">
      <c r="A49" s="12" t="s">
        <v>4</v>
      </c>
      <c r="B49" s="15" t="s">
        <v>20</v>
      </c>
      <c r="C49" s="12">
        <v>16</v>
      </c>
      <c r="D49" s="21">
        <v>706.21199999999999</v>
      </c>
      <c r="E49" s="21">
        <v>225.5</v>
      </c>
      <c r="F49" s="21">
        <v>140.197</v>
      </c>
      <c r="G49" s="21">
        <v>1165.952</v>
      </c>
      <c r="H49" s="21">
        <v>-89.94</v>
      </c>
      <c r="I49" s="21">
        <v>328.16399999999999</v>
      </c>
      <c r="J49" s="21">
        <v>378.048</v>
      </c>
      <c r="K49" s="21">
        <v>76.322999999999993</v>
      </c>
      <c r="L49" s="21">
        <v>-83.352999999999994</v>
      </c>
    </row>
    <row r="50" spans="1:12" x14ac:dyDescent="0.2">
      <c r="A50" s="12" t="s">
        <v>6</v>
      </c>
      <c r="B50" s="22" t="s">
        <v>24</v>
      </c>
      <c r="C50" s="12">
        <v>17</v>
      </c>
      <c r="D50" s="21">
        <v>718.89599999999996</v>
      </c>
      <c r="E50" s="21">
        <v>457.94900000000001</v>
      </c>
      <c r="F50" s="21">
        <v>109.187</v>
      </c>
      <c r="G50" s="21">
        <v>-81.05</v>
      </c>
      <c r="H50" s="21">
        <v>45.706000000000003</v>
      </c>
      <c r="I50" s="21">
        <v>533.75800000000004</v>
      </c>
      <c r="J50" s="21">
        <v>169.93799999999999</v>
      </c>
      <c r="K50" s="21">
        <v>95.293000000000006</v>
      </c>
      <c r="L50" s="21">
        <v>26.533999999999999</v>
      </c>
    </row>
    <row r="51" spans="1:12" x14ac:dyDescent="0.2">
      <c r="A51" s="12" t="s">
        <v>5</v>
      </c>
      <c r="B51" s="22" t="s">
        <v>65</v>
      </c>
      <c r="C51" s="12">
        <v>17</v>
      </c>
      <c r="D51" s="21">
        <v>711.66700000000003</v>
      </c>
      <c r="E51" s="21">
        <v>465.20100000000002</v>
      </c>
      <c r="F51" s="21">
        <v>113.76</v>
      </c>
      <c r="G51" s="21">
        <v>-61.45</v>
      </c>
      <c r="H51" s="21">
        <v>22.856000000000002</v>
      </c>
      <c r="I51" s="21">
        <v>528.92999999999995</v>
      </c>
      <c r="J51" s="21">
        <v>165.93600000000001</v>
      </c>
      <c r="K51" s="21">
        <v>123.477</v>
      </c>
      <c r="L51" s="21">
        <v>18.116</v>
      </c>
    </row>
    <row r="52" spans="1:12" x14ac:dyDescent="0.2">
      <c r="A52" s="12" t="s">
        <v>4</v>
      </c>
      <c r="B52" s="22" t="s">
        <v>66</v>
      </c>
      <c r="C52" s="12">
        <v>17</v>
      </c>
      <c r="D52" s="21">
        <v>708.59900000000005</v>
      </c>
      <c r="E52" s="21">
        <v>458.96300000000002</v>
      </c>
      <c r="F52" s="21">
        <v>110.657</v>
      </c>
      <c r="G52" s="21">
        <v>-50.462000000000003</v>
      </c>
      <c r="H52" s="21">
        <v>18.427</v>
      </c>
      <c r="I52" s="21">
        <v>536.93799999999999</v>
      </c>
      <c r="J52" s="21">
        <v>162.06</v>
      </c>
      <c r="K52" s="21">
        <v>120.08499999999999</v>
      </c>
      <c r="L52" s="21">
        <v>9.3260000000000005</v>
      </c>
    </row>
    <row r="53" spans="1:12" x14ac:dyDescent="0.2">
      <c r="A53" s="12" t="s">
        <v>6</v>
      </c>
      <c r="B53" s="23">
        <v>41639</v>
      </c>
      <c r="C53" s="12">
        <v>18</v>
      </c>
      <c r="D53" s="21">
        <v>474.70100000000002</v>
      </c>
      <c r="E53" s="21">
        <v>82.51</v>
      </c>
      <c r="F53" s="21">
        <v>42.454000000000001</v>
      </c>
      <c r="G53" s="21">
        <v>-163.33600000000001</v>
      </c>
      <c r="H53" s="21">
        <v>58.225999999999999</v>
      </c>
      <c r="I53" s="21">
        <v>-103.617</v>
      </c>
      <c r="J53" s="21">
        <v>578.31799999999998</v>
      </c>
      <c r="K53" s="21">
        <v>49.078000000000003</v>
      </c>
      <c r="L53" s="21">
        <v>-9.0619999999999994</v>
      </c>
    </row>
    <row r="54" spans="1:12" x14ac:dyDescent="0.2">
      <c r="A54" s="12" t="s">
        <v>5</v>
      </c>
      <c r="B54" s="23">
        <v>42004</v>
      </c>
      <c r="C54" s="12">
        <v>18</v>
      </c>
      <c r="D54" s="21">
        <v>1858.7940000000001</v>
      </c>
      <c r="E54" s="21">
        <v>268.649</v>
      </c>
      <c r="F54" s="21">
        <v>141.39099999999999</v>
      </c>
      <c r="G54" s="21">
        <v>-322.233</v>
      </c>
      <c r="H54" s="21">
        <v>49.542999999999999</v>
      </c>
      <c r="I54" s="21">
        <v>-264.08199999999999</v>
      </c>
      <c r="J54" s="21">
        <v>2122.8760000000002</v>
      </c>
      <c r="K54" s="21">
        <v>21.949000000000002</v>
      </c>
      <c r="L54" s="21">
        <v>-65.897000000000006</v>
      </c>
    </row>
    <row r="55" spans="1:12" x14ac:dyDescent="0.2">
      <c r="A55" s="12" t="s">
        <v>4</v>
      </c>
      <c r="B55" s="23">
        <v>42369</v>
      </c>
      <c r="C55" s="12">
        <v>18</v>
      </c>
      <c r="D55" s="21">
        <v>2106.6840000000002</v>
      </c>
      <c r="E55" s="21">
        <v>310.95699999999999</v>
      </c>
      <c r="F55" s="21">
        <v>181.31399999999999</v>
      </c>
      <c r="G55" s="21">
        <v>-320.80399999999997</v>
      </c>
      <c r="H55" s="21">
        <v>140.977</v>
      </c>
      <c r="I55" s="21">
        <v>-4.0279999999999996</v>
      </c>
      <c r="J55" s="21">
        <v>2110.712</v>
      </c>
      <c r="K55" s="21">
        <v>84.480999999999995</v>
      </c>
      <c r="L55" s="21">
        <v>1.429</v>
      </c>
    </row>
    <row r="56" spans="1:12" x14ac:dyDescent="0.2">
      <c r="A56" s="12" t="s">
        <v>6</v>
      </c>
      <c r="B56" s="23">
        <v>41639</v>
      </c>
      <c r="C56" s="12">
        <v>19</v>
      </c>
      <c r="D56" s="21">
        <v>527.01900000000001</v>
      </c>
      <c r="E56" s="21">
        <v>161.62700000000001</v>
      </c>
      <c r="F56" s="21">
        <v>62.841000000000001</v>
      </c>
      <c r="G56" s="21">
        <v>121.818</v>
      </c>
      <c r="H56" s="21">
        <v>34.893999999999998</v>
      </c>
      <c r="I56" s="21">
        <v>447.63900000000001</v>
      </c>
      <c r="J56" s="21">
        <v>79.38</v>
      </c>
      <c r="K56" s="21">
        <v>81.091999999999999</v>
      </c>
      <c r="L56" s="21">
        <v>23.350999999999999</v>
      </c>
    </row>
    <row r="57" spans="1:12" x14ac:dyDescent="0.2">
      <c r="A57" s="12" t="s">
        <v>5</v>
      </c>
      <c r="B57" s="23">
        <v>42004</v>
      </c>
      <c r="C57" s="12">
        <v>19</v>
      </c>
      <c r="D57" s="21">
        <v>862.822</v>
      </c>
      <c r="E57" s="21">
        <v>441.93299999999999</v>
      </c>
      <c r="F57" s="21">
        <v>87.635000000000005</v>
      </c>
      <c r="G57" s="21">
        <v>160.71299999999999</v>
      </c>
      <c r="H57" s="21">
        <v>62.298000000000002</v>
      </c>
      <c r="I57" s="21">
        <v>529.10699999999997</v>
      </c>
      <c r="J57" s="21">
        <v>333.71499999999997</v>
      </c>
      <c r="K57" s="21">
        <v>70.978999999999999</v>
      </c>
      <c r="L57" s="21">
        <v>38.895000000000003</v>
      </c>
    </row>
    <row r="58" spans="1:12" x14ac:dyDescent="0.2">
      <c r="A58" s="12" t="s">
        <v>4</v>
      </c>
      <c r="B58" s="23">
        <v>42369</v>
      </c>
      <c r="C58" s="12">
        <v>19</v>
      </c>
      <c r="D58" s="21">
        <v>1015.35</v>
      </c>
      <c r="E58" s="21">
        <v>406.94499999999999</v>
      </c>
      <c r="F58" s="21">
        <v>80.180000000000007</v>
      </c>
      <c r="G58" s="21">
        <v>201.34299999999999</v>
      </c>
      <c r="H58" s="21">
        <v>79.59</v>
      </c>
      <c r="I58" s="21">
        <v>609.81399999999996</v>
      </c>
      <c r="J58" s="21">
        <v>405.536</v>
      </c>
      <c r="K58" s="21">
        <v>117.581</v>
      </c>
      <c r="L58" s="21">
        <v>40.630000000000003</v>
      </c>
    </row>
    <row r="59" spans="1:12" x14ac:dyDescent="0.2">
      <c r="A59" s="12" t="s">
        <v>6</v>
      </c>
      <c r="B59" s="23">
        <v>41639</v>
      </c>
      <c r="C59" s="12">
        <v>20</v>
      </c>
      <c r="D59" s="21">
        <v>1759.2180000000001</v>
      </c>
      <c r="E59" s="21">
        <v>989.35799999999995</v>
      </c>
      <c r="F59" s="21">
        <v>476.267</v>
      </c>
      <c r="G59" s="21">
        <v>1100.4929999999999</v>
      </c>
      <c r="H59" s="21">
        <v>166.2</v>
      </c>
      <c r="I59" s="21">
        <v>1156.4849999999999</v>
      </c>
      <c r="J59" s="21">
        <v>602.73299999999995</v>
      </c>
      <c r="K59" s="21">
        <v>183.161</v>
      </c>
      <c r="L59" s="21">
        <v>125.261</v>
      </c>
    </row>
    <row r="60" spans="1:12" x14ac:dyDescent="0.2">
      <c r="A60" s="12" t="s">
        <v>5</v>
      </c>
      <c r="B60" s="23">
        <v>42004</v>
      </c>
      <c r="C60" s="12">
        <v>20</v>
      </c>
      <c r="D60" s="21">
        <v>2094.1570000000002</v>
      </c>
      <c r="E60" s="21">
        <v>1167.549</v>
      </c>
      <c r="F60" s="21">
        <v>585.84</v>
      </c>
      <c r="G60" s="21">
        <v>1179.8969999999999</v>
      </c>
      <c r="H60" s="21">
        <v>124.006</v>
      </c>
      <c r="I60" s="21">
        <v>1133.558</v>
      </c>
      <c r="J60" s="21">
        <v>960.59900000000005</v>
      </c>
      <c r="K60" s="21">
        <v>211.04400000000001</v>
      </c>
      <c r="L60" s="21">
        <v>79.403999999999996</v>
      </c>
    </row>
    <row r="61" spans="1:12" x14ac:dyDescent="0.2">
      <c r="A61" s="12" t="s">
        <v>4</v>
      </c>
      <c r="B61" s="23">
        <v>42369</v>
      </c>
      <c r="C61" s="12">
        <v>20</v>
      </c>
      <c r="D61" s="21">
        <v>2069.06</v>
      </c>
      <c r="E61" s="21">
        <v>1097.682</v>
      </c>
      <c r="F61" s="21">
        <v>724.23500000000001</v>
      </c>
      <c r="G61" s="21">
        <v>1211.31</v>
      </c>
      <c r="H61" s="21">
        <v>75.531999999999996</v>
      </c>
      <c r="I61" s="21">
        <v>1066.183</v>
      </c>
      <c r="J61" s="21">
        <v>1002.877</v>
      </c>
      <c r="K61" s="21">
        <v>239.185</v>
      </c>
      <c r="L61" s="21">
        <v>31.413</v>
      </c>
    </row>
    <row r="62" spans="1:12" x14ac:dyDescent="0.2">
      <c r="A62" s="12" t="s">
        <v>6</v>
      </c>
      <c r="B62" s="23">
        <v>38717</v>
      </c>
      <c r="C62" s="12">
        <v>21</v>
      </c>
      <c r="D62" s="21">
        <v>150.94200000000001</v>
      </c>
      <c r="E62" s="21">
        <v>83.266999999999996</v>
      </c>
      <c r="F62" s="21">
        <v>39.036000000000001</v>
      </c>
      <c r="G62" s="21">
        <v>-34.798000000000002</v>
      </c>
      <c r="H62" s="21">
        <v>9.3450000000000006</v>
      </c>
      <c r="I62" s="24">
        <v>84.718000000000004</v>
      </c>
      <c r="J62" s="21">
        <v>66.224000000000004</v>
      </c>
      <c r="K62" s="21">
        <v>-5.8079999999999998</v>
      </c>
      <c r="L62" s="21">
        <v>10.083</v>
      </c>
    </row>
    <row r="63" spans="1:12" x14ac:dyDescent="0.2">
      <c r="A63" s="12" t="s">
        <v>5</v>
      </c>
      <c r="B63" s="23">
        <v>39082</v>
      </c>
      <c r="C63" s="12">
        <v>21</v>
      </c>
      <c r="D63" s="21">
        <v>166.19399999999999</v>
      </c>
      <c r="E63" s="21">
        <v>86.628</v>
      </c>
      <c r="F63" s="21">
        <v>69.293000000000006</v>
      </c>
      <c r="G63" s="21">
        <v>-64.454999999999998</v>
      </c>
      <c r="H63" s="21">
        <v>-25.690999999999999</v>
      </c>
      <c r="I63" s="24">
        <v>69.668999999999983</v>
      </c>
      <c r="J63" s="21">
        <v>96.525000000000006</v>
      </c>
      <c r="K63" s="21">
        <v>-8.33</v>
      </c>
      <c r="L63" s="21">
        <v>-29.28</v>
      </c>
    </row>
    <row r="64" spans="1:12" x14ac:dyDescent="0.2">
      <c r="A64" s="12" t="s">
        <v>4</v>
      </c>
      <c r="B64" s="23">
        <v>39447</v>
      </c>
      <c r="C64" s="12">
        <v>21</v>
      </c>
      <c r="D64" s="21">
        <v>167.38499999999999</v>
      </c>
      <c r="E64" s="21">
        <v>90.620999999999995</v>
      </c>
      <c r="F64" s="21">
        <v>49.715000000000003</v>
      </c>
      <c r="G64" s="21">
        <v>-72.403000000000006</v>
      </c>
      <c r="H64" s="21">
        <v>-25.690999999999999</v>
      </c>
      <c r="I64" s="24">
        <v>104.76899999999999</v>
      </c>
      <c r="J64" s="21">
        <v>62.616</v>
      </c>
      <c r="K64" s="21">
        <v>2.625</v>
      </c>
      <c r="L64" s="21">
        <v>-6.74</v>
      </c>
    </row>
    <row r="65" spans="1:12" x14ac:dyDescent="0.2">
      <c r="A65" s="25" t="s">
        <v>6</v>
      </c>
      <c r="B65" s="26">
        <v>39447</v>
      </c>
      <c r="C65" s="27">
        <v>22</v>
      </c>
      <c r="D65" s="19">
        <v>28051.231</v>
      </c>
      <c r="E65" s="19">
        <v>18867.241999999998</v>
      </c>
      <c r="F65" s="19">
        <v>23652.95</v>
      </c>
      <c r="G65" s="19">
        <v>875.88599999999997</v>
      </c>
      <c r="H65" s="19">
        <v>-1136.874</v>
      </c>
      <c r="I65" s="19">
        <v>4398.2809999999999</v>
      </c>
      <c r="J65" s="19">
        <v>23652.95</v>
      </c>
      <c r="K65" s="19">
        <v>-2653.627</v>
      </c>
      <c r="L65" s="19">
        <v>-1787.5139999999999</v>
      </c>
    </row>
    <row r="66" spans="1:12" x14ac:dyDescent="0.2">
      <c r="A66" s="25" t="s">
        <v>5</v>
      </c>
      <c r="B66" s="26">
        <v>39813</v>
      </c>
      <c r="C66" s="27">
        <v>22</v>
      </c>
      <c r="D66" s="19">
        <v>23188.394</v>
      </c>
      <c r="E66" s="19">
        <v>13921.77</v>
      </c>
      <c r="F66" s="19">
        <v>20960.903999999999</v>
      </c>
      <c r="G66" s="19">
        <v>-1268.73</v>
      </c>
      <c r="H66" s="19">
        <v>-1369.452</v>
      </c>
      <c r="I66" s="19">
        <v>1938.1959999999999</v>
      </c>
      <c r="J66" s="19">
        <v>21250.198</v>
      </c>
      <c r="K66" s="19">
        <v>526.33299999999997</v>
      </c>
      <c r="L66" s="19">
        <v>-2150.9549999999999</v>
      </c>
    </row>
    <row r="67" spans="1:12" x14ac:dyDescent="0.2">
      <c r="A67" s="25" t="s">
        <v>4</v>
      </c>
      <c r="B67" s="26">
        <v>40178</v>
      </c>
      <c r="C67" s="27">
        <v>22</v>
      </c>
      <c r="D67" s="19">
        <v>19924.124</v>
      </c>
      <c r="E67" s="19">
        <v>10589.574000000001</v>
      </c>
      <c r="F67" s="19">
        <v>19926.985000000001</v>
      </c>
      <c r="G67" s="19">
        <v>-3213.8429999999998</v>
      </c>
      <c r="H67" s="19">
        <v>-1296.7159999999999</v>
      </c>
      <c r="I67" s="19">
        <v>-8.0399999999999991</v>
      </c>
      <c r="J67" s="19">
        <v>19932.165000000001</v>
      </c>
      <c r="K67" s="19">
        <v>1134.6210000000001</v>
      </c>
      <c r="L67" s="19">
        <v>-1945.1130000000001</v>
      </c>
    </row>
    <row r="68" spans="1:12" x14ac:dyDescent="0.2">
      <c r="A68" s="25" t="s">
        <v>6</v>
      </c>
      <c r="B68" s="26">
        <v>39447</v>
      </c>
      <c r="C68" s="27">
        <v>23</v>
      </c>
      <c r="D68" s="19">
        <v>1182.1510000000001</v>
      </c>
      <c r="E68" s="19">
        <v>1024.3989999999999</v>
      </c>
      <c r="F68" s="19">
        <v>3278.1329999999998</v>
      </c>
      <c r="G68" s="19">
        <v>-6156.4679999999998</v>
      </c>
      <c r="H68" s="19">
        <v>12298.189</v>
      </c>
      <c r="I68" s="19">
        <v>-2327.8429999999998</v>
      </c>
      <c r="J68" s="19">
        <v>3509.9940000000001</v>
      </c>
      <c r="K68" s="19">
        <v>-433.54899999999998</v>
      </c>
      <c r="L68" s="19">
        <v>-2843.7809999999999</v>
      </c>
    </row>
    <row r="69" spans="1:12" x14ac:dyDescent="0.2">
      <c r="A69" s="25" t="s">
        <v>5</v>
      </c>
      <c r="B69" s="26">
        <v>39813</v>
      </c>
      <c r="C69" s="27">
        <v>23</v>
      </c>
      <c r="D69" s="19">
        <v>1510.9880000000001</v>
      </c>
      <c r="E69" s="19">
        <v>1396.38</v>
      </c>
      <c r="F69" s="19">
        <v>2573.808</v>
      </c>
      <c r="G69" s="19">
        <v>-5818.3940000000002</v>
      </c>
      <c r="H69" s="19">
        <v>15438.028</v>
      </c>
      <c r="I69" s="19">
        <v>-1288.7280000000001</v>
      </c>
      <c r="J69" s="19">
        <v>2799.7159999999999</v>
      </c>
      <c r="K69" s="19">
        <v>302.40899999999999</v>
      </c>
      <c r="L69" s="19">
        <v>338.07400000000001</v>
      </c>
    </row>
    <row r="70" spans="1:12" x14ac:dyDescent="0.2">
      <c r="A70" s="25" t="s">
        <v>4</v>
      </c>
      <c r="B70" s="26">
        <v>40178</v>
      </c>
      <c r="C70" s="27">
        <v>23</v>
      </c>
      <c r="D70" s="19">
        <v>2143.87</v>
      </c>
      <c r="E70" s="19">
        <v>2034.9670000000001</v>
      </c>
      <c r="F70" s="19">
        <v>2655.924</v>
      </c>
      <c r="G70" s="19">
        <v>-6903.8670000000002</v>
      </c>
      <c r="H70" s="19">
        <v>15983.35</v>
      </c>
      <c r="I70" s="19">
        <v>-588.88300000000004</v>
      </c>
      <c r="J70" s="19">
        <v>2732.7530000000002</v>
      </c>
      <c r="K70" s="19">
        <v>355.91300000000001</v>
      </c>
      <c r="L70" s="19">
        <v>863.67899999999997</v>
      </c>
    </row>
    <row r="71" spans="1:12" x14ac:dyDescent="0.2">
      <c r="A71" s="25" t="s">
        <v>6</v>
      </c>
      <c r="B71" s="26">
        <v>39813</v>
      </c>
      <c r="C71" s="27">
        <v>24</v>
      </c>
      <c r="D71" s="19">
        <v>8010.4570000000003</v>
      </c>
      <c r="E71" s="19">
        <v>1267.604</v>
      </c>
      <c r="F71" s="19">
        <v>2657.52</v>
      </c>
      <c r="G71" s="19">
        <v>-10010.012000000001</v>
      </c>
      <c r="H71" s="19">
        <v>1357.912</v>
      </c>
      <c r="I71" s="19">
        <v>3898.0410000000002</v>
      </c>
      <c r="J71" s="19">
        <v>4112.4160000000002</v>
      </c>
      <c r="K71" s="19">
        <v>-921.18899999999996</v>
      </c>
      <c r="L71" s="19">
        <v>896.07600000000002</v>
      </c>
    </row>
    <row r="72" spans="1:12" x14ac:dyDescent="0.2">
      <c r="A72" s="25" t="s">
        <v>5</v>
      </c>
      <c r="B72" s="26">
        <v>40178</v>
      </c>
      <c r="C72" s="27">
        <v>24</v>
      </c>
      <c r="D72" s="19">
        <v>6305.8339999999998</v>
      </c>
      <c r="E72" s="19">
        <v>1548.01</v>
      </c>
      <c r="F72" s="19">
        <v>2337.3150000000001</v>
      </c>
      <c r="G72" s="19">
        <v>-9815.3029999999999</v>
      </c>
      <c r="H72" s="19">
        <v>437.714</v>
      </c>
      <c r="I72" s="19">
        <v>3421.2739999999999</v>
      </c>
      <c r="J72" s="19">
        <v>2884.56</v>
      </c>
      <c r="K72" s="19">
        <v>129.61199999999999</v>
      </c>
      <c r="L72" s="19">
        <v>79.997</v>
      </c>
    </row>
    <row r="73" spans="1:12" x14ac:dyDescent="0.2">
      <c r="A73" s="25" t="s">
        <v>4</v>
      </c>
      <c r="B73" s="26">
        <v>40543</v>
      </c>
      <c r="C73" s="27">
        <v>24</v>
      </c>
      <c r="D73" s="19">
        <v>4344.46</v>
      </c>
      <c r="E73" s="19">
        <v>1015.497</v>
      </c>
      <c r="F73" s="19">
        <v>1680.463</v>
      </c>
      <c r="G73" s="19">
        <v>-10572.712</v>
      </c>
      <c r="H73" s="19">
        <v>-366.47300000000001</v>
      </c>
      <c r="I73" s="19">
        <v>2614.5369999999998</v>
      </c>
      <c r="J73" s="19">
        <v>1729.923</v>
      </c>
      <c r="K73" s="19">
        <v>-40.204000000000001</v>
      </c>
      <c r="L73" s="19">
        <v>-757.40899999999999</v>
      </c>
    </row>
    <row r="74" spans="1:12" x14ac:dyDescent="0.2">
      <c r="A74" s="25" t="s">
        <v>6</v>
      </c>
      <c r="B74" s="26">
        <v>39813</v>
      </c>
      <c r="C74" s="27">
        <v>25</v>
      </c>
      <c r="D74" s="19">
        <v>1021712</v>
      </c>
      <c r="E74" s="19">
        <v>425823</v>
      </c>
      <c r="F74" s="19">
        <v>285079</v>
      </c>
      <c r="G74" s="19">
        <v>352978</v>
      </c>
      <c r="H74" s="19">
        <v>153358</v>
      </c>
      <c r="I74" s="19">
        <v>680536</v>
      </c>
      <c r="J74" s="19">
        <v>341176</v>
      </c>
      <c r="K74" s="19">
        <v>127266</v>
      </c>
      <c r="L74" s="19">
        <v>90292</v>
      </c>
    </row>
    <row r="75" spans="1:12" x14ac:dyDescent="0.2">
      <c r="A75" s="25" t="s">
        <v>5</v>
      </c>
      <c r="B75" s="26">
        <v>40178</v>
      </c>
      <c r="C75" s="27">
        <v>25</v>
      </c>
      <c r="D75" s="19">
        <v>1100747</v>
      </c>
      <c r="E75" s="19">
        <v>496611</v>
      </c>
      <c r="F75" s="19">
        <v>220524</v>
      </c>
      <c r="G75" s="19">
        <v>464742</v>
      </c>
      <c r="H75" s="19">
        <v>179079</v>
      </c>
      <c r="I75" s="19">
        <v>817465</v>
      </c>
      <c r="J75" s="19">
        <v>283282</v>
      </c>
      <c r="K75" s="19">
        <v>132247</v>
      </c>
      <c r="L75" s="19">
        <v>111764</v>
      </c>
    </row>
    <row r="76" spans="1:12" x14ac:dyDescent="0.2">
      <c r="A76" s="25" t="s">
        <v>4</v>
      </c>
      <c r="B76" s="26">
        <v>40543</v>
      </c>
      <c r="C76" s="27">
        <v>25</v>
      </c>
      <c r="D76" s="19">
        <v>1590477</v>
      </c>
      <c r="E76" s="19">
        <v>630236</v>
      </c>
      <c r="F76" s="19">
        <v>347740</v>
      </c>
      <c r="G76" s="19">
        <v>589838</v>
      </c>
      <c r="H76" s="19">
        <v>215140</v>
      </c>
      <c r="I76" s="19">
        <v>966343</v>
      </c>
      <c r="J76" s="19">
        <v>624134</v>
      </c>
      <c r="K76" s="19">
        <v>171445</v>
      </c>
      <c r="L76" s="19">
        <v>125096</v>
      </c>
    </row>
    <row r="77" spans="1:12" x14ac:dyDescent="0.2">
      <c r="A77" s="25" t="s">
        <v>6</v>
      </c>
      <c r="B77" s="28" t="s">
        <v>82</v>
      </c>
      <c r="C77" s="27">
        <v>26</v>
      </c>
      <c r="D77" s="19">
        <v>297147</v>
      </c>
      <c r="E77" s="19">
        <v>45318</v>
      </c>
      <c r="F77" s="19">
        <v>46748</v>
      </c>
      <c r="G77" s="19">
        <v>-168018</v>
      </c>
      <c r="H77" s="19">
        <v>-187</v>
      </c>
      <c r="I77" s="19">
        <v>11292</v>
      </c>
      <c r="J77" s="19">
        <v>285855</v>
      </c>
      <c r="K77" s="19">
        <v>9948</v>
      </c>
      <c r="L77" s="19">
        <v>-29508</v>
      </c>
    </row>
    <row r="78" spans="1:12" x14ac:dyDescent="0.2">
      <c r="A78" s="25" t="s">
        <v>5</v>
      </c>
      <c r="B78" s="28" t="s">
        <v>83</v>
      </c>
      <c r="C78" s="27">
        <v>26</v>
      </c>
      <c r="D78" s="19">
        <v>307488</v>
      </c>
      <c r="E78" s="19">
        <v>52805</v>
      </c>
      <c r="F78" s="19">
        <v>51669</v>
      </c>
      <c r="G78" s="19">
        <v>-197648</v>
      </c>
      <c r="H78" s="19">
        <v>3630</v>
      </c>
      <c r="I78" s="19">
        <v>1787</v>
      </c>
      <c r="J78" s="19">
        <v>305701</v>
      </c>
      <c r="K78" s="19">
        <v>30075</v>
      </c>
      <c r="L78" s="19">
        <v>-29236</v>
      </c>
    </row>
    <row r="79" spans="1:12" x14ac:dyDescent="0.2">
      <c r="A79" s="25" t="s">
        <v>4</v>
      </c>
      <c r="B79" s="28" t="s">
        <v>84</v>
      </c>
      <c r="C79" s="27">
        <v>26</v>
      </c>
      <c r="D79" s="19">
        <v>290137</v>
      </c>
      <c r="E79" s="19">
        <v>63393</v>
      </c>
      <c r="F79" s="19">
        <v>60436</v>
      </c>
      <c r="G79" s="19">
        <v>-221044</v>
      </c>
      <c r="H79" s="19">
        <v>15194</v>
      </c>
      <c r="I79" s="19">
        <v>-11473</v>
      </c>
      <c r="J79" s="19">
        <v>301610</v>
      </c>
      <c r="K79" s="19">
        <v>39938</v>
      </c>
      <c r="L79" s="19">
        <v>-23040</v>
      </c>
    </row>
    <row r="80" spans="1:12" x14ac:dyDescent="0.2">
      <c r="A80" s="25" t="s">
        <v>6</v>
      </c>
      <c r="B80" s="26">
        <v>39447</v>
      </c>
      <c r="C80" s="27">
        <v>27</v>
      </c>
      <c r="D80" s="19">
        <v>1507.0540000000001</v>
      </c>
      <c r="E80" s="19">
        <v>225.62899999999999</v>
      </c>
      <c r="F80" s="19">
        <v>2165.4180000000001</v>
      </c>
      <c r="G80" s="19">
        <v>-20590.883000000002</v>
      </c>
      <c r="H80" s="19">
        <v>-994.04100000000005</v>
      </c>
      <c r="I80" s="19">
        <v>-658.36400000000003</v>
      </c>
      <c r="J80" s="19">
        <v>2165.4180000000001</v>
      </c>
      <c r="K80" s="19">
        <v>-666.22299999999996</v>
      </c>
      <c r="L80" s="19">
        <v>-1075.086</v>
      </c>
    </row>
    <row r="81" spans="1:12" x14ac:dyDescent="0.2">
      <c r="A81" s="25" t="s">
        <v>5</v>
      </c>
      <c r="B81" s="26">
        <v>39813</v>
      </c>
      <c r="C81" s="27">
        <v>27</v>
      </c>
      <c r="D81" s="19">
        <v>1305.579</v>
      </c>
      <c r="E81" s="19">
        <v>137.09800000000001</v>
      </c>
      <c r="F81" s="19">
        <v>1591.1010000000001</v>
      </c>
      <c r="G81" s="19">
        <v>-20764.421999999999</v>
      </c>
      <c r="H81" s="19">
        <v>-208.29</v>
      </c>
      <c r="I81" s="19">
        <v>-285.52199999999999</v>
      </c>
      <c r="J81" s="19">
        <v>1591.1010000000001</v>
      </c>
      <c r="K81" s="19">
        <v>-18.312999999999999</v>
      </c>
      <c r="L81" s="19">
        <v>-579.82899999999995</v>
      </c>
    </row>
    <row r="82" spans="1:12" x14ac:dyDescent="0.2">
      <c r="A82" s="25" t="s">
        <v>4</v>
      </c>
      <c r="B82" s="26">
        <v>40178</v>
      </c>
      <c r="C82" s="27">
        <v>27</v>
      </c>
      <c r="D82" s="19">
        <v>1540.8040000000001</v>
      </c>
      <c r="E82" s="19">
        <v>330.17700000000002</v>
      </c>
      <c r="F82" s="19">
        <v>1914.7080000000001</v>
      </c>
      <c r="G82" s="19">
        <v>-22324.434000000001</v>
      </c>
      <c r="H82" s="19">
        <v>-1498.5440000000001</v>
      </c>
      <c r="I82" s="19">
        <v>-413.77600000000001</v>
      </c>
      <c r="J82" s="19">
        <v>1954.58</v>
      </c>
      <c r="K82" s="19">
        <v>-217.92599999999999</v>
      </c>
      <c r="L82" s="19">
        <v>-1560.0119999999999</v>
      </c>
    </row>
    <row r="83" spans="1:12" x14ac:dyDescent="0.2">
      <c r="A83" s="25" t="s">
        <v>6</v>
      </c>
      <c r="B83" s="26">
        <v>39447</v>
      </c>
      <c r="C83" s="27">
        <v>28</v>
      </c>
      <c r="D83" s="19">
        <v>40.369</v>
      </c>
      <c r="E83" s="19">
        <v>34.923000000000002</v>
      </c>
      <c r="F83" s="19">
        <v>4.6100000000000003</v>
      </c>
      <c r="G83" s="19">
        <v>-43.52</v>
      </c>
      <c r="H83" s="19">
        <v>-11.315</v>
      </c>
      <c r="I83" s="19">
        <v>35.688000000000002</v>
      </c>
      <c r="J83" s="19">
        <v>4.681</v>
      </c>
      <c r="K83" s="19">
        <v>-9.6509999999999998</v>
      </c>
      <c r="L83" s="19">
        <v>-10.086</v>
      </c>
    </row>
    <row r="84" spans="1:12" x14ac:dyDescent="0.2">
      <c r="A84" s="25" t="s">
        <v>5</v>
      </c>
      <c r="B84" s="26">
        <v>39813</v>
      </c>
      <c r="C84" s="27">
        <v>28</v>
      </c>
      <c r="D84" s="19">
        <v>18.559999999999999</v>
      </c>
      <c r="E84" s="19">
        <v>16.157</v>
      </c>
      <c r="F84" s="19">
        <v>2.387</v>
      </c>
      <c r="G84" s="19">
        <v>-64.212000000000003</v>
      </c>
      <c r="H84" s="19">
        <v>-21.312000000000001</v>
      </c>
      <c r="I84" s="19">
        <v>16.172999999999998</v>
      </c>
      <c r="J84" s="19">
        <v>2.387</v>
      </c>
      <c r="K84" s="19">
        <v>-14.91</v>
      </c>
      <c r="L84" s="19">
        <v>-20.692</v>
      </c>
    </row>
    <row r="85" spans="1:12" x14ac:dyDescent="0.2">
      <c r="A85" s="25" t="s">
        <v>4</v>
      </c>
      <c r="B85" s="26">
        <v>40178</v>
      </c>
      <c r="C85" s="27">
        <v>28</v>
      </c>
      <c r="D85" s="19">
        <v>15.347</v>
      </c>
      <c r="E85" s="19">
        <v>13.705</v>
      </c>
      <c r="F85" s="19">
        <v>1.589</v>
      </c>
      <c r="G85" s="19">
        <v>-74.394999999999996</v>
      </c>
      <c r="H85" s="19">
        <v>-10.253</v>
      </c>
      <c r="I85" s="19">
        <v>13.757999999999999</v>
      </c>
      <c r="J85" s="19">
        <v>1.589</v>
      </c>
      <c r="K85" s="19">
        <v>-8.2469999999999999</v>
      </c>
      <c r="L85" s="19">
        <v>-10.183</v>
      </c>
    </row>
    <row r="86" spans="1:12" x14ac:dyDescent="0.2">
      <c r="A86" s="25" t="s">
        <v>6</v>
      </c>
      <c r="B86" s="26">
        <v>39447</v>
      </c>
      <c r="C86" s="27">
        <v>29</v>
      </c>
      <c r="D86" s="19">
        <v>1573.9970000000001</v>
      </c>
      <c r="E86" s="19">
        <v>1063.837</v>
      </c>
      <c r="F86" s="19">
        <v>585.25</v>
      </c>
      <c r="G86" s="19">
        <v>777.33799999999997</v>
      </c>
      <c r="H86" s="19">
        <v>80.08</v>
      </c>
      <c r="I86" s="19">
        <v>788.22900000000004</v>
      </c>
      <c r="J86" s="19">
        <v>785.76800000000003</v>
      </c>
      <c r="K86" s="19">
        <v>73.343999999999994</v>
      </c>
      <c r="L86" s="19">
        <v>61.015999999999998</v>
      </c>
    </row>
    <row r="87" spans="1:12" x14ac:dyDescent="0.2">
      <c r="A87" s="25" t="s">
        <v>5</v>
      </c>
      <c r="B87" s="26">
        <v>39813</v>
      </c>
      <c r="C87" s="27">
        <v>29</v>
      </c>
      <c r="D87" s="19">
        <v>1457.2550000000001</v>
      </c>
      <c r="E87" s="19">
        <v>1027.954</v>
      </c>
      <c r="F87" s="19">
        <v>600.59699999999998</v>
      </c>
      <c r="G87" s="19">
        <v>676.04700000000003</v>
      </c>
      <c r="H87" s="19">
        <v>-70.271000000000001</v>
      </c>
      <c r="I87" s="19">
        <v>652.90700000000004</v>
      </c>
      <c r="J87" s="19">
        <v>804.34799999999996</v>
      </c>
      <c r="K87" s="19">
        <v>101.59699999999999</v>
      </c>
      <c r="L87" s="19">
        <v>-82.239000000000004</v>
      </c>
    </row>
    <row r="88" spans="1:12" x14ac:dyDescent="0.2">
      <c r="A88" s="25" t="s">
        <v>4</v>
      </c>
      <c r="B88" s="26">
        <v>40178</v>
      </c>
      <c r="C88" s="27">
        <v>29</v>
      </c>
      <c r="D88" s="19">
        <v>1301.7</v>
      </c>
      <c r="E88" s="19">
        <v>898.4</v>
      </c>
      <c r="F88" s="19">
        <v>537.6</v>
      </c>
      <c r="G88" s="19">
        <v>571.5</v>
      </c>
      <c r="H88" s="19">
        <v>-146.1</v>
      </c>
      <c r="I88" s="19">
        <v>566.4</v>
      </c>
      <c r="J88" s="19">
        <v>735.3</v>
      </c>
      <c r="K88" s="19">
        <v>-17.2</v>
      </c>
      <c r="L88" s="19">
        <v>-104.5</v>
      </c>
    </row>
    <row r="89" spans="1:12" x14ac:dyDescent="0.2">
      <c r="A89" s="25" t="s">
        <v>6</v>
      </c>
      <c r="B89" s="26">
        <v>39447</v>
      </c>
      <c r="C89" s="27">
        <v>30</v>
      </c>
      <c r="D89" s="19">
        <v>96.251999999999995</v>
      </c>
      <c r="E89" s="19">
        <v>36.033000000000001</v>
      </c>
      <c r="F89" s="19">
        <v>11.438000000000001</v>
      </c>
      <c r="G89" s="19">
        <v>59.442</v>
      </c>
      <c r="H89" s="19">
        <v>20.035</v>
      </c>
      <c r="I89" s="19">
        <v>69.406999999999996</v>
      </c>
      <c r="J89" s="19">
        <v>26.844999999999999</v>
      </c>
      <c r="K89" s="19">
        <v>19.047000000000001</v>
      </c>
      <c r="L89" s="19">
        <v>8.7379999999999995</v>
      </c>
    </row>
    <row r="90" spans="1:12" x14ac:dyDescent="0.2">
      <c r="A90" s="25" t="s">
        <v>5</v>
      </c>
      <c r="B90" s="26">
        <v>39813</v>
      </c>
      <c r="C90" s="27">
        <v>30</v>
      </c>
      <c r="D90" s="19">
        <v>118.247</v>
      </c>
      <c r="E90" s="19">
        <v>38.720999999999997</v>
      </c>
      <c r="F90" s="19">
        <v>14.613</v>
      </c>
      <c r="G90" s="19">
        <v>69.445999999999998</v>
      </c>
      <c r="H90" s="19">
        <v>23.876000000000001</v>
      </c>
      <c r="I90" s="19">
        <v>81.608000000000004</v>
      </c>
      <c r="J90" s="19">
        <v>36.639000000000003</v>
      </c>
      <c r="K90" s="19">
        <v>30.172000000000001</v>
      </c>
      <c r="L90" s="19">
        <v>10.004</v>
      </c>
    </row>
    <row r="91" spans="1:12" x14ac:dyDescent="0.2">
      <c r="A91" s="25" t="s">
        <v>4</v>
      </c>
      <c r="B91" s="26">
        <v>40178</v>
      </c>
      <c r="C91" s="27">
        <v>30</v>
      </c>
      <c r="D91" s="19">
        <v>111.429</v>
      </c>
      <c r="E91" s="19">
        <v>33.018999999999998</v>
      </c>
      <c r="F91" s="19">
        <v>14.763999999999999</v>
      </c>
      <c r="G91" s="19">
        <v>75.632000000000005</v>
      </c>
      <c r="H91" s="19">
        <v>28.251999999999999</v>
      </c>
      <c r="I91" s="19">
        <v>87.352000000000004</v>
      </c>
      <c r="J91" s="19">
        <v>24.077000000000002</v>
      </c>
      <c r="K91" s="19">
        <v>30.943999999999999</v>
      </c>
      <c r="L91" s="19">
        <v>11.766999999999999</v>
      </c>
    </row>
    <row r="92" spans="1:12" x14ac:dyDescent="0.2">
      <c r="A92" s="25" t="s">
        <v>6</v>
      </c>
      <c r="B92" s="26">
        <v>38717</v>
      </c>
      <c r="C92" s="27">
        <v>31</v>
      </c>
      <c r="D92" s="19">
        <v>334.40899999999999</v>
      </c>
      <c r="E92" s="19">
        <v>83.575000000000003</v>
      </c>
      <c r="F92" s="19">
        <v>13.305999999999999</v>
      </c>
      <c r="G92" s="19">
        <v>-2.79</v>
      </c>
      <c r="H92" s="19">
        <v>4.8490000000000002</v>
      </c>
      <c r="I92" s="19">
        <v>320.61399999999998</v>
      </c>
      <c r="J92" s="19">
        <v>13.795999999999999</v>
      </c>
      <c r="K92" s="19">
        <v>17.457000000000001</v>
      </c>
      <c r="L92" s="19">
        <v>3.9079999999999999</v>
      </c>
    </row>
    <row r="93" spans="1:12" x14ac:dyDescent="0.2">
      <c r="A93" s="25" t="s">
        <v>5</v>
      </c>
      <c r="B93" s="26">
        <v>39082</v>
      </c>
      <c r="C93" s="27">
        <v>31</v>
      </c>
      <c r="D93" s="19">
        <v>333.38799999999998</v>
      </c>
      <c r="E93" s="19">
        <v>72.870999999999995</v>
      </c>
      <c r="F93" s="19">
        <v>16.082999999999998</v>
      </c>
      <c r="G93" s="19">
        <v>-6.133</v>
      </c>
      <c r="H93" s="19">
        <v>0.182</v>
      </c>
      <c r="I93" s="19">
        <v>317.21300000000002</v>
      </c>
      <c r="J93" s="19">
        <v>16.175000000000001</v>
      </c>
      <c r="K93" s="19">
        <v>30.808</v>
      </c>
      <c r="L93" s="19">
        <v>-0.44400000000000001</v>
      </c>
    </row>
    <row r="94" spans="1:12" x14ac:dyDescent="0.2">
      <c r="A94" s="25" t="s">
        <v>4</v>
      </c>
      <c r="B94" s="26">
        <v>39447</v>
      </c>
      <c r="C94" s="27">
        <v>31</v>
      </c>
      <c r="D94" s="19">
        <v>320.19400000000002</v>
      </c>
      <c r="E94" s="19">
        <v>59.442999999999998</v>
      </c>
      <c r="F94" s="19">
        <v>18.201000000000001</v>
      </c>
      <c r="G94" s="19">
        <v>-7.7119999999999997</v>
      </c>
      <c r="H94" s="19">
        <v>-3.32</v>
      </c>
      <c r="I94" s="19">
        <v>301.88799999999998</v>
      </c>
      <c r="J94" s="19">
        <v>18.306000000000001</v>
      </c>
      <c r="K94" s="19">
        <v>37.069000000000003</v>
      </c>
      <c r="L94" s="19">
        <v>-1.5049999999999999</v>
      </c>
    </row>
    <row r="95" spans="1:12" x14ac:dyDescent="0.2">
      <c r="A95" s="25" t="s">
        <v>6</v>
      </c>
      <c r="B95" s="26">
        <v>39447</v>
      </c>
      <c r="C95" s="27">
        <v>32</v>
      </c>
      <c r="D95" s="19">
        <v>14.353999999999999</v>
      </c>
      <c r="E95" s="19">
        <v>4.7380000000000004</v>
      </c>
      <c r="F95" s="19">
        <v>6.4729999999999999</v>
      </c>
      <c r="G95" s="19">
        <v>-5.0350000000000001</v>
      </c>
      <c r="H95" s="19">
        <v>-0.94599999999999995</v>
      </c>
      <c r="I95" s="19">
        <v>-0.441</v>
      </c>
      <c r="J95" s="19">
        <v>14.795</v>
      </c>
      <c r="K95" s="19">
        <v>4.4999999999999998E-2</v>
      </c>
      <c r="L95" s="19">
        <v>-1.117</v>
      </c>
    </row>
    <row r="96" spans="1:12" x14ac:dyDescent="0.2">
      <c r="A96" s="25" t="s">
        <v>5</v>
      </c>
      <c r="B96" s="26">
        <v>39813</v>
      </c>
      <c r="C96" s="27">
        <v>32</v>
      </c>
      <c r="D96" s="19">
        <v>11.291</v>
      </c>
      <c r="E96" s="19">
        <v>3.32</v>
      </c>
      <c r="F96" s="19">
        <v>5.2290000000000001</v>
      </c>
      <c r="G96" s="19">
        <v>-5.3250000000000002</v>
      </c>
      <c r="H96" s="19">
        <v>-0.624</v>
      </c>
      <c r="I96" s="19">
        <v>-0.66900000000000004</v>
      </c>
      <c r="J96" s="19">
        <v>11.96</v>
      </c>
      <c r="K96" s="19">
        <v>0.438</v>
      </c>
      <c r="L96" s="19">
        <v>-0.28999999999999998</v>
      </c>
    </row>
    <row r="97" spans="1:12" x14ac:dyDescent="0.2">
      <c r="A97" s="25" t="s">
        <v>4</v>
      </c>
      <c r="B97" s="26">
        <v>40178</v>
      </c>
      <c r="C97" s="27">
        <v>32</v>
      </c>
      <c r="D97" s="19">
        <v>12.132999999999999</v>
      </c>
      <c r="E97" s="19">
        <v>2.8119999999999998</v>
      </c>
      <c r="F97" s="19">
        <v>4.8680000000000003</v>
      </c>
      <c r="G97" s="19">
        <v>-6.3470000000000004</v>
      </c>
      <c r="H97" s="19">
        <v>-0.108</v>
      </c>
      <c r="I97" s="19">
        <v>-1.0840000000000001</v>
      </c>
      <c r="J97" s="19">
        <v>13.217000000000001</v>
      </c>
      <c r="K97" s="19">
        <v>0.36399999999999999</v>
      </c>
      <c r="L97" s="19">
        <v>-1.022</v>
      </c>
    </row>
  </sheetData>
  <hyperlinks>
    <hyperlink ref="L13" r:id="rId1" tooltip="Click to Display Formula" display="http://www.mergentonline.com/displayformula.php?compnumber=80299&amp;reportid=1817627648&amp;period=Annuals&amp;signatureid=-976"/>
    <hyperlink ref="L12" r:id="rId2" tooltip="Click to Display Formula" display="http://www.mergentonline.com/displayformula.php?compnumber=80299&amp;reportid=1800756736&amp;period=Annuals&amp;signatureid=-976"/>
    <hyperlink ref="L16" r:id="rId3" tooltip="Click to Display Formula" display="http://www.mergentonline.com/displayformula.php?compnumber=3981&amp;reportid=1817627648&amp;period=Annuals&amp;signatureid=-976"/>
    <hyperlink ref="L21" r:id="rId4" tooltip="Click to Display Formula" display="http://www.mergentonline.com/displayformula.php?compnumber=98561&amp;reportid=1817627648&amp;period=Annuals&amp;signatureid=-976"/>
    <hyperlink ref="L20" r:id="rId5" tooltip="Click to Display Formula" display="http://www.mergentonline.com/displayformula.php?compnumber=98561&amp;reportid=1800756736&amp;period=Annuals&amp;signatureid=-976"/>
  </hyperlink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8" sqref="B18"/>
    </sheetView>
  </sheetViews>
  <sheetFormatPr baseColWidth="10" defaultColWidth="0" defaultRowHeight="17" zeroHeight="1" x14ac:dyDescent="0.2"/>
  <cols>
    <col min="1" max="1" width="10.83203125" style="1" customWidth="1"/>
    <col min="2" max="2" width="39.5" style="1" customWidth="1"/>
    <col min="3" max="3" width="15.1640625" style="1" customWidth="1"/>
    <col min="4" max="4" width="13.1640625" style="1" hidden="1" customWidth="1"/>
    <col min="5" max="16384" width="10.83203125" style="1" hidden="1"/>
  </cols>
  <sheetData>
    <row r="1" spans="1:3" x14ac:dyDescent="0.2">
      <c r="B1" s="11" t="s">
        <v>3</v>
      </c>
      <c r="C1" s="3" t="s">
        <v>8</v>
      </c>
    </row>
    <row r="2" spans="1:3" x14ac:dyDescent="0.2">
      <c r="A2" s="2">
        <v>1</v>
      </c>
      <c r="B2" s="2" t="s">
        <v>27</v>
      </c>
      <c r="C2" s="1" t="s">
        <v>9</v>
      </c>
    </row>
    <row r="3" spans="1:3" x14ac:dyDescent="0.2">
      <c r="A3" s="2">
        <v>2</v>
      </c>
      <c r="B3" s="2" t="s">
        <v>28</v>
      </c>
      <c r="C3" s="1" t="s">
        <v>9</v>
      </c>
    </row>
    <row r="4" spans="1:3" x14ac:dyDescent="0.2">
      <c r="A4" s="2">
        <v>3</v>
      </c>
      <c r="B4" s="2" t="s">
        <v>29</v>
      </c>
      <c r="C4" s="1" t="s">
        <v>9</v>
      </c>
    </row>
    <row r="5" spans="1:3" x14ac:dyDescent="0.2">
      <c r="A5" s="2">
        <v>4</v>
      </c>
      <c r="B5" s="2" t="s">
        <v>30</v>
      </c>
      <c r="C5" s="1" t="s">
        <v>9</v>
      </c>
    </row>
    <row r="6" spans="1:3" x14ac:dyDescent="0.2">
      <c r="A6" s="2">
        <v>5</v>
      </c>
      <c r="B6" s="2" t="s">
        <v>31</v>
      </c>
      <c r="C6" s="1" t="s">
        <v>9</v>
      </c>
    </row>
    <row r="7" spans="1:3" x14ac:dyDescent="0.2">
      <c r="A7" s="2">
        <v>6</v>
      </c>
      <c r="B7" s="2" t="s">
        <v>32</v>
      </c>
      <c r="C7" s="1" t="s">
        <v>9</v>
      </c>
    </row>
    <row r="8" spans="1:3" x14ac:dyDescent="0.2">
      <c r="A8" s="2">
        <v>7</v>
      </c>
      <c r="B8" s="2" t="s">
        <v>33</v>
      </c>
      <c r="C8" s="1" t="s">
        <v>9</v>
      </c>
    </row>
    <row r="9" spans="1:3" x14ac:dyDescent="0.2">
      <c r="A9" s="2">
        <v>8</v>
      </c>
      <c r="B9" s="2" t="s">
        <v>34</v>
      </c>
      <c r="C9" s="1" t="s">
        <v>9</v>
      </c>
    </row>
    <row r="10" spans="1:3" x14ac:dyDescent="0.2">
      <c r="A10" s="2">
        <v>9</v>
      </c>
      <c r="B10" s="2" t="s">
        <v>35</v>
      </c>
      <c r="C10" s="1" t="s">
        <v>9</v>
      </c>
    </row>
    <row r="11" spans="1:3" x14ac:dyDescent="0.2">
      <c r="A11" s="2">
        <v>10</v>
      </c>
      <c r="B11" s="2" t="s">
        <v>36</v>
      </c>
      <c r="C11" s="1" t="s">
        <v>9</v>
      </c>
    </row>
    <row r="12" spans="1:3" x14ac:dyDescent="0.2">
      <c r="A12" s="2">
        <v>11</v>
      </c>
      <c r="B12" s="2" t="s">
        <v>37</v>
      </c>
      <c r="C12" s="1" t="s">
        <v>9</v>
      </c>
    </row>
    <row r="13" spans="1:3" x14ac:dyDescent="0.2">
      <c r="A13" s="2">
        <v>12</v>
      </c>
      <c r="B13" s="2" t="s">
        <v>38</v>
      </c>
      <c r="C13" s="1" t="s">
        <v>9</v>
      </c>
    </row>
    <row r="14" spans="1:3" x14ac:dyDescent="0.2">
      <c r="A14" s="2">
        <v>13</v>
      </c>
      <c r="B14" s="2" t="s">
        <v>39</v>
      </c>
      <c r="C14" s="1" t="s">
        <v>9</v>
      </c>
    </row>
    <row r="15" spans="1:3" x14ac:dyDescent="0.2">
      <c r="A15" s="2">
        <v>14</v>
      </c>
      <c r="B15" s="2" t="s">
        <v>40</v>
      </c>
      <c r="C15" s="1" t="s">
        <v>9</v>
      </c>
    </row>
    <row r="16" spans="1:3" x14ac:dyDescent="0.2">
      <c r="A16" s="2">
        <v>15</v>
      </c>
      <c r="B16" s="2" t="s">
        <v>41</v>
      </c>
      <c r="C16" s="1" t="s">
        <v>9</v>
      </c>
    </row>
    <row r="17" spans="1:3" x14ac:dyDescent="0.2">
      <c r="A17" s="1">
        <v>16</v>
      </c>
      <c r="B17" s="1" t="s">
        <v>31</v>
      </c>
      <c r="C17" s="1" t="s">
        <v>9</v>
      </c>
    </row>
    <row r="18" spans="1:3" x14ac:dyDescent="0.2">
      <c r="A18" s="1">
        <v>17</v>
      </c>
      <c r="B18" s="1" t="s">
        <v>67</v>
      </c>
      <c r="C18" s="1" t="s">
        <v>9</v>
      </c>
    </row>
    <row r="19" spans="1:3" x14ac:dyDescent="0.2">
      <c r="A19" s="1">
        <v>18</v>
      </c>
      <c r="B19" s="1" t="s">
        <v>68</v>
      </c>
      <c r="C19" s="1" t="s">
        <v>9</v>
      </c>
    </row>
    <row r="20" spans="1:3" x14ac:dyDescent="0.2">
      <c r="A20" s="1">
        <v>19</v>
      </c>
      <c r="B20" s="1" t="s">
        <v>69</v>
      </c>
      <c r="C20" s="1" t="s">
        <v>9</v>
      </c>
    </row>
    <row r="21" spans="1:3" x14ac:dyDescent="0.2">
      <c r="A21" s="1">
        <v>20</v>
      </c>
      <c r="B21" s="1" t="s">
        <v>70</v>
      </c>
      <c r="C21" s="1" t="s">
        <v>9</v>
      </c>
    </row>
    <row r="22" spans="1:3" x14ac:dyDescent="0.2">
      <c r="A22" s="1">
        <v>21</v>
      </c>
      <c r="B22" s="1" t="s">
        <v>71</v>
      </c>
      <c r="C22" s="1" t="s">
        <v>9</v>
      </c>
    </row>
    <row r="23" spans="1:3" x14ac:dyDescent="0.2">
      <c r="A23" s="1">
        <v>22</v>
      </c>
      <c r="B23" s="1" t="s">
        <v>72</v>
      </c>
      <c r="C23" s="1" t="s">
        <v>9</v>
      </c>
    </row>
    <row r="24" spans="1:3" x14ac:dyDescent="0.2">
      <c r="A24" s="1">
        <v>23</v>
      </c>
      <c r="B24" s="1" t="s">
        <v>73</v>
      </c>
      <c r="C24" s="1" t="s">
        <v>9</v>
      </c>
    </row>
    <row r="25" spans="1:3" x14ac:dyDescent="0.2">
      <c r="A25" s="1">
        <v>24</v>
      </c>
      <c r="B25" s="1" t="s">
        <v>74</v>
      </c>
      <c r="C25" s="1" t="s">
        <v>9</v>
      </c>
    </row>
    <row r="26" spans="1:3" x14ac:dyDescent="0.2">
      <c r="A26" s="1">
        <v>25</v>
      </c>
      <c r="B26" s="1" t="s">
        <v>75</v>
      </c>
      <c r="C26" s="1" t="s">
        <v>9</v>
      </c>
    </row>
    <row r="27" spans="1:3" x14ac:dyDescent="0.2">
      <c r="A27" s="1">
        <v>26</v>
      </c>
      <c r="B27" s="1" t="s">
        <v>76</v>
      </c>
      <c r="C27" s="1" t="s">
        <v>9</v>
      </c>
    </row>
    <row r="28" spans="1:3" x14ac:dyDescent="0.2">
      <c r="A28" s="1">
        <v>27</v>
      </c>
      <c r="B28" s="1" t="s">
        <v>77</v>
      </c>
      <c r="C28" s="1" t="s">
        <v>9</v>
      </c>
    </row>
    <row r="29" spans="1:3" x14ac:dyDescent="0.2">
      <c r="A29" s="1">
        <v>28</v>
      </c>
      <c r="B29" s="1" t="s">
        <v>78</v>
      </c>
      <c r="C29" s="1" t="s">
        <v>9</v>
      </c>
    </row>
    <row r="30" spans="1:3" x14ac:dyDescent="0.2">
      <c r="A30" s="1">
        <v>29</v>
      </c>
      <c r="B30" s="1" t="s">
        <v>79</v>
      </c>
      <c r="C30" s="1" t="s">
        <v>9</v>
      </c>
    </row>
    <row r="31" spans="1:3" x14ac:dyDescent="0.2">
      <c r="A31" s="1">
        <v>30</v>
      </c>
      <c r="B31" s="1" t="s">
        <v>80</v>
      </c>
      <c r="C31" s="1" t="s">
        <v>9</v>
      </c>
    </row>
    <row r="32" spans="1:3" x14ac:dyDescent="0.2">
      <c r="A32" s="1">
        <v>31</v>
      </c>
      <c r="B32" s="1" t="s">
        <v>81</v>
      </c>
      <c r="C32" s="1" t="s">
        <v>9</v>
      </c>
    </row>
    <row r="33" spans="1:3" x14ac:dyDescent="0.2">
      <c r="A33" s="1">
        <v>32</v>
      </c>
      <c r="B33" s="1" t="s">
        <v>85</v>
      </c>
      <c r="C33" s="1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95" workbookViewId="0">
      <selection activeCell="F5" sqref="F5"/>
    </sheetView>
  </sheetViews>
  <sheetFormatPr baseColWidth="10" defaultColWidth="0" defaultRowHeight="17" zeroHeight="1" x14ac:dyDescent="0.2"/>
  <cols>
    <col min="1" max="1" width="11" style="41" bestFit="1" customWidth="1"/>
    <col min="2" max="2" width="11.33203125" style="41" bestFit="1" customWidth="1"/>
    <col min="3" max="3" width="10.33203125" style="41" bestFit="1" customWidth="1"/>
    <col min="4" max="4" width="11.33203125" style="41" bestFit="1" customWidth="1"/>
    <col min="5" max="5" width="11.1640625" style="41" bestFit="1" customWidth="1"/>
    <col min="6" max="6" width="12.33203125" style="41" bestFit="1" customWidth="1"/>
    <col min="7" max="8" width="10.33203125" style="41" bestFit="1" customWidth="1"/>
    <col min="9" max="9" width="11.33203125" style="41" bestFit="1" customWidth="1"/>
    <col min="10" max="10" width="8.83203125" style="41" bestFit="1" customWidth="1"/>
    <col min="11" max="11" width="10.33203125" style="41" bestFit="1" customWidth="1"/>
    <col min="12" max="14" width="0" style="30" hidden="1" customWidth="1"/>
    <col min="15" max="16384" width="10.83203125" style="31" hidden="1"/>
  </cols>
  <sheetData>
    <row r="1" spans="1:14" s="45" customFormat="1" x14ac:dyDescent="0.2">
      <c r="A1" s="42" t="s">
        <v>49</v>
      </c>
      <c r="B1" s="42" t="s">
        <v>50</v>
      </c>
      <c r="C1" s="42" t="s">
        <v>51</v>
      </c>
      <c r="D1" s="42" t="s">
        <v>52</v>
      </c>
      <c r="E1" s="42" t="s">
        <v>53</v>
      </c>
      <c r="F1" s="42" t="s">
        <v>54</v>
      </c>
      <c r="G1" s="42" t="s">
        <v>55</v>
      </c>
      <c r="H1" s="42" t="s">
        <v>56</v>
      </c>
      <c r="I1" s="42" t="s">
        <v>57</v>
      </c>
      <c r="J1" s="42" t="s">
        <v>58</v>
      </c>
      <c r="K1" s="43" t="s">
        <v>59</v>
      </c>
      <c r="L1" s="44"/>
      <c r="M1" s="44"/>
      <c r="N1" s="44"/>
    </row>
    <row r="2" spans="1:14" x14ac:dyDescent="0.2">
      <c r="A2" s="29">
        <v>1</v>
      </c>
      <c r="B2" s="32">
        <v>4605427</v>
      </c>
      <c r="C2" s="32">
        <v>214448</v>
      </c>
      <c r="D2" s="32">
        <v>353323</v>
      </c>
      <c r="E2" s="33">
        <v>-138875</v>
      </c>
      <c r="F2" s="32">
        <v>546358</v>
      </c>
      <c r="G2" s="32">
        <v>-209785</v>
      </c>
      <c r="H2" s="32">
        <v>1143522</v>
      </c>
      <c r="I2" s="32">
        <v>3461905</v>
      </c>
      <c r="J2" s="29">
        <v>220479</v>
      </c>
      <c r="K2" s="32">
        <v>-223005</v>
      </c>
      <c r="L2" s="31"/>
      <c r="M2" s="31"/>
      <c r="N2" s="31"/>
    </row>
    <row r="3" spans="1:14" x14ac:dyDescent="0.2">
      <c r="A3" s="34">
        <f>A2+1</f>
        <v>2</v>
      </c>
      <c r="B3" s="32">
        <v>2841400</v>
      </c>
      <c r="C3" s="32">
        <v>978000</v>
      </c>
      <c r="D3" s="32">
        <v>798200</v>
      </c>
      <c r="E3" s="33">
        <v>179800</v>
      </c>
      <c r="F3" s="32">
        <v>1302300</v>
      </c>
      <c r="G3" s="32">
        <v>-191300</v>
      </c>
      <c r="H3" s="32">
        <v>1150100</v>
      </c>
      <c r="I3" s="32">
        <v>1691300</v>
      </c>
      <c r="J3" s="35">
        <v>192300</v>
      </c>
      <c r="K3" s="32">
        <v>-92900</v>
      </c>
      <c r="L3" s="31"/>
      <c r="M3" s="31"/>
      <c r="N3" s="31"/>
    </row>
    <row r="4" spans="1:14" x14ac:dyDescent="0.2">
      <c r="A4" s="34">
        <f t="shared" ref="A4:A22" si="0">A3+1</f>
        <v>3</v>
      </c>
      <c r="B4" s="32">
        <v>624816</v>
      </c>
      <c r="C4" s="32">
        <v>103282</v>
      </c>
      <c r="D4" s="32">
        <v>120841</v>
      </c>
      <c r="E4" s="33">
        <v>-17559</v>
      </c>
      <c r="F4" s="32">
        <v>229797</v>
      </c>
      <c r="G4" s="32">
        <v>33636</v>
      </c>
      <c r="H4" s="32">
        <v>367558</v>
      </c>
      <c r="I4" s="32">
        <v>257258</v>
      </c>
      <c r="J4" s="29">
        <v>51225</v>
      </c>
      <c r="K4" s="32">
        <v>28549</v>
      </c>
      <c r="L4" s="31"/>
      <c r="M4" s="31"/>
      <c r="N4" s="31"/>
    </row>
    <row r="5" spans="1:14" x14ac:dyDescent="0.2">
      <c r="A5" s="34">
        <f t="shared" si="0"/>
        <v>4</v>
      </c>
      <c r="B5" s="32">
        <v>5189676</v>
      </c>
      <c r="C5" s="32">
        <v>906303</v>
      </c>
      <c r="D5" s="32">
        <v>470486</v>
      </c>
      <c r="E5" s="33">
        <v>435817</v>
      </c>
      <c r="F5" s="32">
        <v>662355</v>
      </c>
      <c r="G5" s="32">
        <v>-86441</v>
      </c>
      <c r="H5" s="32">
        <v>2057273</v>
      </c>
      <c r="I5" s="32">
        <v>3132403</v>
      </c>
      <c r="J5" s="35">
        <v>420463</v>
      </c>
      <c r="K5" s="32">
        <v>-153323</v>
      </c>
      <c r="L5" s="31"/>
      <c r="M5" s="31"/>
      <c r="N5" s="31"/>
    </row>
    <row r="6" spans="1:14" x14ac:dyDescent="0.2">
      <c r="A6" s="34">
        <f t="shared" si="0"/>
        <v>5</v>
      </c>
      <c r="B6" s="32">
        <v>951926</v>
      </c>
      <c r="C6" s="32">
        <v>265680</v>
      </c>
      <c r="D6" s="32">
        <v>180108</v>
      </c>
      <c r="E6" s="33">
        <v>85572</v>
      </c>
      <c r="F6" s="32">
        <v>1145736</v>
      </c>
      <c r="G6" s="32">
        <v>164927</v>
      </c>
      <c r="H6" s="32">
        <v>408512</v>
      </c>
      <c r="I6" s="32">
        <v>543414</v>
      </c>
      <c r="J6" s="35">
        <v>116701</v>
      </c>
      <c r="K6" s="32">
        <v>62741</v>
      </c>
      <c r="L6" s="31"/>
      <c r="M6" s="31"/>
      <c r="N6" s="31"/>
    </row>
    <row r="7" spans="1:14" x14ac:dyDescent="0.2">
      <c r="A7" s="34">
        <f t="shared" si="0"/>
        <v>6</v>
      </c>
      <c r="B7" s="32">
        <v>165444</v>
      </c>
      <c r="C7" s="32">
        <v>18960</v>
      </c>
      <c r="D7" s="32">
        <v>40141</v>
      </c>
      <c r="E7" s="33">
        <v>-21181</v>
      </c>
      <c r="F7" s="32">
        <v>-83294</v>
      </c>
      <c r="G7" s="32">
        <v>-68667</v>
      </c>
      <c r="H7" s="32">
        <v>118050</v>
      </c>
      <c r="I7" s="32">
        <v>47394</v>
      </c>
      <c r="J7" s="29">
        <v>-48434</v>
      </c>
      <c r="K7" s="32">
        <v>-86323</v>
      </c>
      <c r="L7" s="31"/>
      <c r="M7" s="31"/>
      <c r="N7" s="31"/>
    </row>
    <row r="8" spans="1:14" x14ac:dyDescent="0.2">
      <c r="A8" s="34">
        <f t="shared" si="0"/>
        <v>7</v>
      </c>
      <c r="B8" s="32">
        <v>440621</v>
      </c>
      <c r="C8" s="32">
        <v>294859</v>
      </c>
      <c r="D8" s="32">
        <v>72130</v>
      </c>
      <c r="E8" s="33">
        <v>222729</v>
      </c>
      <c r="F8" s="32">
        <v>7902</v>
      </c>
      <c r="G8" s="32">
        <v>77133</v>
      </c>
      <c r="H8" s="32">
        <v>337021</v>
      </c>
      <c r="I8" s="36">
        <v>71574</v>
      </c>
      <c r="J8" s="29">
        <v>116407</v>
      </c>
      <c r="K8" s="32">
        <v>50303</v>
      </c>
      <c r="L8" s="31"/>
      <c r="M8" s="31"/>
      <c r="N8" s="31"/>
    </row>
    <row r="9" spans="1:14" x14ac:dyDescent="0.2">
      <c r="A9" s="34">
        <f t="shared" si="0"/>
        <v>8</v>
      </c>
      <c r="B9" s="32">
        <v>5234318</v>
      </c>
      <c r="C9" s="32">
        <v>2649036</v>
      </c>
      <c r="D9" s="32">
        <v>2321491</v>
      </c>
      <c r="E9" s="33">
        <v>327545</v>
      </c>
      <c r="F9" s="32">
        <v>2658586</v>
      </c>
      <c r="G9" s="32">
        <v>774837</v>
      </c>
      <c r="H9" s="32">
        <v>1440630</v>
      </c>
      <c r="I9" s="32">
        <v>3793688</v>
      </c>
      <c r="J9" s="29">
        <v>587469</v>
      </c>
      <c r="K9" s="32">
        <v>479242</v>
      </c>
      <c r="L9" s="31"/>
      <c r="M9" s="31"/>
      <c r="N9" s="31"/>
    </row>
    <row r="10" spans="1:14" x14ac:dyDescent="0.2">
      <c r="A10" s="34">
        <f t="shared" si="0"/>
        <v>9</v>
      </c>
      <c r="B10" s="32">
        <v>4796402</v>
      </c>
      <c r="C10" s="32">
        <v>1713735</v>
      </c>
      <c r="D10" s="32">
        <v>1342873</v>
      </c>
      <c r="E10" s="33">
        <v>370862</v>
      </c>
      <c r="F10" s="32">
        <v>2564018</v>
      </c>
      <c r="G10" s="32">
        <v>390778</v>
      </c>
      <c r="H10" s="32">
        <v>3121777</v>
      </c>
      <c r="I10" s="32">
        <v>1674625</v>
      </c>
      <c r="J10" s="29">
        <v>818527</v>
      </c>
      <c r="K10" s="37">
        <v>352.54700000000003</v>
      </c>
      <c r="L10" s="31"/>
      <c r="M10" s="31"/>
      <c r="N10" s="31"/>
    </row>
    <row r="11" spans="1:14" x14ac:dyDescent="0.2">
      <c r="A11" s="34">
        <f t="shared" si="0"/>
        <v>10</v>
      </c>
      <c r="B11" s="32">
        <v>29129603</v>
      </c>
      <c r="C11" s="32">
        <v>9937307</v>
      </c>
      <c r="D11" s="32">
        <v>13402985</v>
      </c>
      <c r="E11" s="33">
        <v>-3465678</v>
      </c>
      <c r="F11" s="32">
        <v>-121670882</v>
      </c>
      <c r="G11" s="32">
        <v>-6527899</v>
      </c>
      <c r="H11" s="32">
        <v>4206352</v>
      </c>
      <c r="I11" s="32">
        <v>24923251</v>
      </c>
      <c r="J11" s="29">
        <v>990674</v>
      </c>
      <c r="K11" s="32">
        <v>-7022845</v>
      </c>
      <c r="L11" s="31"/>
      <c r="M11" s="31"/>
      <c r="N11" s="31"/>
    </row>
    <row r="12" spans="1:14" x14ac:dyDescent="0.2">
      <c r="A12" s="34">
        <f t="shared" si="0"/>
        <v>11</v>
      </c>
      <c r="B12" s="32">
        <v>396376</v>
      </c>
      <c r="C12" s="32">
        <v>138265</v>
      </c>
      <c r="D12" s="32">
        <v>57536</v>
      </c>
      <c r="E12" s="33">
        <v>80729</v>
      </c>
      <c r="F12" s="32">
        <v>173752</v>
      </c>
      <c r="G12" s="32">
        <v>-6382</v>
      </c>
      <c r="H12" s="32">
        <v>263683</v>
      </c>
      <c r="I12" s="32">
        <v>132693</v>
      </c>
      <c r="J12" s="29">
        <v>-3376</v>
      </c>
      <c r="K12" s="32">
        <v>-13244</v>
      </c>
      <c r="L12" s="31"/>
      <c r="M12" s="31"/>
      <c r="N12" s="31"/>
    </row>
    <row r="13" spans="1:14" x14ac:dyDescent="0.2">
      <c r="A13" s="34">
        <f t="shared" si="0"/>
        <v>12</v>
      </c>
      <c r="B13" s="32">
        <v>468019</v>
      </c>
      <c r="C13" s="32">
        <v>388316</v>
      </c>
      <c r="D13" s="32">
        <v>181004</v>
      </c>
      <c r="E13" s="33">
        <v>207312</v>
      </c>
      <c r="F13" s="32">
        <v>182274</v>
      </c>
      <c r="G13" s="32">
        <v>47611</v>
      </c>
      <c r="H13" s="32">
        <v>273529</v>
      </c>
      <c r="I13" s="32">
        <v>194490</v>
      </c>
      <c r="J13" s="29">
        <v>-5292</v>
      </c>
      <c r="K13" s="32">
        <v>28787</v>
      </c>
      <c r="L13" s="31"/>
      <c r="M13" s="31"/>
      <c r="N13" s="31"/>
    </row>
    <row r="14" spans="1:14" x14ac:dyDescent="0.2">
      <c r="A14" s="34">
        <f t="shared" si="0"/>
        <v>13</v>
      </c>
      <c r="B14" s="32">
        <v>1473014</v>
      </c>
      <c r="C14" s="32">
        <v>630285</v>
      </c>
      <c r="D14" s="32">
        <v>242889</v>
      </c>
      <c r="E14" s="33">
        <v>387396</v>
      </c>
      <c r="F14" s="32">
        <v>401881</v>
      </c>
      <c r="G14" s="32">
        <v>294574</v>
      </c>
      <c r="H14" s="32">
        <v>864480</v>
      </c>
      <c r="I14" s="32">
        <v>608534</v>
      </c>
      <c r="J14" s="29">
        <v>349523</v>
      </c>
      <c r="K14" s="32">
        <v>205443</v>
      </c>
      <c r="L14" s="31"/>
      <c r="M14" s="31"/>
      <c r="N14" s="31"/>
    </row>
    <row r="15" spans="1:14" x14ac:dyDescent="0.2">
      <c r="A15" s="34">
        <f t="shared" si="0"/>
        <v>14</v>
      </c>
      <c r="B15" s="32">
        <v>695293</v>
      </c>
      <c r="C15" s="32">
        <v>448684</v>
      </c>
      <c r="D15" s="32">
        <v>199136</v>
      </c>
      <c r="E15" s="33">
        <v>249548</v>
      </c>
      <c r="F15" s="32">
        <v>106250</v>
      </c>
      <c r="G15" s="32">
        <v>122401</v>
      </c>
      <c r="H15" s="32">
        <v>451106</v>
      </c>
      <c r="I15" s="32">
        <v>244187</v>
      </c>
      <c r="J15" s="32">
        <v>-86612</v>
      </c>
      <c r="K15" s="32">
        <v>76133</v>
      </c>
      <c r="L15" s="31"/>
      <c r="M15" s="31"/>
      <c r="N15" s="31"/>
    </row>
    <row r="16" spans="1:14" x14ac:dyDescent="0.2">
      <c r="A16" s="34">
        <f t="shared" si="0"/>
        <v>15</v>
      </c>
      <c r="B16" s="32">
        <v>2315293</v>
      </c>
      <c r="C16" s="32">
        <v>771619</v>
      </c>
      <c r="D16" s="32">
        <v>486098</v>
      </c>
      <c r="E16" s="33">
        <v>285521</v>
      </c>
      <c r="F16" s="32">
        <v>-1203936</v>
      </c>
      <c r="G16" s="32">
        <v>-126043</v>
      </c>
      <c r="H16" s="32">
        <v>250099</v>
      </c>
      <c r="I16" s="32">
        <v>2065194</v>
      </c>
      <c r="J16" s="29">
        <v>191307</v>
      </c>
      <c r="K16" s="32">
        <v>-267976</v>
      </c>
      <c r="L16" s="31"/>
      <c r="M16" s="31"/>
      <c r="N16" s="31"/>
    </row>
    <row r="17" spans="1:14" x14ac:dyDescent="0.2">
      <c r="A17" s="34">
        <f t="shared" si="0"/>
        <v>16</v>
      </c>
      <c r="B17" s="37">
        <v>706.21199999999999</v>
      </c>
      <c r="C17" s="37">
        <v>225.5</v>
      </c>
      <c r="D17" s="37">
        <v>140.197</v>
      </c>
      <c r="E17" s="38">
        <v>85.302999999999997</v>
      </c>
      <c r="F17" s="37">
        <v>1165.952</v>
      </c>
      <c r="G17" s="37">
        <v>-89.94</v>
      </c>
      <c r="H17" s="37">
        <v>328.16399999999999</v>
      </c>
      <c r="I17" s="37">
        <v>378.048</v>
      </c>
      <c r="J17" s="37">
        <v>76.322999999999993</v>
      </c>
      <c r="K17" s="37">
        <v>-83.352999999999994</v>
      </c>
      <c r="L17" s="31"/>
      <c r="M17" s="31"/>
      <c r="N17" s="31"/>
    </row>
    <row r="18" spans="1:14" x14ac:dyDescent="0.2">
      <c r="A18" s="34">
        <f t="shared" si="0"/>
        <v>17</v>
      </c>
      <c r="B18" s="37">
        <v>708.59900000000005</v>
      </c>
      <c r="C18" s="37">
        <v>458.96300000000002</v>
      </c>
      <c r="D18" s="37">
        <v>110.657</v>
      </c>
      <c r="E18" s="38">
        <v>348.30600000000004</v>
      </c>
      <c r="F18" s="37">
        <v>-50.462000000000003</v>
      </c>
      <c r="G18" s="37">
        <v>18.427</v>
      </c>
      <c r="H18" s="37">
        <v>536.93799999999999</v>
      </c>
      <c r="I18" s="37">
        <v>162.06</v>
      </c>
      <c r="J18" s="37">
        <v>120.08499999999999</v>
      </c>
      <c r="K18" s="37">
        <v>9.3260000000000005</v>
      </c>
      <c r="L18" s="31"/>
      <c r="M18" s="31"/>
      <c r="N18" s="31"/>
    </row>
    <row r="19" spans="1:14" x14ac:dyDescent="0.2">
      <c r="A19" s="34">
        <f t="shared" si="0"/>
        <v>18</v>
      </c>
      <c r="B19" s="37">
        <v>2106.6840000000002</v>
      </c>
      <c r="C19" s="37">
        <v>310.95699999999999</v>
      </c>
      <c r="D19" s="37">
        <v>181.31399999999999</v>
      </c>
      <c r="E19" s="38">
        <v>129.643</v>
      </c>
      <c r="F19" s="37">
        <v>-320.80399999999997</v>
      </c>
      <c r="G19" s="37">
        <v>140.977</v>
      </c>
      <c r="H19" s="37">
        <v>-4.0279999999999996</v>
      </c>
      <c r="I19" s="37">
        <v>2110.712</v>
      </c>
      <c r="J19" s="37">
        <v>84.480999999999995</v>
      </c>
      <c r="K19" s="37">
        <v>1.429</v>
      </c>
      <c r="L19" s="31"/>
      <c r="M19" s="31"/>
      <c r="N19" s="31"/>
    </row>
    <row r="20" spans="1:14" x14ac:dyDescent="0.2">
      <c r="A20" s="34">
        <f t="shared" si="0"/>
        <v>19</v>
      </c>
      <c r="B20" s="37">
        <v>1015.35</v>
      </c>
      <c r="C20" s="37">
        <v>406.94499999999999</v>
      </c>
      <c r="D20" s="37">
        <v>80.180000000000007</v>
      </c>
      <c r="E20" s="38">
        <v>326.76499999999999</v>
      </c>
      <c r="F20" s="37">
        <v>201.34299999999999</v>
      </c>
      <c r="G20" s="37">
        <v>79.59</v>
      </c>
      <c r="H20" s="37">
        <v>609.81399999999996</v>
      </c>
      <c r="I20" s="37">
        <v>405.536</v>
      </c>
      <c r="J20" s="37">
        <v>117.581</v>
      </c>
      <c r="K20" s="37">
        <v>40.630000000000003</v>
      </c>
      <c r="L20" s="31"/>
      <c r="M20" s="31"/>
      <c r="N20" s="31"/>
    </row>
    <row r="21" spans="1:14" x14ac:dyDescent="0.2">
      <c r="A21" s="34">
        <f>A20+1</f>
        <v>20</v>
      </c>
      <c r="B21" s="37">
        <v>2069.06</v>
      </c>
      <c r="C21" s="37">
        <v>1097.682</v>
      </c>
      <c r="D21" s="37">
        <v>724.23500000000001</v>
      </c>
      <c r="E21" s="38">
        <v>373.447</v>
      </c>
      <c r="F21" s="37">
        <v>1211.31</v>
      </c>
      <c r="G21" s="37">
        <v>75.531999999999996</v>
      </c>
      <c r="H21" s="37">
        <v>1066.183</v>
      </c>
      <c r="I21" s="37">
        <v>1002.877</v>
      </c>
      <c r="J21" s="37">
        <v>239.185</v>
      </c>
      <c r="K21" s="37">
        <v>31.413</v>
      </c>
      <c r="L21" s="31"/>
      <c r="M21" s="31"/>
      <c r="N21" s="31"/>
    </row>
    <row r="22" spans="1:14" x14ac:dyDescent="0.2">
      <c r="A22" s="34">
        <f t="shared" si="0"/>
        <v>21</v>
      </c>
      <c r="B22" s="37">
        <v>167.38499999999999</v>
      </c>
      <c r="C22" s="37">
        <v>90.620999999999995</v>
      </c>
      <c r="D22" s="37">
        <v>49.715000000000003</v>
      </c>
      <c r="E22" s="38">
        <v>40.905999999999992</v>
      </c>
      <c r="F22" s="37">
        <v>-72.403000000000006</v>
      </c>
      <c r="G22" s="37">
        <v>-25.690999999999999</v>
      </c>
      <c r="H22" s="39">
        <v>104.76899999999999</v>
      </c>
      <c r="I22" s="37">
        <v>62.616</v>
      </c>
      <c r="J22" s="37">
        <v>2.625</v>
      </c>
      <c r="K22" s="37">
        <v>-6.74</v>
      </c>
      <c r="L22" s="31"/>
      <c r="M22" s="31"/>
      <c r="N22" s="31"/>
    </row>
    <row r="23" spans="1:14" x14ac:dyDescent="0.2">
      <c r="A23" s="40">
        <v>22</v>
      </c>
      <c r="B23" s="19">
        <v>19924.124</v>
      </c>
      <c r="C23" s="19">
        <v>10589.574000000001</v>
      </c>
      <c r="D23" s="19">
        <v>19926.985000000001</v>
      </c>
      <c r="E23" s="41">
        <v>-9337.4110000000001</v>
      </c>
      <c r="F23" s="19">
        <v>-3213.8429999999998</v>
      </c>
      <c r="G23" s="19">
        <v>-1296.7159999999999</v>
      </c>
      <c r="H23" s="19">
        <v>-8.0399999999999991</v>
      </c>
      <c r="I23" s="19">
        <v>19932.165000000001</v>
      </c>
      <c r="J23" s="19">
        <v>1134.6210000000001</v>
      </c>
      <c r="K23" s="19">
        <v>-1945.1130000000001</v>
      </c>
    </row>
    <row r="24" spans="1:14" x14ac:dyDescent="0.2">
      <c r="A24" s="40">
        <v>23</v>
      </c>
      <c r="B24" s="19">
        <v>2143.87</v>
      </c>
      <c r="C24" s="19">
        <v>2034.9670000000001</v>
      </c>
      <c r="D24" s="19">
        <v>2655.924</v>
      </c>
      <c r="E24" s="41">
        <v>-620.95699999999988</v>
      </c>
      <c r="F24" s="19">
        <v>-6903.8670000000002</v>
      </c>
      <c r="G24" s="19">
        <v>15983.35</v>
      </c>
      <c r="H24" s="19">
        <v>-588.88300000000004</v>
      </c>
      <c r="I24" s="19">
        <v>2732.7530000000002</v>
      </c>
      <c r="J24" s="19">
        <v>355.91300000000001</v>
      </c>
      <c r="K24" s="19">
        <v>863.67899999999997</v>
      </c>
    </row>
    <row r="25" spans="1:14" x14ac:dyDescent="0.2">
      <c r="A25" s="40">
        <v>24</v>
      </c>
      <c r="B25" s="19">
        <v>4344.46</v>
      </c>
      <c r="C25" s="19">
        <v>1015.497</v>
      </c>
      <c r="D25" s="19">
        <v>1680.463</v>
      </c>
      <c r="E25" s="41">
        <v>-664.96600000000001</v>
      </c>
      <c r="F25" s="19">
        <v>-10572.712</v>
      </c>
      <c r="G25" s="19">
        <v>-366.47300000000001</v>
      </c>
      <c r="H25" s="19">
        <v>2614.5369999999998</v>
      </c>
      <c r="I25" s="19">
        <v>1729.923</v>
      </c>
      <c r="J25" s="19">
        <v>-40.204000000000001</v>
      </c>
      <c r="K25" s="19">
        <v>-757.40899999999999</v>
      </c>
    </row>
    <row r="26" spans="1:14" x14ac:dyDescent="0.2">
      <c r="A26" s="40">
        <v>25</v>
      </c>
      <c r="B26" s="19">
        <v>1590477</v>
      </c>
      <c r="C26" s="19">
        <v>630236</v>
      </c>
      <c r="D26" s="19">
        <v>347740</v>
      </c>
      <c r="E26" s="41">
        <v>282496</v>
      </c>
      <c r="F26" s="19">
        <v>589838</v>
      </c>
      <c r="G26" s="19">
        <v>215140</v>
      </c>
      <c r="H26" s="19">
        <v>966343</v>
      </c>
      <c r="I26" s="19">
        <v>624134</v>
      </c>
      <c r="J26" s="19">
        <v>171445</v>
      </c>
      <c r="K26" s="19">
        <v>125096</v>
      </c>
    </row>
    <row r="27" spans="1:14" x14ac:dyDescent="0.2">
      <c r="A27" s="40">
        <v>26</v>
      </c>
      <c r="B27" s="19">
        <v>290137</v>
      </c>
      <c r="C27" s="19">
        <v>63393</v>
      </c>
      <c r="D27" s="19">
        <v>60436</v>
      </c>
      <c r="E27" s="41">
        <v>2957</v>
      </c>
      <c r="F27" s="19">
        <v>-221044</v>
      </c>
      <c r="G27" s="19">
        <v>15194</v>
      </c>
      <c r="H27" s="19">
        <v>-11473</v>
      </c>
      <c r="I27" s="19">
        <v>301610</v>
      </c>
      <c r="J27" s="19">
        <v>39938</v>
      </c>
      <c r="K27" s="19">
        <v>-23040</v>
      </c>
    </row>
    <row r="28" spans="1:14" x14ac:dyDescent="0.2">
      <c r="A28" s="40">
        <v>27</v>
      </c>
      <c r="B28" s="19">
        <v>1540.8040000000001</v>
      </c>
      <c r="C28" s="19">
        <v>330.17700000000002</v>
      </c>
      <c r="D28" s="19">
        <v>1914.7080000000001</v>
      </c>
      <c r="E28" s="41">
        <v>-1584.5309999999999</v>
      </c>
      <c r="F28" s="19">
        <v>-22324.434000000001</v>
      </c>
      <c r="G28" s="19">
        <v>-1498.5440000000001</v>
      </c>
      <c r="H28" s="19">
        <v>-413.77600000000001</v>
      </c>
      <c r="I28" s="19">
        <v>1954.58</v>
      </c>
      <c r="J28" s="19">
        <v>-217.92599999999999</v>
      </c>
      <c r="K28" s="19">
        <v>-1560.0119999999999</v>
      </c>
    </row>
    <row r="29" spans="1:14" x14ac:dyDescent="0.2">
      <c r="A29" s="40">
        <v>28</v>
      </c>
      <c r="B29" s="19">
        <v>15.347</v>
      </c>
      <c r="C29" s="19">
        <v>13.705</v>
      </c>
      <c r="D29" s="19">
        <v>1.589</v>
      </c>
      <c r="E29" s="41">
        <v>12.116</v>
      </c>
      <c r="F29" s="19">
        <v>-74.394999999999996</v>
      </c>
      <c r="G29" s="19">
        <v>-10.253</v>
      </c>
      <c r="H29" s="19">
        <v>13.757999999999999</v>
      </c>
      <c r="I29" s="19">
        <v>1.589</v>
      </c>
      <c r="J29" s="19">
        <v>-8.2469999999999999</v>
      </c>
      <c r="K29" s="19">
        <v>-10.183</v>
      </c>
    </row>
    <row r="30" spans="1:14" x14ac:dyDescent="0.2">
      <c r="A30" s="40">
        <v>29</v>
      </c>
      <c r="B30" s="19">
        <v>1301.7</v>
      </c>
      <c r="C30" s="19">
        <v>898.4</v>
      </c>
      <c r="D30" s="19">
        <v>537.6</v>
      </c>
      <c r="E30" s="41">
        <v>360.79999999999995</v>
      </c>
      <c r="F30" s="19">
        <v>571.5</v>
      </c>
      <c r="G30" s="19">
        <v>-146.1</v>
      </c>
      <c r="H30" s="19">
        <v>566.4</v>
      </c>
      <c r="I30" s="19">
        <v>735.3</v>
      </c>
      <c r="J30" s="19">
        <v>-17.2</v>
      </c>
      <c r="K30" s="19">
        <v>-104.5</v>
      </c>
    </row>
    <row r="31" spans="1:14" x14ac:dyDescent="0.2">
      <c r="A31" s="40">
        <v>30</v>
      </c>
      <c r="B31" s="19">
        <v>111.429</v>
      </c>
      <c r="C31" s="19">
        <v>33.018999999999998</v>
      </c>
      <c r="D31" s="19">
        <v>14.763999999999999</v>
      </c>
      <c r="E31" s="41">
        <v>18.254999999999999</v>
      </c>
      <c r="F31" s="19">
        <v>75.632000000000005</v>
      </c>
      <c r="G31" s="19">
        <v>28.251999999999999</v>
      </c>
      <c r="H31" s="19">
        <v>87.352000000000004</v>
      </c>
      <c r="I31" s="19">
        <v>24.077000000000002</v>
      </c>
      <c r="J31" s="19">
        <v>30.943999999999999</v>
      </c>
      <c r="K31" s="19">
        <v>11.766999999999999</v>
      </c>
    </row>
    <row r="32" spans="1:14" x14ac:dyDescent="0.2">
      <c r="A32" s="40">
        <v>31</v>
      </c>
      <c r="B32" s="19">
        <v>320.19400000000002</v>
      </c>
      <c r="C32" s="19">
        <v>59.442999999999998</v>
      </c>
      <c r="D32" s="19">
        <v>18.201000000000001</v>
      </c>
      <c r="E32" s="41">
        <v>41.241999999999997</v>
      </c>
      <c r="F32" s="19">
        <v>-7.7119999999999997</v>
      </c>
      <c r="G32" s="19">
        <v>-3.32</v>
      </c>
      <c r="H32" s="19">
        <v>301.88799999999998</v>
      </c>
      <c r="I32" s="19">
        <v>18.306000000000001</v>
      </c>
      <c r="J32" s="19">
        <v>37.069000000000003</v>
      </c>
      <c r="K32" s="19">
        <v>-1.5049999999999999</v>
      </c>
    </row>
    <row r="33" spans="1:11" x14ac:dyDescent="0.2">
      <c r="A33" s="40">
        <v>32</v>
      </c>
      <c r="B33" s="19">
        <v>12.132999999999999</v>
      </c>
      <c r="C33" s="19">
        <v>2.8119999999999998</v>
      </c>
      <c r="D33" s="19">
        <v>4.8680000000000003</v>
      </c>
      <c r="E33" s="41">
        <v>-2.0560000000000005</v>
      </c>
      <c r="F33" s="19">
        <v>-6.3470000000000004</v>
      </c>
      <c r="G33" s="19">
        <v>-0.108</v>
      </c>
      <c r="H33" s="19">
        <v>-1.0840000000000001</v>
      </c>
      <c r="I33" s="19">
        <v>13.217000000000001</v>
      </c>
      <c r="J33" s="19">
        <v>0.36399999999999999</v>
      </c>
      <c r="K33" s="19">
        <v>-1.022</v>
      </c>
    </row>
  </sheetData>
  <hyperlinks>
    <hyperlink ref="K5" r:id="rId1" tooltip="Click to Display Formula" display="http://www.mergentonline.com/displayformula.php?compnumber=80299&amp;reportid=1817627648&amp;period=Annuals&amp;signatureid=-976"/>
    <hyperlink ref="K6" r:id="rId2" tooltip="Click to Display Formula" display="http://www.mergentonline.com/displayformula.php?compnumber=3981&amp;reportid=1817627648&amp;period=Annuals&amp;signatureid=-976"/>
  </hyperlink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zoomScale="70" zoomScaleNormal="70" workbookViewId="0">
      <selection activeCell="G16" sqref="G16"/>
    </sheetView>
  </sheetViews>
  <sheetFormatPr baseColWidth="10" defaultColWidth="0" defaultRowHeight="16" zeroHeight="1" x14ac:dyDescent="0.2"/>
  <cols>
    <col min="1" max="1" width="14.5" style="51" customWidth="1"/>
    <col min="2" max="2" width="13" style="51" customWidth="1"/>
    <col min="3" max="11" width="14.5" style="51" customWidth="1"/>
    <col min="12" max="16384" width="14.5" style="51" hidden="1"/>
  </cols>
  <sheetData>
    <row r="1" spans="1:11" s="50" customFormat="1" x14ac:dyDescent="0.2">
      <c r="A1" s="42" t="s">
        <v>49</v>
      </c>
      <c r="B1" s="42" t="s">
        <v>50</v>
      </c>
      <c r="C1" s="42" t="s">
        <v>51</v>
      </c>
      <c r="D1" s="42" t="s">
        <v>52</v>
      </c>
      <c r="E1" s="42" t="s">
        <v>53</v>
      </c>
      <c r="F1" s="42" t="s">
        <v>54</v>
      </c>
      <c r="G1" s="42" t="s">
        <v>55</v>
      </c>
      <c r="H1" s="42" t="s">
        <v>56</v>
      </c>
      <c r="I1" s="42" t="s">
        <v>57</v>
      </c>
      <c r="J1" s="42" t="s">
        <v>58</v>
      </c>
      <c r="K1" s="43" t="s">
        <v>59</v>
      </c>
    </row>
    <row r="2" spans="1:11" x14ac:dyDescent="0.2">
      <c r="A2" s="29">
        <v>1</v>
      </c>
      <c r="B2" s="32">
        <v>4487596</v>
      </c>
      <c r="C2" s="32">
        <v>339128</v>
      </c>
      <c r="D2" s="32">
        <v>380132</v>
      </c>
      <c r="E2" s="29">
        <v>-41004</v>
      </c>
      <c r="F2" s="32">
        <v>795693</v>
      </c>
      <c r="G2" s="32">
        <v>271096</v>
      </c>
      <c r="H2" s="32">
        <v>1385406</v>
      </c>
      <c r="I2" s="32">
        <v>3102190</v>
      </c>
      <c r="J2" s="29">
        <v>283682</v>
      </c>
      <c r="K2" s="32">
        <v>303035</v>
      </c>
    </row>
    <row r="3" spans="1:11" x14ac:dyDescent="0.2">
      <c r="A3" s="34">
        <f>A2+1</f>
        <v>2</v>
      </c>
      <c r="B3" s="32">
        <v>2564200</v>
      </c>
      <c r="C3" s="32">
        <v>861600</v>
      </c>
      <c r="D3" s="32">
        <v>426900</v>
      </c>
      <c r="E3" s="29">
        <v>434700</v>
      </c>
      <c r="F3" s="32">
        <v>1397400</v>
      </c>
      <c r="G3" s="32">
        <v>244800</v>
      </c>
      <c r="H3" s="32">
        <v>1521700</v>
      </c>
      <c r="I3" s="32">
        <v>1042500</v>
      </c>
      <c r="J3" s="29">
        <v>209900</v>
      </c>
      <c r="K3" s="32">
        <v>169500</v>
      </c>
    </row>
    <row r="4" spans="1:11" x14ac:dyDescent="0.2">
      <c r="A4" s="34">
        <f t="shared" ref="A4:A22" si="0">A3+1</f>
        <v>3</v>
      </c>
      <c r="B4" s="32">
        <v>546328</v>
      </c>
      <c r="C4" s="32">
        <v>128541</v>
      </c>
      <c r="D4" s="32">
        <v>126891</v>
      </c>
      <c r="E4" s="29">
        <v>1650</v>
      </c>
      <c r="F4" s="32">
        <v>221142</v>
      </c>
      <c r="G4" s="32">
        <v>49582</v>
      </c>
      <c r="H4" s="32">
        <v>350079</v>
      </c>
      <c r="I4" s="32">
        <v>196249</v>
      </c>
      <c r="J4" s="35">
        <v>69508</v>
      </c>
      <c r="K4" s="32">
        <v>15731</v>
      </c>
    </row>
    <row r="5" spans="1:11" x14ac:dyDescent="0.2">
      <c r="A5" s="34">
        <f t="shared" si="0"/>
        <v>4</v>
      </c>
      <c r="B5" s="32">
        <v>4967032</v>
      </c>
      <c r="C5" s="32">
        <v>302703</v>
      </c>
      <c r="D5" s="32">
        <v>493874</v>
      </c>
      <c r="E5" s="29">
        <v>-191171</v>
      </c>
      <c r="F5" s="32">
        <v>815678</v>
      </c>
      <c r="G5" s="32">
        <v>497809</v>
      </c>
      <c r="H5" s="32">
        <v>1120962</v>
      </c>
      <c r="I5" s="32">
        <v>3846070</v>
      </c>
      <c r="J5" s="35">
        <v>431219</v>
      </c>
      <c r="K5" s="32">
        <v>160053</v>
      </c>
    </row>
    <row r="6" spans="1:11" x14ac:dyDescent="0.2">
      <c r="A6" s="34">
        <f t="shared" si="0"/>
        <v>5</v>
      </c>
      <c r="B6" s="32">
        <v>969285</v>
      </c>
      <c r="C6" s="32">
        <v>279975</v>
      </c>
      <c r="D6" s="32">
        <v>171236</v>
      </c>
      <c r="E6" s="29">
        <v>108739</v>
      </c>
      <c r="F6" s="32">
        <v>1073395</v>
      </c>
      <c r="G6" s="32">
        <v>186052</v>
      </c>
      <c r="H6" s="32">
        <v>493476</v>
      </c>
      <c r="I6" s="32">
        <v>475809</v>
      </c>
      <c r="J6" s="29">
        <v>143215</v>
      </c>
      <c r="K6" s="32">
        <v>92640</v>
      </c>
    </row>
    <row r="7" spans="1:11" x14ac:dyDescent="0.2">
      <c r="A7" s="34">
        <f t="shared" si="0"/>
        <v>6</v>
      </c>
      <c r="B7" s="32">
        <v>256101</v>
      </c>
      <c r="C7" s="32">
        <v>69392</v>
      </c>
      <c r="D7" s="32">
        <v>27466</v>
      </c>
      <c r="E7" s="29">
        <v>41926</v>
      </c>
      <c r="F7" s="32">
        <v>16766</v>
      </c>
      <c r="G7" s="32">
        <v>-18783</v>
      </c>
      <c r="H7" s="32">
        <v>207298</v>
      </c>
      <c r="I7" s="32">
        <v>48803</v>
      </c>
      <c r="J7" s="29">
        <v>-16283</v>
      </c>
      <c r="K7" s="32">
        <v>-13604</v>
      </c>
    </row>
    <row r="8" spans="1:11" x14ac:dyDescent="0.2">
      <c r="A8" s="34">
        <f t="shared" si="0"/>
        <v>7</v>
      </c>
      <c r="B8" s="32">
        <v>429410</v>
      </c>
      <c r="C8" s="32">
        <v>280028</v>
      </c>
      <c r="D8" s="32">
        <v>58332</v>
      </c>
      <c r="E8" s="29">
        <v>221696</v>
      </c>
      <c r="F8" s="32">
        <v>40969</v>
      </c>
      <c r="G8" s="32">
        <v>70287</v>
      </c>
      <c r="H8" s="32">
        <v>359974</v>
      </c>
      <c r="I8" s="32">
        <v>69436</v>
      </c>
      <c r="J8" s="35">
        <v>36243</v>
      </c>
      <c r="K8" s="32">
        <v>45416</v>
      </c>
    </row>
    <row r="9" spans="1:11" x14ac:dyDescent="0.2">
      <c r="A9" s="34">
        <f t="shared" si="0"/>
        <v>8</v>
      </c>
      <c r="B9" s="32">
        <v>5359722</v>
      </c>
      <c r="C9" s="32">
        <v>2571080</v>
      </c>
      <c r="D9" s="32">
        <v>2398280</v>
      </c>
      <c r="E9" s="29">
        <v>172800</v>
      </c>
      <c r="F9" s="32">
        <v>2671437</v>
      </c>
      <c r="G9" s="32">
        <v>838869</v>
      </c>
      <c r="H9" s="32">
        <v>1405859</v>
      </c>
      <c r="I9" s="32">
        <v>3953863</v>
      </c>
      <c r="J9" s="29">
        <v>1024439</v>
      </c>
      <c r="K9" s="32">
        <v>485673</v>
      </c>
    </row>
    <row r="10" spans="1:11" x14ac:dyDescent="0.2">
      <c r="A10" s="34">
        <f t="shared" si="0"/>
        <v>9</v>
      </c>
      <c r="B10" s="32">
        <v>4099541</v>
      </c>
      <c r="C10" s="32">
        <v>1373030</v>
      </c>
      <c r="D10" s="32">
        <v>1179130</v>
      </c>
      <c r="E10" s="29">
        <v>193900</v>
      </c>
      <c r="F10" s="32">
        <v>2211471</v>
      </c>
      <c r="G10" s="32">
        <v>416966</v>
      </c>
      <c r="H10" s="32">
        <v>2730490</v>
      </c>
      <c r="I10" s="32">
        <v>1369051</v>
      </c>
      <c r="J10" s="29">
        <v>679122</v>
      </c>
      <c r="K10" s="37">
        <v>355.63</v>
      </c>
    </row>
    <row r="11" spans="1:11" x14ac:dyDescent="0.2">
      <c r="A11" s="34">
        <f t="shared" si="0"/>
        <v>10</v>
      </c>
      <c r="B11" s="32">
        <v>11096341</v>
      </c>
      <c r="C11" s="32">
        <v>7337543</v>
      </c>
      <c r="D11" s="32">
        <v>9352180</v>
      </c>
      <c r="E11" s="29">
        <v>-2014637</v>
      </c>
      <c r="F11" s="32">
        <v>-114648037</v>
      </c>
      <c r="G11" s="32">
        <v>-5695851</v>
      </c>
      <c r="H11" s="32">
        <v>-1010266</v>
      </c>
      <c r="I11" s="32">
        <v>12106607</v>
      </c>
      <c r="J11" s="29">
        <v>-522236</v>
      </c>
      <c r="K11" s="32">
        <v>-8976371</v>
      </c>
    </row>
    <row r="12" spans="1:11" x14ac:dyDescent="0.2">
      <c r="A12" s="34">
        <f t="shared" si="0"/>
        <v>11</v>
      </c>
      <c r="B12" s="32">
        <v>357305</v>
      </c>
      <c r="C12" s="32">
        <v>107148</v>
      </c>
      <c r="D12" s="32">
        <v>51465</v>
      </c>
      <c r="E12" s="29">
        <v>55683</v>
      </c>
      <c r="F12" s="32">
        <v>186996</v>
      </c>
      <c r="G12" s="32">
        <v>95602</v>
      </c>
      <c r="H12" s="32">
        <v>273741</v>
      </c>
      <c r="I12" s="32">
        <v>83564</v>
      </c>
      <c r="J12" s="29">
        <v>71937</v>
      </c>
      <c r="K12" s="32">
        <v>48759</v>
      </c>
    </row>
    <row r="13" spans="1:11" x14ac:dyDescent="0.2">
      <c r="A13" s="34">
        <f t="shared" si="0"/>
        <v>12</v>
      </c>
      <c r="B13" s="32">
        <v>420941</v>
      </c>
      <c r="C13" s="32">
        <v>357190</v>
      </c>
      <c r="D13" s="32">
        <v>152117</v>
      </c>
      <c r="E13" s="29">
        <v>205073</v>
      </c>
      <c r="F13" s="32">
        <v>164075</v>
      </c>
      <c r="G13" s="32">
        <v>38667</v>
      </c>
      <c r="H13" s="32">
        <v>257639</v>
      </c>
      <c r="I13" s="32">
        <v>163302</v>
      </c>
      <c r="J13" s="29">
        <v>-862</v>
      </c>
      <c r="K13" s="32">
        <v>22961</v>
      </c>
    </row>
    <row r="14" spans="1:11" x14ac:dyDescent="0.2">
      <c r="A14" s="34">
        <f t="shared" si="0"/>
        <v>13</v>
      </c>
      <c r="B14" s="32">
        <v>1299194</v>
      </c>
      <c r="C14" s="32">
        <v>632494</v>
      </c>
      <c r="D14" s="32">
        <v>195640</v>
      </c>
      <c r="E14" s="29">
        <v>436854</v>
      </c>
      <c r="F14" s="32">
        <v>196438</v>
      </c>
      <c r="G14" s="32">
        <v>296296</v>
      </c>
      <c r="H14" s="32">
        <v>726968</v>
      </c>
      <c r="I14" s="32">
        <v>572226</v>
      </c>
      <c r="J14" s="29">
        <v>239066</v>
      </c>
      <c r="K14" s="32">
        <v>194069</v>
      </c>
    </row>
    <row r="15" spans="1:11" x14ac:dyDescent="0.2">
      <c r="A15" s="34">
        <f t="shared" si="0"/>
        <v>14</v>
      </c>
      <c r="B15" s="32">
        <v>565279</v>
      </c>
      <c r="C15" s="32">
        <v>391276</v>
      </c>
      <c r="D15" s="32">
        <v>163893</v>
      </c>
      <c r="E15" s="29">
        <v>227383</v>
      </c>
      <c r="F15" s="32">
        <v>464545</v>
      </c>
      <c r="G15" s="32">
        <v>107406</v>
      </c>
      <c r="H15" s="32">
        <v>374457</v>
      </c>
      <c r="I15" s="32">
        <v>190822</v>
      </c>
      <c r="J15" s="32">
        <v>-26898</v>
      </c>
      <c r="K15" s="32">
        <v>81168</v>
      </c>
    </row>
    <row r="16" spans="1:11" x14ac:dyDescent="0.2">
      <c r="A16" s="34">
        <f t="shared" si="0"/>
        <v>15</v>
      </c>
      <c r="B16" s="32">
        <v>2839095</v>
      </c>
      <c r="C16" s="32">
        <v>837718</v>
      </c>
      <c r="D16" s="32">
        <v>534005</v>
      </c>
      <c r="E16" s="29">
        <v>303713</v>
      </c>
      <c r="F16" s="32">
        <v>-935960</v>
      </c>
      <c r="G16" s="32">
        <v>-1409680</v>
      </c>
      <c r="H16" s="32">
        <v>496564</v>
      </c>
      <c r="I16" s="32">
        <v>2342531</v>
      </c>
      <c r="J16" s="29">
        <v>-10850</v>
      </c>
      <c r="K16" s="32">
        <v>-1515741</v>
      </c>
    </row>
    <row r="17" spans="1:11" x14ac:dyDescent="0.2">
      <c r="A17" s="34">
        <f t="shared" si="0"/>
        <v>16</v>
      </c>
      <c r="B17" s="37">
        <v>932.51400000000001</v>
      </c>
      <c r="C17" s="37">
        <v>275.517</v>
      </c>
      <c r="D17" s="37">
        <v>205.06899999999999</v>
      </c>
      <c r="E17" s="55">
        <f>C17-D17</f>
        <v>70.448000000000008</v>
      </c>
      <c r="F17" s="37">
        <v>1276.2660000000001</v>
      </c>
      <c r="G17" s="37">
        <v>75.406000000000006</v>
      </c>
      <c r="H17" s="37">
        <v>446.35500000000002</v>
      </c>
      <c r="I17" s="37">
        <v>486.15899999999999</v>
      </c>
      <c r="J17" s="37">
        <v>60.664999999999999</v>
      </c>
      <c r="K17" s="37">
        <v>44.198</v>
      </c>
    </row>
    <row r="18" spans="1:11" x14ac:dyDescent="0.2">
      <c r="A18" s="34">
        <f t="shared" si="0"/>
        <v>17</v>
      </c>
      <c r="B18" s="37">
        <v>711.66700000000003</v>
      </c>
      <c r="C18" s="37">
        <v>465.20100000000002</v>
      </c>
      <c r="D18" s="37">
        <v>113.76</v>
      </c>
      <c r="E18" s="55">
        <f t="shared" ref="E18:E22" si="1">C18-D18</f>
        <v>351.44100000000003</v>
      </c>
      <c r="F18" s="37">
        <v>-61.45</v>
      </c>
      <c r="G18" s="37">
        <v>22.856000000000002</v>
      </c>
      <c r="H18" s="37">
        <v>528.92999999999995</v>
      </c>
      <c r="I18" s="37">
        <v>165.93600000000001</v>
      </c>
      <c r="J18" s="37">
        <v>123.477</v>
      </c>
      <c r="K18" s="37">
        <v>18.116</v>
      </c>
    </row>
    <row r="19" spans="1:11" x14ac:dyDescent="0.2">
      <c r="A19" s="34">
        <f t="shared" si="0"/>
        <v>18</v>
      </c>
      <c r="B19" s="37">
        <v>1858.7940000000001</v>
      </c>
      <c r="C19" s="37">
        <v>268.649</v>
      </c>
      <c r="D19" s="37">
        <v>141.39099999999999</v>
      </c>
      <c r="E19" s="55">
        <f t="shared" si="1"/>
        <v>127.25800000000001</v>
      </c>
      <c r="F19" s="37">
        <v>-322.233</v>
      </c>
      <c r="G19" s="37">
        <v>49.542999999999999</v>
      </c>
      <c r="H19" s="37">
        <v>-264.08199999999999</v>
      </c>
      <c r="I19" s="37">
        <v>2122.8760000000002</v>
      </c>
      <c r="J19" s="37">
        <v>21.949000000000002</v>
      </c>
      <c r="K19" s="37">
        <v>-65.897000000000006</v>
      </c>
    </row>
    <row r="20" spans="1:11" x14ac:dyDescent="0.2">
      <c r="A20" s="34">
        <f t="shared" si="0"/>
        <v>19</v>
      </c>
      <c r="B20" s="37">
        <v>862.822</v>
      </c>
      <c r="C20" s="37">
        <v>441.93299999999999</v>
      </c>
      <c r="D20" s="37">
        <v>87.635000000000005</v>
      </c>
      <c r="E20" s="55">
        <f t="shared" si="1"/>
        <v>354.298</v>
      </c>
      <c r="F20" s="37">
        <v>160.71299999999999</v>
      </c>
      <c r="G20" s="37">
        <v>62.298000000000002</v>
      </c>
      <c r="H20" s="37">
        <v>529.10699999999997</v>
      </c>
      <c r="I20" s="37">
        <v>333.71499999999997</v>
      </c>
      <c r="J20" s="37">
        <v>70.978999999999999</v>
      </c>
      <c r="K20" s="37">
        <v>38.895000000000003</v>
      </c>
    </row>
    <row r="21" spans="1:11" x14ac:dyDescent="0.2">
      <c r="A21" s="34">
        <f>A20+1</f>
        <v>20</v>
      </c>
      <c r="B21" s="37">
        <v>2094.1570000000002</v>
      </c>
      <c r="C21" s="37">
        <v>1167.549</v>
      </c>
      <c r="D21" s="37">
        <v>585.84</v>
      </c>
      <c r="E21" s="55">
        <f t="shared" si="1"/>
        <v>581.70899999999995</v>
      </c>
      <c r="F21" s="37">
        <v>1179.8969999999999</v>
      </c>
      <c r="G21" s="37">
        <v>124.006</v>
      </c>
      <c r="H21" s="37">
        <v>1133.558</v>
      </c>
      <c r="I21" s="37">
        <v>960.59900000000005</v>
      </c>
      <c r="J21" s="37">
        <v>211.04400000000001</v>
      </c>
      <c r="K21" s="37">
        <v>79.403999999999996</v>
      </c>
    </row>
    <row r="22" spans="1:11" x14ac:dyDescent="0.2">
      <c r="A22" s="34">
        <f t="shared" si="0"/>
        <v>21</v>
      </c>
      <c r="B22" s="37">
        <v>166.19399999999999</v>
      </c>
      <c r="C22" s="37">
        <v>86.628</v>
      </c>
      <c r="D22" s="37">
        <v>69.293000000000006</v>
      </c>
      <c r="E22" s="55">
        <f t="shared" si="1"/>
        <v>17.334999999999994</v>
      </c>
      <c r="F22" s="37">
        <v>-64.454999999999998</v>
      </c>
      <c r="G22" s="37">
        <v>-25.690999999999999</v>
      </c>
      <c r="H22" s="39">
        <v>69.668999999999983</v>
      </c>
      <c r="I22" s="37">
        <v>96.525000000000006</v>
      </c>
      <c r="J22" s="37">
        <v>-8.33</v>
      </c>
      <c r="K22" s="37">
        <v>-29.28</v>
      </c>
    </row>
    <row r="23" spans="1:11" x14ac:dyDescent="0.2">
      <c r="A23" s="52">
        <v>22</v>
      </c>
      <c r="B23" s="37">
        <v>23188.394</v>
      </c>
      <c r="C23" s="37">
        <v>13921.77</v>
      </c>
      <c r="D23" s="37">
        <v>20960.903999999999</v>
      </c>
      <c r="E23" s="29">
        <v>-7039.1339999999982</v>
      </c>
      <c r="F23" s="37">
        <v>-1268.73</v>
      </c>
      <c r="G23" s="37">
        <v>-1369.452</v>
      </c>
      <c r="H23" s="37">
        <v>1938.1959999999999</v>
      </c>
      <c r="I23" s="37">
        <v>21250.198</v>
      </c>
      <c r="J23" s="37">
        <v>526.33299999999997</v>
      </c>
      <c r="K23" s="37">
        <v>-2150.9549999999999</v>
      </c>
    </row>
    <row r="24" spans="1:11" x14ac:dyDescent="0.2">
      <c r="A24" s="52">
        <v>23</v>
      </c>
      <c r="B24" s="37">
        <v>1510.9880000000001</v>
      </c>
      <c r="C24" s="37">
        <v>1396.38</v>
      </c>
      <c r="D24" s="37">
        <v>2573.808</v>
      </c>
      <c r="E24" s="29">
        <v>-1177.4279999999999</v>
      </c>
      <c r="F24" s="37">
        <v>-5818.3940000000002</v>
      </c>
      <c r="G24" s="37">
        <v>15438.028</v>
      </c>
      <c r="H24" s="37">
        <v>-1288.7280000000001</v>
      </c>
      <c r="I24" s="37">
        <v>2799.7159999999999</v>
      </c>
      <c r="J24" s="37">
        <v>302.40899999999999</v>
      </c>
      <c r="K24" s="37">
        <v>338.07400000000001</v>
      </c>
    </row>
    <row r="25" spans="1:11" x14ac:dyDescent="0.2">
      <c r="A25" s="52">
        <v>24</v>
      </c>
      <c r="B25" s="37">
        <v>6305.8339999999998</v>
      </c>
      <c r="C25" s="37">
        <v>1548.01</v>
      </c>
      <c r="D25" s="37">
        <v>2337.3150000000001</v>
      </c>
      <c r="E25" s="29">
        <v>-789.30500000000006</v>
      </c>
      <c r="F25" s="37">
        <v>-9815.3029999999999</v>
      </c>
      <c r="G25" s="37">
        <v>437.714</v>
      </c>
      <c r="H25" s="37">
        <v>3421.2739999999999</v>
      </c>
      <c r="I25" s="37">
        <v>2884.56</v>
      </c>
      <c r="J25" s="37">
        <v>129.61199999999999</v>
      </c>
      <c r="K25" s="37">
        <v>79.997</v>
      </c>
    </row>
    <row r="26" spans="1:11" x14ac:dyDescent="0.2">
      <c r="A26" s="52">
        <v>25</v>
      </c>
      <c r="B26" s="37">
        <v>1100747</v>
      </c>
      <c r="C26" s="37">
        <v>496611</v>
      </c>
      <c r="D26" s="37">
        <v>220524</v>
      </c>
      <c r="E26" s="29">
        <v>276087</v>
      </c>
      <c r="F26" s="37">
        <v>464742</v>
      </c>
      <c r="G26" s="37">
        <v>179079</v>
      </c>
      <c r="H26" s="37">
        <v>817465</v>
      </c>
      <c r="I26" s="37">
        <v>283282</v>
      </c>
      <c r="J26" s="37">
        <v>132247</v>
      </c>
      <c r="K26" s="37">
        <v>111764</v>
      </c>
    </row>
    <row r="27" spans="1:11" x14ac:dyDescent="0.2">
      <c r="A27" s="52">
        <v>26</v>
      </c>
      <c r="B27" s="37">
        <v>307488</v>
      </c>
      <c r="C27" s="37">
        <v>52805</v>
      </c>
      <c r="D27" s="37">
        <v>51669</v>
      </c>
      <c r="E27" s="29">
        <v>1136</v>
      </c>
      <c r="F27" s="37">
        <v>-197648</v>
      </c>
      <c r="G27" s="37">
        <v>3630</v>
      </c>
      <c r="H27" s="37">
        <v>1787</v>
      </c>
      <c r="I27" s="37">
        <v>305701</v>
      </c>
      <c r="J27" s="37">
        <v>30075</v>
      </c>
      <c r="K27" s="37">
        <v>-29236</v>
      </c>
    </row>
    <row r="28" spans="1:11" x14ac:dyDescent="0.2">
      <c r="A28" s="52">
        <v>27</v>
      </c>
      <c r="B28" s="37">
        <v>1305.579</v>
      </c>
      <c r="C28" s="37">
        <v>137.09800000000001</v>
      </c>
      <c r="D28" s="37">
        <v>1591.1010000000001</v>
      </c>
      <c r="E28" s="29">
        <v>-1454.0030000000002</v>
      </c>
      <c r="F28" s="37">
        <v>-20764.421999999999</v>
      </c>
      <c r="G28" s="37">
        <v>-208.29</v>
      </c>
      <c r="H28" s="37">
        <v>-285.52199999999999</v>
      </c>
      <c r="I28" s="37">
        <v>1591.1010000000001</v>
      </c>
      <c r="J28" s="37">
        <v>-18.312999999999999</v>
      </c>
      <c r="K28" s="37">
        <v>-579.82899999999995</v>
      </c>
    </row>
    <row r="29" spans="1:11" x14ac:dyDescent="0.2">
      <c r="A29" s="52">
        <v>28</v>
      </c>
      <c r="B29" s="37">
        <v>18.559999999999999</v>
      </c>
      <c r="C29" s="37">
        <v>16.157</v>
      </c>
      <c r="D29" s="37">
        <v>2.387</v>
      </c>
      <c r="E29" s="29">
        <v>13.77</v>
      </c>
      <c r="F29" s="37">
        <v>-64.212000000000003</v>
      </c>
      <c r="G29" s="37">
        <v>-21.312000000000001</v>
      </c>
      <c r="H29" s="37">
        <v>16.172999999999998</v>
      </c>
      <c r="I29" s="37">
        <v>2.387</v>
      </c>
      <c r="J29" s="37">
        <v>-14.91</v>
      </c>
      <c r="K29" s="37">
        <v>-20.692</v>
      </c>
    </row>
    <row r="30" spans="1:11" x14ac:dyDescent="0.2">
      <c r="A30" s="52">
        <v>29</v>
      </c>
      <c r="B30" s="37">
        <v>1457.2550000000001</v>
      </c>
      <c r="C30" s="37">
        <v>1027.954</v>
      </c>
      <c r="D30" s="37">
        <v>600.59699999999998</v>
      </c>
      <c r="E30" s="29">
        <v>427.35699999999997</v>
      </c>
      <c r="F30" s="37">
        <v>676.04700000000003</v>
      </c>
      <c r="G30" s="37">
        <v>-70.271000000000001</v>
      </c>
      <c r="H30" s="37">
        <v>652.90700000000004</v>
      </c>
      <c r="I30" s="37">
        <v>804.34799999999996</v>
      </c>
      <c r="J30" s="37">
        <v>101.59699999999999</v>
      </c>
      <c r="K30" s="37">
        <v>-82.239000000000004</v>
      </c>
    </row>
    <row r="31" spans="1:11" x14ac:dyDescent="0.2">
      <c r="A31" s="52">
        <v>30</v>
      </c>
      <c r="B31" s="37">
        <v>118.247</v>
      </c>
      <c r="C31" s="37">
        <v>38.720999999999997</v>
      </c>
      <c r="D31" s="37">
        <v>14.613</v>
      </c>
      <c r="E31" s="29">
        <v>24.107999999999997</v>
      </c>
      <c r="F31" s="37">
        <v>69.445999999999998</v>
      </c>
      <c r="G31" s="37">
        <v>23.876000000000001</v>
      </c>
      <c r="H31" s="37">
        <v>81.608000000000004</v>
      </c>
      <c r="I31" s="37">
        <v>36.639000000000003</v>
      </c>
      <c r="J31" s="37">
        <v>30.172000000000001</v>
      </c>
      <c r="K31" s="37">
        <v>10.004</v>
      </c>
    </row>
    <row r="32" spans="1:11" x14ac:dyDescent="0.2">
      <c r="A32" s="52">
        <v>31</v>
      </c>
      <c r="B32" s="37">
        <v>333.38799999999998</v>
      </c>
      <c r="C32" s="37">
        <v>72.870999999999995</v>
      </c>
      <c r="D32" s="37">
        <v>16.082999999999998</v>
      </c>
      <c r="E32" s="29">
        <v>56.787999999999997</v>
      </c>
      <c r="F32" s="37">
        <v>-6.133</v>
      </c>
      <c r="G32" s="37">
        <v>0.182</v>
      </c>
      <c r="H32" s="37">
        <v>317.21300000000002</v>
      </c>
      <c r="I32" s="37">
        <v>16.175000000000001</v>
      </c>
      <c r="J32" s="37">
        <v>30.808</v>
      </c>
      <c r="K32" s="37">
        <v>-0.44400000000000001</v>
      </c>
    </row>
    <row r="33" spans="1:11" x14ac:dyDescent="0.2">
      <c r="A33" s="52">
        <v>32</v>
      </c>
      <c r="B33" s="37">
        <v>11.291</v>
      </c>
      <c r="C33" s="37">
        <v>3.32</v>
      </c>
      <c r="D33" s="37">
        <v>5.2290000000000001</v>
      </c>
      <c r="E33" s="29">
        <v>-1.9090000000000003</v>
      </c>
      <c r="F33" s="37">
        <v>-5.3250000000000002</v>
      </c>
      <c r="G33" s="37">
        <v>-0.624</v>
      </c>
      <c r="H33" s="37">
        <v>-0.66900000000000004</v>
      </c>
      <c r="I33" s="37">
        <v>11.96</v>
      </c>
      <c r="J33" s="37">
        <v>0.438</v>
      </c>
      <c r="K33" s="37">
        <v>-0.28999999999999998</v>
      </c>
    </row>
  </sheetData>
  <hyperlinks>
    <hyperlink ref="K5" r:id="rId1" tooltip="Click to Display Formula" display="http://www.mergentonline.com/displayformula.php?compnumber=80299&amp;reportid=1800756736&amp;period=Annuals&amp;signatureid=-976"/>
    <hyperlink ref="K8" r:id="rId2" tooltip="Click to Display Formula" display="http://www.mergentonline.com/displayformula.php?compnumber=98561&amp;reportid=1817627648&amp;period=Annuals&amp;signatureid=-976"/>
  </hyperlink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topLeftCell="C1" workbookViewId="0">
      <selection activeCell="C1" sqref="C1"/>
    </sheetView>
  </sheetViews>
  <sheetFormatPr baseColWidth="10" defaultColWidth="0" defaultRowHeight="17" zeroHeight="1" x14ac:dyDescent="0.2"/>
  <cols>
    <col min="1" max="1" width="10.83203125" style="31" customWidth="1"/>
    <col min="2" max="2" width="13.1640625" style="31" bestFit="1" customWidth="1"/>
    <col min="3" max="4" width="12" style="31" bestFit="1" customWidth="1"/>
    <col min="5" max="5" width="14.33203125" style="31" bestFit="1" customWidth="1"/>
    <col min="6" max="6" width="16.5" style="31" customWidth="1"/>
    <col min="7" max="11" width="13.83203125" style="31" customWidth="1"/>
    <col min="12" max="12" width="13.83203125" style="31" hidden="1" customWidth="1"/>
    <col min="13" max="16384" width="10.83203125" style="31" hidden="1"/>
  </cols>
  <sheetData>
    <row r="1" spans="1:11" x14ac:dyDescent="0.2">
      <c r="A1" s="42" t="s">
        <v>49</v>
      </c>
      <c r="B1" s="42" t="s">
        <v>50</v>
      </c>
      <c r="C1" s="42" t="s">
        <v>51</v>
      </c>
      <c r="D1" s="42" t="s">
        <v>52</v>
      </c>
      <c r="E1" s="42" t="s">
        <v>53</v>
      </c>
      <c r="F1" s="42" t="s">
        <v>54</v>
      </c>
      <c r="G1" s="42" t="s">
        <v>55</v>
      </c>
      <c r="H1" s="42" t="s">
        <v>56</v>
      </c>
      <c r="I1" s="42" t="s">
        <v>57</v>
      </c>
      <c r="J1" s="42" t="s">
        <v>58</v>
      </c>
      <c r="K1" s="43" t="s">
        <v>59</v>
      </c>
    </row>
    <row r="2" spans="1:11" x14ac:dyDescent="0.2">
      <c r="A2" s="29">
        <v>1</v>
      </c>
      <c r="B2" s="32">
        <v>3901299</v>
      </c>
      <c r="C2" s="32">
        <v>374678</v>
      </c>
      <c r="D2" s="32">
        <v>331990</v>
      </c>
      <c r="E2" s="53">
        <v>42688</v>
      </c>
      <c r="F2" s="32">
        <v>544080</v>
      </c>
      <c r="G2" s="32">
        <v>318454</v>
      </c>
      <c r="H2" s="32">
        <v>1109952</v>
      </c>
      <c r="I2" s="32">
        <v>2791347</v>
      </c>
      <c r="J2" s="35">
        <v>419513</v>
      </c>
      <c r="K2" s="32">
        <v>116778</v>
      </c>
    </row>
    <row r="3" spans="1:11" x14ac:dyDescent="0.2">
      <c r="A3" s="34">
        <f>A2+1</f>
        <v>2</v>
      </c>
      <c r="B3" s="32">
        <v>2540300</v>
      </c>
      <c r="C3" s="32">
        <v>930200</v>
      </c>
      <c r="D3" s="32">
        <v>595900</v>
      </c>
      <c r="E3" s="53">
        <v>334300</v>
      </c>
      <c r="F3" s="32">
        <v>1235700</v>
      </c>
      <c r="G3" s="32">
        <v>252900</v>
      </c>
      <c r="H3" s="32">
        <v>1455100</v>
      </c>
      <c r="I3" s="32">
        <v>1085200</v>
      </c>
      <c r="J3" s="29">
        <v>353400</v>
      </c>
      <c r="K3" s="32">
        <v>166200</v>
      </c>
    </row>
    <row r="4" spans="1:11" x14ac:dyDescent="0.2">
      <c r="A4" s="34">
        <f t="shared" ref="A4:A22" si="0">A3+1</f>
        <v>3</v>
      </c>
      <c r="B4" s="32">
        <v>514542</v>
      </c>
      <c r="C4" s="32">
        <v>83334</v>
      </c>
      <c r="D4" s="32">
        <v>119263</v>
      </c>
      <c r="E4" s="53">
        <v>-35929</v>
      </c>
      <c r="F4" s="32">
        <v>198001</v>
      </c>
      <c r="G4" s="32">
        <v>20887</v>
      </c>
      <c r="H4" s="32">
        <v>316231</v>
      </c>
      <c r="I4" s="32">
        <v>198311</v>
      </c>
      <c r="J4" s="29">
        <v>-1325</v>
      </c>
      <c r="K4" s="32">
        <v>29811</v>
      </c>
    </row>
    <row r="5" spans="1:11" x14ac:dyDescent="0.2">
      <c r="A5" s="34">
        <f t="shared" si="0"/>
        <v>4</v>
      </c>
      <c r="B5" s="32">
        <v>4514082</v>
      </c>
      <c r="C5" s="32">
        <v>401963</v>
      </c>
      <c r="D5" s="32">
        <v>415671</v>
      </c>
      <c r="E5" s="53">
        <v>-13708</v>
      </c>
      <c r="F5" s="32">
        <v>667557</v>
      </c>
      <c r="G5" s="32">
        <v>577841</v>
      </c>
      <c r="H5" s="32">
        <v>921163</v>
      </c>
      <c r="I5" s="32">
        <v>3592919</v>
      </c>
      <c r="J5" s="29">
        <v>281809</v>
      </c>
      <c r="K5" s="32">
        <v>327088</v>
      </c>
    </row>
    <row r="6" spans="1:11" x14ac:dyDescent="0.2">
      <c r="A6" s="34">
        <f t="shared" si="0"/>
        <v>5</v>
      </c>
      <c r="B6" s="32">
        <v>889663</v>
      </c>
      <c r="C6" s="32">
        <v>253704</v>
      </c>
      <c r="D6" s="32">
        <v>175347</v>
      </c>
      <c r="E6" s="53">
        <v>78357</v>
      </c>
      <c r="F6" s="32">
        <v>980505</v>
      </c>
      <c r="G6" s="32">
        <v>190013</v>
      </c>
      <c r="H6" s="32">
        <v>561346</v>
      </c>
      <c r="I6" s="32">
        <v>328317</v>
      </c>
      <c r="J6" s="29">
        <v>146371</v>
      </c>
      <c r="K6" s="32">
        <v>111792</v>
      </c>
    </row>
    <row r="7" spans="1:11" x14ac:dyDescent="0.2">
      <c r="A7" s="34">
        <f t="shared" si="0"/>
        <v>6</v>
      </c>
      <c r="B7" s="32">
        <v>361176</v>
      </c>
      <c r="C7" s="32">
        <v>88029</v>
      </c>
      <c r="D7" s="32">
        <v>29349</v>
      </c>
      <c r="E7" s="53">
        <v>58680</v>
      </c>
      <c r="F7" s="32">
        <v>34357</v>
      </c>
      <c r="G7" s="32">
        <v>34199</v>
      </c>
      <c r="H7" s="32">
        <v>210592</v>
      </c>
      <c r="I7" s="32">
        <v>150584</v>
      </c>
      <c r="J7" s="29">
        <v>-16840</v>
      </c>
      <c r="K7" s="32">
        <v>20947</v>
      </c>
    </row>
    <row r="8" spans="1:11" x14ac:dyDescent="0.2">
      <c r="A8" s="34">
        <f t="shared" si="0"/>
        <v>7</v>
      </c>
      <c r="B8" s="32">
        <v>470056</v>
      </c>
      <c r="C8" s="36">
        <v>347720</v>
      </c>
      <c r="D8" s="32">
        <v>71574</v>
      </c>
      <c r="E8" s="53">
        <v>276146</v>
      </c>
      <c r="F8" s="32">
        <v>78439</v>
      </c>
      <c r="G8" s="32">
        <v>68433</v>
      </c>
      <c r="H8" s="32">
        <v>383380</v>
      </c>
      <c r="I8" s="32">
        <v>86676</v>
      </c>
      <c r="J8" s="35">
        <v>98163</v>
      </c>
      <c r="K8" s="32">
        <v>52137</v>
      </c>
    </row>
    <row r="9" spans="1:11" x14ac:dyDescent="0.2">
      <c r="A9" s="34">
        <f t="shared" si="0"/>
        <v>8</v>
      </c>
      <c r="B9" s="32">
        <v>5623425</v>
      </c>
      <c r="C9" s="32">
        <v>2381580</v>
      </c>
      <c r="D9" s="32">
        <v>3096376</v>
      </c>
      <c r="E9" s="53">
        <v>-714796</v>
      </c>
      <c r="F9" s="32">
        <v>2384449</v>
      </c>
      <c r="G9" s="32">
        <v>719439</v>
      </c>
      <c r="H9" s="32">
        <v>987818</v>
      </c>
      <c r="I9" s="32">
        <v>4635607</v>
      </c>
      <c r="J9" s="29">
        <v>215787</v>
      </c>
      <c r="K9" s="32">
        <v>-308647</v>
      </c>
    </row>
    <row r="10" spans="1:11" x14ac:dyDescent="0.2">
      <c r="A10" s="34">
        <f t="shared" si="0"/>
        <v>9</v>
      </c>
      <c r="B10" s="32">
        <v>3703600</v>
      </c>
      <c r="C10" s="32">
        <v>1470479</v>
      </c>
      <c r="D10" s="32">
        <v>1020012</v>
      </c>
      <c r="E10" s="53">
        <v>450467</v>
      </c>
      <c r="F10" s="32">
        <v>1855149</v>
      </c>
      <c r="G10" s="32">
        <v>320716</v>
      </c>
      <c r="H10" s="32">
        <v>2552991</v>
      </c>
      <c r="I10" s="32">
        <v>1150609</v>
      </c>
      <c r="J10" s="29">
        <v>616292</v>
      </c>
      <c r="K10" s="37">
        <v>276.44099999999997</v>
      </c>
    </row>
    <row r="11" spans="1:11" x14ac:dyDescent="0.2">
      <c r="A11" s="34">
        <f t="shared" si="0"/>
        <v>10</v>
      </c>
      <c r="B11" s="32">
        <v>14025532</v>
      </c>
      <c r="C11" s="32">
        <v>5333787</v>
      </c>
      <c r="D11" s="32">
        <v>9661366</v>
      </c>
      <c r="E11" s="53">
        <v>-4327579</v>
      </c>
      <c r="F11" s="32">
        <v>-105671666</v>
      </c>
      <c r="G11" s="32">
        <v>-3687947</v>
      </c>
      <c r="H11" s="32">
        <v>4007657</v>
      </c>
      <c r="I11" s="32">
        <v>10017875</v>
      </c>
      <c r="J11" s="35">
        <v>3346984</v>
      </c>
      <c r="K11" s="32">
        <v>-5006249</v>
      </c>
    </row>
    <row r="12" spans="1:11" x14ac:dyDescent="0.2">
      <c r="A12" s="34">
        <f t="shared" si="0"/>
        <v>11</v>
      </c>
      <c r="B12" s="32">
        <v>306233</v>
      </c>
      <c r="C12" s="32">
        <v>95378</v>
      </c>
      <c r="D12" s="32">
        <v>46989</v>
      </c>
      <c r="E12" s="53">
        <v>48389</v>
      </c>
      <c r="F12" s="32">
        <v>138196</v>
      </c>
      <c r="G12" s="32">
        <v>85046</v>
      </c>
      <c r="H12" s="32">
        <v>221172</v>
      </c>
      <c r="I12" s="32">
        <v>85061</v>
      </c>
      <c r="J12" s="35">
        <v>49192</v>
      </c>
      <c r="K12" s="32">
        <v>43841</v>
      </c>
    </row>
    <row r="13" spans="1:11" x14ac:dyDescent="0.2">
      <c r="A13" s="34">
        <f t="shared" si="0"/>
        <v>12</v>
      </c>
      <c r="B13" s="32">
        <v>401095</v>
      </c>
      <c r="C13" s="32">
        <v>338854</v>
      </c>
      <c r="D13" s="32">
        <v>155184</v>
      </c>
      <c r="E13" s="53">
        <v>183670</v>
      </c>
      <c r="F13" s="32">
        <v>141114</v>
      </c>
      <c r="G13" s="32">
        <v>-684</v>
      </c>
      <c r="H13" s="32">
        <v>235266</v>
      </c>
      <c r="I13" s="32">
        <v>165829</v>
      </c>
      <c r="J13" s="29">
        <v>5710</v>
      </c>
      <c r="K13" s="32">
        <v>-1222</v>
      </c>
    </row>
    <row r="14" spans="1:11" x14ac:dyDescent="0.2">
      <c r="A14" s="34">
        <f t="shared" si="0"/>
        <v>13</v>
      </c>
      <c r="B14" s="32">
        <v>835886</v>
      </c>
      <c r="C14" s="32">
        <v>278322</v>
      </c>
      <c r="D14" s="32">
        <v>130393</v>
      </c>
      <c r="E14" s="53">
        <v>147929</v>
      </c>
      <c r="F14" s="32">
        <v>2369</v>
      </c>
      <c r="G14" s="32">
        <v>272757</v>
      </c>
      <c r="H14" s="32">
        <v>293537</v>
      </c>
      <c r="I14" s="32">
        <v>542349</v>
      </c>
      <c r="J14" s="29">
        <v>217882</v>
      </c>
      <c r="K14" s="32">
        <v>177677</v>
      </c>
    </row>
    <row r="15" spans="1:11" x14ac:dyDescent="0.2">
      <c r="A15" s="34">
        <f t="shared" si="0"/>
        <v>14</v>
      </c>
      <c r="B15" s="32">
        <v>527741</v>
      </c>
      <c r="C15" s="32">
        <v>356149</v>
      </c>
      <c r="D15" s="32">
        <v>164688</v>
      </c>
      <c r="E15" s="53">
        <v>191461</v>
      </c>
      <c r="F15" s="32">
        <v>401248</v>
      </c>
      <c r="G15" s="32">
        <v>89815</v>
      </c>
      <c r="H15" s="32">
        <v>338789</v>
      </c>
      <c r="I15" s="32">
        <v>188952</v>
      </c>
      <c r="J15" s="32">
        <v>-32395</v>
      </c>
      <c r="K15" s="32">
        <v>70409</v>
      </c>
    </row>
    <row r="16" spans="1:11" x14ac:dyDescent="0.2">
      <c r="A16" s="34">
        <f t="shared" si="0"/>
        <v>15</v>
      </c>
      <c r="B16" s="32">
        <v>4555043</v>
      </c>
      <c r="C16" s="32">
        <v>769535</v>
      </c>
      <c r="D16" s="32">
        <v>536941</v>
      </c>
      <c r="E16" s="53">
        <v>232594</v>
      </c>
      <c r="F16" s="32">
        <v>579781</v>
      </c>
      <c r="G16" s="32">
        <v>501274</v>
      </c>
      <c r="H16" s="32">
        <v>2103944</v>
      </c>
      <c r="I16" s="32">
        <v>2451099</v>
      </c>
      <c r="J16" s="29">
        <v>399733</v>
      </c>
      <c r="K16" s="32">
        <v>229508</v>
      </c>
    </row>
    <row r="17" spans="1:11" x14ac:dyDescent="0.2">
      <c r="A17" s="34">
        <f t="shared" si="0"/>
        <v>16</v>
      </c>
      <c r="B17" s="37">
        <v>926.88</v>
      </c>
      <c r="C17" s="37">
        <v>268.46300000000002</v>
      </c>
      <c r="D17" s="37">
        <v>280.96300000000002</v>
      </c>
      <c r="E17" s="54">
        <f>C17-D17</f>
        <v>-12.5</v>
      </c>
      <c r="F17" s="37">
        <v>1252.4380000000001</v>
      </c>
      <c r="G17" s="37">
        <v>91.052999999999997</v>
      </c>
      <c r="H17" s="37">
        <v>437.82299999999998</v>
      </c>
      <c r="I17" s="37">
        <v>489.05700000000002</v>
      </c>
      <c r="J17" s="37">
        <v>95.378</v>
      </c>
      <c r="K17" s="37">
        <v>53.603999999999999</v>
      </c>
    </row>
    <row r="18" spans="1:11" x14ac:dyDescent="0.2">
      <c r="A18" s="34">
        <f t="shared" si="0"/>
        <v>17</v>
      </c>
      <c r="B18" s="37">
        <v>718.89599999999996</v>
      </c>
      <c r="C18" s="37">
        <v>457.94900000000001</v>
      </c>
      <c r="D18" s="37">
        <v>109.187</v>
      </c>
      <c r="E18" s="54">
        <f t="shared" ref="E18:E22" si="1">C18-D18</f>
        <v>348.762</v>
      </c>
      <c r="F18" s="37">
        <v>-81.05</v>
      </c>
      <c r="G18" s="37">
        <v>45.706000000000003</v>
      </c>
      <c r="H18" s="37">
        <v>533.75800000000004</v>
      </c>
      <c r="I18" s="37">
        <v>169.93799999999999</v>
      </c>
      <c r="J18" s="37">
        <v>95.293000000000006</v>
      </c>
      <c r="K18" s="37">
        <v>26.533999999999999</v>
      </c>
    </row>
    <row r="19" spans="1:11" x14ac:dyDescent="0.2">
      <c r="A19" s="34">
        <f t="shared" si="0"/>
        <v>18</v>
      </c>
      <c r="B19" s="37">
        <v>474.70100000000002</v>
      </c>
      <c r="C19" s="37">
        <v>82.51</v>
      </c>
      <c r="D19" s="37">
        <v>42.454000000000001</v>
      </c>
      <c r="E19" s="54">
        <f t="shared" si="1"/>
        <v>40.056000000000004</v>
      </c>
      <c r="F19" s="37">
        <v>-163.33600000000001</v>
      </c>
      <c r="G19" s="37">
        <v>58.225999999999999</v>
      </c>
      <c r="H19" s="37">
        <v>-103.617</v>
      </c>
      <c r="I19" s="37">
        <v>578.31799999999998</v>
      </c>
      <c r="J19" s="37">
        <v>49.078000000000003</v>
      </c>
      <c r="K19" s="37">
        <v>-9.0619999999999994</v>
      </c>
    </row>
    <row r="20" spans="1:11" x14ac:dyDescent="0.2">
      <c r="A20" s="34">
        <f t="shared" si="0"/>
        <v>19</v>
      </c>
      <c r="B20" s="37">
        <v>527.01900000000001</v>
      </c>
      <c r="C20" s="37">
        <v>161.62700000000001</v>
      </c>
      <c r="D20" s="37">
        <v>62.841000000000001</v>
      </c>
      <c r="E20" s="54">
        <f t="shared" si="1"/>
        <v>98.786000000000001</v>
      </c>
      <c r="F20" s="37">
        <v>121.818</v>
      </c>
      <c r="G20" s="37">
        <v>34.893999999999998</v>
      </c>
      <c r="H20" s="37">
        <v>447.63900000000001</v>
      </c>
      <c r="I20" s="37">
        <v>79.38</v>
      </c>
      <c r="J20" s="37">
        <v>81.091999999999999</v>
      </c>
      <c r="K20" s="37">
        <v>23.350999999999999</v>
      </c>
    </row>
    <row r="21" spans="1:11" x14ac:dyDescent="0.2">
      <c r="A21" s="34">
        <f>A20+1</f>
        <v>20</v>
      </c>
      <c r="B21" s="37">
        <v>1759.2180000000001</v>
      </c>
      <c r="C21" s="37">
        <v>989.35799999999995</v>
      </c>
      <c r="D21" s="37">
        <v>476.267</v>
      </c>
      <c r="E21" s="54">
        <f t="shared" si="1"/>
        <v>513.09099999999989</v>
      </c>
      <c r="F21" s="37">
        <v>1100.4929999999999</v>
      </c>
      <c r="G21" s="37">
        <v>166.2</v>
      </c>
      <c r="H21" s="37">
        <v>1156.4849999999999</v>
      </c>
      <c r="I21" s="37">
        <v>602.73299999999995</v>
      </c>
      <c r="J21" s="37">
        <v>183.161</v>
      </c>
      <c r="K21" s="37">
        <v>125.261</v>
      </c>
    </row>
    <row r="22" spans="1:11" x14ac:dyDescent="0.2">
      <c r="A22" s="34">
        <f t="shared" si="0"/>
        <v>21</v>
      </c>
      <c r="B22" s="37">
        <v>150.94200000000001</v>
      </c>
      <c r="C22" s="37">
        <v>83.266999999999996</v>
      </c>
      <c r="D22" s="37">
        <v>39.036000000000001</v>
      </c>
      <c r="E22" s="54">
        <f t="shared" si="1"/>
        <v>44.230999999999995</v>
      </c>
      <c r="F22" s="37">
        <v>-34.798000000000002</v>
      </c>
      <c r="G22" s="37">
        <v>9.3450000000000006</v>
      </c>
      <c r="H22" s="39">
        <v>84.718000000000004</v>
      </c>
      <c r="I22" s="37">
        <v>66.224000000000004</v>
      </c>
      <c r="J22" s="37">
        <v>-5.8079999999999998</v>
      </c>
      <c r="K22" s="37">
        <v>10.083</v>
      </c>
    </row>
    <row r="23" spans="1:11" x14ac:dyDescent="0.2">
      <c r="A23" s="52">
        <v>22</v>
      </c>
      <c r="B23" s="37">
        <v>28051.231</v>
      </c>
      <c r="C23" s="37">
        <v>18867.241999999998</v>
      </c>
      <c r="D23" s="37">
        <v>23652.95</v>
      </c>
      <c r="E23" s="54">
        <v>-4785.7080000000024</v>
      </c>
      <c r="F23" s="37">
        <v>875.88599999999997</v>
      </c>
      <c r="G23" s="37">
        <v>-1136.874</v>
      </c>
      <c r="H23" s="37">
        <v>4398.2809999999999</v>
      </c>
      <c r="I23" s="37">
        <v>23652.95</v>
      </c>
      <c r="J23" s="37">
        <v>-2653.627</v>
      </c>
      <c r="K23" s="37">
        <v>-1787.5139999999999</v>
      </c>
    </row>
    <row r="24" spans="1:11" x14ac:dyDescent="0.2">
      <c r="A24" s="52">
        <v>23</v>
      </c>
      <c r="B24" s="37">
        <v>1182.1510000000001</v>
      </c>
      <c r="C24" s="37">
        <v>1024.3989999999999</v>
      </c>
      <c r="D24" s="37">
        <v>3278.1329999999998</v>
      </c>
      <c r="E24" s="54">
        <v>-2253.7339999999999</v>
      </c>
      <c r="F24" s="37">
        <v>-6156.4679999999998</v>
      </c>
      <c r="G24" s="37">
        <v>12298.189</v>
      </c>
      <c r="H24" s="37">
        <v>-2327.8429999999998</v>
      </c>
      <c r="I24" s="37">
        <v>3509.9940000000001</v>
      </c>
      <c r="J24" s="37">
        <v>-433.54899999999998</v>
      </c>
      <c r="K24" s="37">
        <v>-2843.7809999999999</v>
      </c>
    </row>
    <row r="25" spans="1:11" x14ac:dyDescent="0.2">
      <c r="A25" s="52">
        <v>24</v>
      </c>
      <c r="B25" s="37">
        <v>8010.4570000000003</v>
      </c>
      <c r="C25" s="37">
        <v>1267.604</v>
      </c>
      <c r="D25" s="37">
        <v>2657.52</v>
      </c>
      <c r="E25" s="54">
        <v>-1389.9159999999999</v>
      </c>
      <c r="F25" s="37">
        <v>-10010.012000000001</v>
      </c>
      <c r="G25" s="37">
        <v>1357.912</v>
      </c>
      <c r="H25" s="37">
        <v>3898.0410000000002</v>
      </c>
      <c r="I25" s="37">
        <v>4112.4160000000002</v>
      </c>
      <c r="J25" s="37">
        <v>-921.18899999999996</v>
      </c>
      <c r="K25" s="37">
        <v>896.07600000000002</v>
      </c>
    </row>
    <row r="26" spans="1:11" x14ac:dyDescent="0.2">
      <c r="A26" s="52">
        <v>25</v>
      </c>
      <c r="B26" s="37">
        <v>1021712</v>
      </c>
      <c r="C26" s="37">
        <v>425823</v>
      </c>
      <c r="D26" s="37">
        <v>285079</v>
      </c>
      <c r="E26" s="54">
        <v>140744</v>
      </c>
      <c r="F26" s="37">
        <v>352978</v>
      </c>
      <c r="G26" s="37">
        <v>153358</v>
      </c>
      <c r="H26" s="37">
        <v>680536</v>
      </c>
      <c r="I26" s="37">
        <v>341176</v>
      </c>
      <c r="J26" s="37">
        <v>127266</v>
      </c>
      <c r="K26" s="37">
        <v>90292</v>
      </c>
    </row>
    <row r="27" spans="1:11" x14ac:dyDescent="0.2">
      <c r="A27" s="52">
        <v>26</v>
      </c>
      <c r="B27" s="37">
        <v>297147</v>
      </c>
      <c r="C27" s="37">
        <v>45318</v>
      </c>
      <c r="D27" s="37">
        <v>46748</v>
      </c>
      <c r="E27" s="54">
        <v>-1430</v>
      </c>
      <c r="F27" s="37">
        <v>-168018</v>
      </c>
      <c r="G27" s="37">
        <v>-187</v>
      </c>
      <c r="H27" s="37">
        <v>11292</v>
      </c>
      <c r="I27" s="37">
        <v>285855</v>
      </c>
      <c r="J27" s="37">
        <v>9948</v>
      </c>
      <c r="K27" s="37">
        <v>-29508</v>
      </c>
    </row>
    <row r="28" spans="1:11" x14ac:dyDescent="0.2">
      <c r="A28" s="52">
        <v>27</v>
      </c>
      <c r="B28" s="37">
        <v>1507.0540000000001</v>
      </c>
      <c r="C28" s="37">
        <v>225.62899999999999</v>
      </c>
      <c r="D28" s="37">
        <v>2165.4180000000001</v>
      </c>
      <c r="E28" s="54">
        <v>-1939.7890000000002</v>
      </c>
      <c r="F28" s="37">
        <v>-20590.883000000002</v>
      </c>
      <c r="G28" s="37">
        <v>-994.04100000000005</v>
      </c>
      <c r="H28" s="37">
        <v>-658.36400000000003</v>
      </c>
      <c r="I28" s="37">
        <v>2165.4180000000001</v>
      </c>
      <c r="J28" s="37">
        <v>-666.22299999999996</v>
      </c>
      <c r="K28" s="37">
        <v>-1075.086</v>
      </c>
    </row>
    <row r="29" spans="1:11" x14ac:dyDescent="0.2">
      <c r="A29" s="52">
        <v>28</v>
      </c>
      <c r="B29" s="37">
        <v>40.369</v>
      </c>
      <c r="C29" s="37">
        <v>34.923000000000002</v>
      </c>
      <c r="D29" s="37">
        <v>4.6100000000000003</v>
      </c>
      <c r="E29" s="54">
        <v>30.313000000000002</v>
      </c>
      <c r="F29" s="37">
        <v>-43.52</v>
      </c>
      <c r="G29" s="37">
        <v>-11.315</v>
      </c>
      <c r="H29" s="37">
        <v>35.688000000000002</v>
      </c>
      <c r="I29" s="37">
        <v>4.681</v>
      </c>
      <c r="J29" s="37">
        <v>-9.6509999999999998</v>
      </c>
      <c r="K29" s="37">
        <v>-10.086</v>
      </c>
    </row>
    <row r="30" spans="1:11" x14ac:dyDescent="0.2">
      <c r="A30" s="52">
        <v>29</v>
      </c>
      <c r="B30" s="37">
        <v>1573.9970000000001</v>
      </c>
      <c r="C30" s="37">
        <v>1063.837</v>
      </c>
      <c r="D30" s="37">
        <v>585.25</v>
      </c>
      <c r="E30" s="54">
        <v>478.58699999999999</v>
      </c>
      <c r="F30" s="37">
        <v>777.33799999999997</v>
      </c>
      <c r="G30" s="37">
        <v>80.08</v>
      </c>
      <c r="H30" s="37">
        <v>788.22900000000004</v>
      </c>
      <c r="I30" s="37">
        <v>785.76800000000003</v>
      </c>
      <c r="J30" s="37">
        <v>73.343999999999994</v>
      </c>
      <c r="K30" s="37">
        <v>61.015999999999998</v>
      </c>
    </row>
    <row r="31" spans="1:11" x14ac:dyDescent="0.2">
      <c r="A31" s="52">
        <v>30</v>
      </c>
      <c r="B31" s="37">
        <v>96.251999999999995</v>
      </c>
      <c r="C31" s="37">
        <v>36.033000000000001</v>
      </c>
      <c r="D31" s="37">
        <v>11.438000000000001</v>
      </c>
      <c r="E31" s="54">
        <v>24.594999999999999</v>
      </c>
      <c r="F31" s="37">
        <v>59.442</v>
      </c>
      <c r="G31" s="37">
        <v>20.035</v>
      </c>
      <c r="H31" s="37">
        <v>69.406999999999996</v>
      </c>
      <c r="I31" s="37">
        <v>26.844999999999999</v>
      </c>
      <c r="J31" s="37">
        <v>19.047000000000001</v>
      </c>
      <c r="K31" s="37">
        <v>8.7379999999999995</v>
      </c>
    </row>
    <row r="32" spans="1:11" x14ac:dyDescent="0.2">
      <c r="A32" s="52">
        <v>31</v>
      </c>
      <c r="B32" s="37">
        <v>334.40899999999999</v>
      </c>
      <c r="C32" s="37">
        <v>83.575000000000003</v>
      </c>
      <c r="D32" s="37">
        <v>13.305999999999999</v>
      </c>
      <c r="E32" s="54">
        <v>70.269000000000005</v>
      </c>
      <c r="F32" s="37">
        <v>-2.79</v>
      </c>
      <c r="G32" s="37">
        <v>4.8490000000000002</v>
      </c>
      <c r="H32" s="37">
        <v>320.61399999999998</v>
      </c>
      <c r="I32" s="37">
        <v>13.795999999999999</v>
      </c>
      <c r="J32" s="37">
        <v>17.457000000000001</v>
      </c>
      <c r="K32" s="37">
        <v>3.9079999999999999</v>
      </c>
    </row>
    <row r="33" spans="1:11" x14ac:dyDescent="0.2">
      <c r="A33" s="52">
        <v>32</v>
      </c>
      <c r="B33" s="37">
        <v>14.353999999999999</v>
      </c>
      <c r="C33" s="37">
        <v>4.7380000000000004</v>
      </c>
      <c r="D33" s="37">
        <v>6.4729999999999999</v>
      </c>
      <c r="E33" s="54">
        <v>-1.7349999999999994</v>
      </c>
      <c r="F33" s="37">
        <v>-5.0350000000000001</v>
      </c>
      <c r="G33" s="37">
        <v>-0.94599999999999995</v>
      </c>
      <c r="H33" s="37">
        <v>-0.441</v>
      </c>
      <c r="I33" s="37">
        <v>14.795</v>
      </c>
      <c r="J33" s="37">
        <v>4.4999999999999998E-2</v>
      </c>
      <c r="K33" s="37">
        <v>-1.117</v>
      </c>
    </row>
  </sheetData>
  <hyperlinks>
    <hyperlink ref="K8" r:id="rId1" tooltip="Click to Display Formula" display="http://www.mergentonline.com/displayformula.php?compnumber=98561&amp;reportid=1800756736&amp;period=Annuals&amp;signatureid=-976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workbookViewId="0">
      <selection activeCell="C9" sqref="C9"/>
    </sheetView>
  </sheetViews>
  <sheetFormatPr baseColWidth="10" defaultColWidth="0" defaultRowHeight="16" zeroHeight="1" x14ac:dyDescent="0.2"/>
  <cols>
    <col min="1" max="5" width="12" style="54" customWidth="1"/>
    <col min="6" max="6" width="12.33203125" style="54" customWidth="1"/>
    <col min="7" max="9" width="12" style="54" customWidth="1"/>
    <col min="10" max="10" width="12" style="14" customWidth="1"/>
    <col min="11" max="11" width="0" style="14" hidden="1"/>
    <col min="12" max="16384" width="12" style="54" hidden="1"/>
  </cols>
  <sheetData>
    <row r="1" spans="1:11" s="43" customFormat="1" ht="18" x14ac:dyDescent="0.2">
      <c r="A1" s="58"/>
      <c r="B1" s="59" t="s">
        <v>42</v>
      </c>
      <c r="C1" s="59" t="s">
        <v>43</v>
      </c>
      <c r="D1" s="59" t="s">
        <v>44</v>
      </c>
      <c r="E1" s="59" t="s">
        <v>63</v>
      </c>
      <c r="F1" s="60" t="s">
        <v>46</v>
      </c>
      <c r="G1" s="61" t="s">
        <v>47</v>
      </c>
      <c r="H1" s="59" t="s">
        <v>64</v>
      </c>
      <c r="J1" s="49" t="s">
        <v>86</v>
      </c>
      <c r="K1" s="49"/>
    </row>
    <row r="2" spans="1:11" ht="18" x14ac:dyDescent="0.2">
      <c r="A2" s="56">
        <v>1</v>
      </c>
      <c r="B2" s="54">
        <f>'t-1'!E2/'t-1'!B2</f>
        <v>-3.0154641469726913E-2</v>
      </c>
      <c r="C2" s="54">
        <f>'t-1'!F2/'t-1'!B2</f>
        <v>0.11863351650129293</v>
      </c>
      <c r="D2" s="54">
        <f>'t-1'!G2/'t-1'!B2</f>
        <v>-4.5551693686600614E-2</v>
      </c>
      <c r="E2" s="54">
        <f>'t-1'!H2/'t-1'!B2</f>
        <v>0.24829880052381678</v>
      </c>
      <c r="F2" s="54">
        <f>'t-1'!K2/'t-1'!B2</f>
        <v>-4.8422220132899728E-2</v>
      </c>
      <c r="G2" s="54">
        <f>'t-1'!I2/'t-1'!B2</f>
        <v>0.75170119947618319</v>
      </c>
      <c r="H2" s="54">
        <f>'t-1'!J2/'t-1'!B2</f>
        <v>4.7873736789227142E-2</v>
      </c>
      <c r="J2" s="14">
        <f>6.56*B2+3.26*C2+6.72*D2+1.05*E2</f>
        <v>0.14353717472885788</v>
      </c>
    </row>
    <row r="3" spans="1:11" ht="18" x14ac:dyDescent="0.2">
      <c r="A3" s="56">
        <f>A2+1</f>
        <v>2</v>
      </c>
      <c r="B3" s="54">
        <f>'t-1'!E3/'t-1'!B3</f>
        <v>6.3278665446610829E-2</v>
      </c>
      <c r="C3" s="54">
        <f>'t-1'!F3/'t-1'!B3</f>
        <v>0.45833040050679241</v>
      </c>
      <c r="D3" s="54">
        <f>'t-1'!G3/'t-1'!B3</f>
        <v>-6.7325966073062571E-2</v>
      </c>
      <c r="E3" s="54">
        <f>'t-1'!H3/'t-1'!B3</f>
        <v>0.4047652565636658</v>
      </c>
      <c r="F3" s="54">
        <f>'t-1'!K3/'t-1'!B3</f>
        <v>-3.2695150278031958E-2</v>
      </c>
      <c r="G3" s="54">
        <f>'t-1'!I3/'t-1'!B3</f>
        <v>0.5952347434363342</v>
      </c>
      <c r="H3" s="54">
        <f>'t-1'!J3/'t-1'!B3</f>
        <v>6.7677905257971419E-2</v>
      </c>
      <c r="J3" s="14">
        <f t="shared" ref="J3:J33" si="0">6.56*B3+3.26*C3+6.72*D3+1.05*E3</f>
        <v>1.8818381783627789</v>
      </c>
    </row>
    <row r="4" spans="1:11" ht="18" x14ac:dyDescent="0.2">
      <c r="A4" s="56">
        <f t="shared" ref="A4:A22" si="1">A3+1</f>
        <v>3</v>
      </c>
      <c r="B4" s="54">
        <f>'t-1'!E4/'t-1'!B4</f>
        <v>-2.8102673427056926E-2</v>
      </c>
      <c r="C4" s="54">
        <f>'t-1'!F4/'t-1'!B4</f>
        <v>0.36778347545517398</v>
      </c>
      <c r="D4" s="54">
        <f>'t-1'!G4/'t-1'!B4</f>
        <v>5.3833448567258198E-2</v>
      </c>
      <c r="E4" s="54">
        <f>'t-1'!H4/'t-1'!B4</f>
        <v>0.58826598550613296</v>
      </c>
      <c r="F4" s="54">
        <f>'t-1'!K4/'t-1'!B4</f>
        <v>4.5691851681134925E-2</v>
      </c>
      <c r="G4" s="54">
        <f>'t-1'!I4/'t-1'!B4</f>
        <v>0.41173401449386698</v>
      </c>
      <c r="H4" s="54">
        <f>'t-1'!J4/'t-1'!B4</f>
        <v>8.1984136129676574E-2</v>
      </c>
      <c r="J4" s="14">
        <f t="shared" si="0"/>
        <v>1.9940606514557884</v>
      </c>
    </row>
    <row r="5" spans="1:11" ht="18" x14ac:dyDescent="0.2">
      <c r="A5" s="56">
        <f t="shared" si="1"/>
        <v>4</v>
      </c>
      <c r="B5" s="54">
        <f>'t-1'!E5/'t-1'!B5</f>
        <v>8.3977689551332294E-2</v>
      </c>
      <c r="C5" s="54">
        <f>'t-1'!F5/'t-1'!B5</f>
        <v>0.1276293548961438</v>
      </c>
      <c r="D5" s="54">
        <f>'t-1'!G5/'t-1'!B5</f>
        <v>-1.6656338468914053E-2</v>
      </c>
      <c r="E5" s="54">
        <f>'t-1'!H5/'t-1'!B5</f>
        <v>0.39641646222230442</v>
      </c>
      <c r="F5" s="54">
        <f>'t-1'!K5/'t-1'!B5</f>
        <v>-2.9543848209406521E-2</v>
      </c>
      <c r="G5" s="54">
        <f>'t-1'!I5/'t-1'!B5</f>
        <v>0.60358353777769558</v>
      </c>
      <c r="H5" s="54">
        <f>'t-1'!J5/'t-1'!B5</f>
        <v>8.1019123351823888E-2</v>
      </c>
      <c r="J5" s="14">
        <f t="shared" si="0"/>
        <v>1.2712720312404859</v>
      </c>
    </row>
    <row r="6" spans="1:11" ht="18" x14ac:dyDescent="0.2">
      <c r="A6" s="56">
        <f t="shared" si="1"/>
        <v>5</v>
      </c>
      <c r="B6" s="54">
        <f>'t-1'!E6/'t-1'!B6</f>
        <v>8.9893542145082703E-2</v>
      </c>
      <c r="C6" s="54">
        <f>'t-1'!F6/'t-1'!B6</f>
        <v>1.2035977586493067</v>
      </c>
      <c r="D6" s="54">
        <f>'t-1'!G6/'t-1'!B6</f>
        <v>0.1732561144458708</v>
      </c>
      <c r="E6" s="54">
        <f>'t-1'!H6/'t-1'!B6</f>
        <v>0.42914260142069866</v>
      </c>
      <c r="F6" s="54">
        <f>'t-1'!K6/'t-1'!B6</f>
        <v>6.5909534984862267E-2</v>
      </c>
      <c r="G6" s="54">
        <f>'t-1'!I6/'t-1'!B6</f>
        <v>0.57085739857930129</v>
      </c>
      <c r="H6" s="54">
        <f>'t-1'!J6/'t-1'!B6</f>
        <v>0.12259461344684355</v>
      </c>
      <c r="J6" s="14">
        <f t="shared" si="0"/>
        <v>6.1283111502364678</v>
      </c>
    </row>
    <row r="7" spans="1:11" ht="18" x14ac:dyDescent="0.2">
      <c r="A7" s="56">
        <f t="shared" si="1"/>
        <v>6</v>
      </c>
      <c r="B7" s="54">
        <f>'t-1'!E7/'t-1'!B7</f>
        <v>-0.12802519281448707</v>
      </c>
      <c r="C7" s="54">
        <f>'t-1'!F7/'t-1'!B7</f>
        <v>-0.50345736321655665</v>
      </c>
      <c r="D7" s="54">
        <f>'t-1'!G7/'t-1'!B7</f>
        <v>-0.41504678320156668</v>
      </c>
      <c r="E7" s="54">
        <f>'t-1'!H7/'t-1'!B7</f>
        <v>0.7135344890113875</v>
      </c>
      <c r="F7" s="54">
        <f>'t-1'!K7/'t-1'!B7</f>
        <v>-0.52176567297695897</v>
      </c>
      <c r="G7" s="54">
        <f>'t-1'!I7/'t-1'!B7</f>
        <v>0.28646551098861245</v>
      </c>
      <c r="H7" s="54">
        <f>'t-1'!J7/'t-1'!B7</f>
        <v>-0.2927516259278064</v>
      </c>
      <c r="J7" s="14">
        <f t="shared" si="0"/>
        <v>-4.5210194386015807</v>
      </c>
    </row>
    <row r="8" spans="1:11" ht="18" x14ac:dyDescent="0.2">
      <c r="A8" s="56">
        <f t="shared" si="1"/>
        <v>7</v>
      </c>
      <c r="B8" s="54">
        <f>'t-1'!E8/'t-1'!B8</f>
        <v>0.50548884415404627</v>
      </c>
      <c r="C8" s="54">
        <f>'t-1'!F8/'t-1'!B8</f>
        <v>1.7933779824384221E-2</v>
      </c>
      <c r="D8" s="54">
        <f>'t-1'!G8/'t-1'!B8</f>
        <v>0.17505520617492129</v>
      </c>
      <c r="E8" s="54">
        <f>'t-1'!H8/'t-1'!B8</f>
        <v>0.76487729817689121</v>
      </c>
      <c r="F8" s="54">
        <f>'t-1'!K8/'t-1'!B8</f>
        <v>0.11416387326069342</v>
      </c>
      <c r="G8" s="54">
        <f>'t-1'!I8/'t-1'!B8</f>
        <v>0.1624389214313435</v>
      </c>
      <c r="H8" s="54">
        <f>'t-1'!J8/'t-1'!B8</f>
        <v>0.26418849759770868</v>
      </c>
      <c r="J8" s="14">
        <f t="shared" si="0"/>
        <v>5.3539630884592428</v>
      </c>
    </row>
    <row r="9" spans="1:11" ht="18" x14ac:dyDescent="0.2">
      <c r="A9" s="56">
        <f t="shared" si="1"/>
        <v>8</v>
      </c>
      <c r="B9" s="54">
        <f>'t-1'!E9/'t-1'!B9</f>
        <v>6.2576442623470716E-2</v>
      </c>
      <c r="C9" s="54">
        <f>'t-1'!F9/'t-1'!B9</f>
        <v>0.50791449812563927</v>
      </c>
      <c r="D9" s="54">
        <f>'t-1'!G9/'t-1'!B9</f>
        <v>0.14803017317633357</v>
      </c>
      <c r="E9" s="54">
        <f>'t-1'!H9/'t-1'!B9</f>
        <v>0.2752278329287598</v>
      </c>
      <c r="F9" s="54">
        <f>'t-1'!K9/'t-1'!B9</f>
        <v>9.1557677619128225E-2</v>
      </c>
      <c r="G9" s="54">
        <f>'t-1'!I9/'t-1'!B9</f>
        <v>0.72477216707124026</v>
      </c>
      <c r="H9" s="54">
        <f>'t-1'!J9/'t-1'!B9</f>
        <v>0.11223410576124722</v>
      </c>
      <c r="J9" s="14">
        <f t="shared" si="0"/>
        <v>3.3500547158197111</v>
      </c>
    </row>
    <row r="10" spans="1:11" ht="18" x14ac:dyDescent="0.2">
      <c r="A10" s="56">
        <f t="shared" si="1"/>
        <v>9</v>
      </c>
      <c r="B10" s="54">
        <f>'t-1'!E10/'t-1'!B10</f>
        <v>7.7320875105964845E-2</v>
      </c>
      <c r="C10" s="54">
        <f>'t-1'!F10/'t-1'!B10</f>
        <v>0.53457112227040182</v>
      </c>
      <c r="D10" s="54">
        <f>'t-1'!G10/'t-1'!B10</f>
        <v>8.1473154251874638E-2</v>
      </c>
      <c r="E10" s="54">
        <f>'t-1'!H10/'t-1'!B10</f>
        <v>0.65085808070299367</v>
      </c>
      <c r="F10" s="57">
        <f>'t-1'!K10/'t-1'!B10</f>
        <v>7.3502387831545404E-5</v>
      </c>
      <c r="G10" s="54">
        <f>'t-1'!I10/'t-1'!B10</f>
        <v>0.34914191929700639</v>
      </c>
      <c r="H10" s="54">
        <f>'t-1'!J10/'t-1'!B10</f>
        <v>0.17065437801085062</v>
      </c>
      <c r="J10" s="14">
        <f t="shared" si="0"/>
        <v>3.48082738060738</v>
      </c>
    </row>
    <row r="11" spans="1:11" ht="18" x14ac:dyDescent="0.2">
      <c r="A11" s="56">
        <f t="shared" si="1"/>
        <v>10</v>
      </c>
      <c r="B11" s="54">
        <f>'t-1'!E11/'t-1'!B11</f>
        <v>-0.11897443298489169</v>
      </c>
      <c r="C11" s="54">
        <f>'t-1'!F11/'t-1'!B11</f>
        <v>-4.1768808864302063</v>
      </c>
      <c r="D11" s="54">
        <f>'t-1'!G11/'t-1'!B11</f>
        <v>-0.2240984540709326</v>
      </c>
      <c r="E11" s="54">
        <f>'t-1'!H11/'t-1'!B11</f>
        <v>0.14440128140435007</v>
      </c>
      <c r="F11" s="54">
        <f>'t-1'!K11/'t-1'!B11</f>
        <v>-0.24108962281428964</v>
      </c>
      <c r="G11" s="54">
        <f>'t-1'!I11/'t-1'!B11</f>
        <v>0.85559871859564995</v>
      </c>
      <c r="H11" s="54">
        <f>'t-1'!J11/'t-1'!B11</f>
        <v>3.4009183029373932E-2</v>
      </c>
      <c r="J11" s="14">
        <f t="shared" si="0"/>
        <v>-15.751424236025461</v>
      </c>
    </row>
    <row r="12" spans="1:11" ht="18" x14ac:dyDescent="0.2">
      <c r="A12" s="56">
        <f t="shared" si="1"/>
        <v>11</v>
      </c>
      <c r="B12" s="54">
        <f>'t-1'!E12/'t-1'!B12</f>
        <v>0.2036677296304519</v>
      </c>
      <c r="C12" s="54">
        <f>'t-1'!F12/'t-1'!B12</f>
        <v>0.43835146426625227</v>
      </c>
      <c r="D12" s="54">
        <f>'t-1'!G12/'t-1'!B12</f>
        <v>-1.6100873917694311E-2</v>
      </c>
      <c r="E12" s="54">
        <f>'t-1'!H12/'t-1'!B12</f>
        <v>0.6652345247946394</v>
      </c>
      <c r="F12" s="54">
        <f>'t-1'!K12/'t-1'!B12</f>
        <v>-3.3412719236280704E-2</v>
      </c>
      <c r="G12" s="54">
        <f>'t-1'!I12/'t-1'!B12</f>
        <v>0.33476547520536054</v>
      </c>
      <c r="H12" s="54">
        <f>'t-1'!J12/'t-1'!B12</f>
        <v>-8.5171655196076453E-3</v>
      </c>
      <c r="J12" s="14">
        <f t="shared" si="0"/>
        <v>3.3553844581912124</v>
      </c>
    </row>
    <row r="13" spans="1:11" ht="18" x14ac:dyDescent="0.2">
      <c r="A13" s="56">
        <f t="shared" si="1"/>
        <v>12</v>
      </c>
      <c r="B13" s="54">
        <f>'t-1'!E13/'t-1'!B13</f>
        <v>0.4429563757026958</v>
      </c>
      <c r="C13" s="54">
        <f>'t-1'!F13/'t-1'!B13</f>
        <v>0.38945854762306659</v>
      </c>
      <c r="D13" s="54">
        <f>'t-1'!G13/'t-1'!B13</f>
        <v>0.10172877596849701</v>
      </c>
      <c r="E13" s="54">
        <f>'t-1'!H13/'t-1'!B13</f>
        <v>0.5844399479508311</v>
      </c>
      <c r="F13" s="54">
        <f>'t-1'!K13/'t-1'!B13</f>
        <v>6.150818663344864E-2</v>
      </c>
      <c r="G13" s="54">
        <f>'t-1'!I13/'t-1'!B13</f>
        <v>0.41556005204916896</v>
      </c>
      <c r="H13" s="54">
        <f>'t-1'!J13/'t-1'!B13</f>
        <v>-1.1307233253350826E-2</v>
      </c>
      <c r="J13" s="14">
        <f t="shared" si="0"/>
        <v>5.4727080097175538</v>
      </c>
    </row>
    <row r="14" spans="1:11" ht="18" x14ac:dyDescent="0.2">
      <c r="A14" s="56">
        <f t="shared" si="1"/>
        <v>13</v>
      </c>
      <c r="B14" s="54">
        <f>'t-1'!E14/'t-1'!B14</f>
        <v>0.26299546372268018</v>
      </c>
      <c r="C14" s="54">
        <f>'t-1'!F14/'t-1'!B14</f>
        <v>0.27282904303692973</v>
      </c>
      <c r="D14" s="54">
        <f>'t-1'!G14/'t-1'!B14</f>
        <v>0.199980448251001</v>
      </c>
      <c r="E14" s="54">
        <f>'t-1'!H14/'t-1'!B14</f>
        <v>0.58687833245305199</v>
      </c>
      <c r="F14" s="54">
        <f>'t-1'!K14/'t-1'!B14</f>
        <v>0.13947117949999119</v>
      </c>
      <c r="G14" s="54">
        <f>'t-1'!I14/'t-1'!B14</f>
        <v>0.41312166754694796</v>
      </c>
      <c r="H14" s="54">
        <f>'t-1'!J14/'t-1'!B14</f>
        <v>0.23728423490883319</v>
      </c>
      <c r="J14" s="14">
        <f t="shared" si="0"/>
        <v>4.5747637836436041</v>
      </c>
    </row>
    <row r="15" spans="1:11" ht="18" x14ac:dyDescent="0.2">
      <c r="A15" s="56">
        <f t="shared" si="1"/>
        <v>14</v>
      </c>
      <c r="B15" s="54">
        <f>'t-1'!E15/'t-1'!B15</f>
        <v>0.3589105600085144</v>
      </c>
      <c r="C15" s="54">
        <f>'t-1'!F15/'t-1'!B15</f>
        <v>0.15281327440374057</v>
      </c>
      <c r="D15" s="54">
        <f>'t-1'!G15/'t-1'!B15</f>
        <v>0.17604233035569178</v>
      </c>
      <c r="E15" s="54">
        <f>'t-1'!H15/'t-1'!B15</f>
        <v>0.64879985847692989</v>
      </c>
      <c r="F15" s="54">
        <f>'t-1'!K15/'t-1'!B15</f>
        <v>0.10949772254287042</v>
      </c>
      <c r="G15" s="54">
        <f>'t-1'!I15/'t-1'!B15</f>
        <v>0.35120014152307011</v>
      </c>
      <c r="H15" s="54">
        <f>'t-1'!J15/'t-1'!B15</f>
        <v>-0.12456906656618146</v>
      </c>
      <c r="J15" s="14">
        <f t="shared" si="0"/>
        <v>4.7168688596030739</v>
      </c>
    </row>
    <row r="16" spans="1:11" ht="18" x14ac:dyDescent="0.2">
      <c r="A16" s="56">
        <f t="shared" si="1"/>
        <v>15</v>
      </c>
      <c r="B16" s="54">
        <f>'t-1'!E16/'t-1'!B16</f>
        <v>0.12331959713090308</v>
      </c>
      <c r="C16" s="54">
        <f>'t-1'!F16/'t-1'!B16</f>
        <v>-0.51999293393967849</v>
      </c>
      <c r="D16" s="54">
        <f>'t-1'!G16/'t-1'!B16</f>
        <v>-5.4439330140936805E-2</v>
      </c>
      <c r="E16" s="54">
        <f>'t-1'!H16/'t-1'!B16</f>
        <v>0.10802045356678398</v>
      </c>
      <c r="F16" s="54">
        <f>'t-1'!K16/'t-1'!B16</f>
        <v>-0.115741722537925</v>
      </c>
      <c r="G16" s="54">
        <f>'t-1'!I16/'t-1'!B16</f>
        <v>0.89197954643321598</v>
      </c>
      <c r="H16" s="54">
        <f>'t-1'!J16/'t-1'!B16</f>
        <v>8.2627555130171434E-2</v>
      </c>
      <c r="J16" s="14">
        <f t="shared" si="0"/>
        <v>-1.1386112297666</v>
      </c>
    </row>
    <row r="17" spans="1:10" ht="18" x14ac:dyDescent="0.2">
      <c r="A17" s="56">
        <f t="shared" si="1"/>
        <v>16</v>
      </c>
      <c r="B17" s="54">
        <f>'t-1'!F17/'t-1'!B17</f>
        <v>1.6509943189863667</v>
      </c>
      <c r="C17" s="54">
        <f>'t-1'!G17/'t-1'!B17</f>
        <v>-0.1273555249698391</v>
      </c>
      <c r="D17" s="54">
        <f>'t-1'!H17/'t-1'!B17</f>
        <v>0.46468199350903128</v>
      </c>
      <c r="E17" s="54">
        <f>'t-1'!I17/'t-1'!B17</f>
        <v>0.53531800649096872</v>
      </c>
      <c r="F17" s="54">
        <f>'t-1'!K17/'t-1'!B17</f>
        <v>-0.11802829745175669</v>
      </c>
      <c r="G17" s="54">
        <f>'t-1'!J17/'t-1'!B17</f>
        <v>0.10807377954495249</v>
      </c>
      <c r="H17" s="54">
        <f>'t-1'!K17/'t-1'!B17</f>
        <v>-0.11802829745175669</v>
      </c>
      <c r="J17" s="14">
        <f t="shared" si="0"/>
        <v>14.100090624345096</v>
      </c>
    </row>
    <row r="18" spans="1:10" ht="18" x14ac:dyDescent="0.2">
      <c r="A18" s="56">
        <f t="shared" si="1"/>
        <v>17</v>
      </c>
      <c r="B18" s="54">
        <f>'t-1'!F18/'t-1'!B18</f>
        <v>-7.1213761238725998E-2</v>
      </c>
      <c r="C18" s="54">
        <f>'t-1'!G18/'t-1'!B18</f>
        <v>2.6004834892513252E-2</v>
      </c>
      <c r="D18" s="54">
        <f>'t-1'!H18/'t-1'!B18</f>
        <v>0.75774591835438654</v>
      </c>
      <c r="E18" s="54">
        <f>'t-1'!I18/'t-1'!B18</f>
        <v>0.22870481047814065</v>
      </c>
      <c r="F18" s="54">
        <f>'t-1'!K18/'t-1'!B18</f>
        <v>1.3161181429835493E-2</v>
      </c>
      <c r="G18" s="54">
        <f>'t-1'!J18/'t-1'!B18</f>
        <v>0.16946820416060421</v>
      </c>
      <c r="H18" s="54">
        <f>'t-1'!K18/'t-1'!B18</f>
        <v>1.3161181429835493E-2</v>
      </c>
      <c r="J18" s="14">
        <f t="shared" si="0"/>
        <v>4.9498061103670752</v>
      </c>
    </row>
    <row r="19" spans="1:10" ht="18" x14ac:dyDescent="0.2">
      <c r="A19" s="56">
        <f t="shared" si="1"/>
        <v>18</v>
      </c>
      <c r="B19" s="54">
        <f>'t-1'!F19/'t-1'!B19</f>
        <v>-0.15227912681731098</v>
      </c>
      <c r="C19" s="54">
        <f>'t-1'!G19/'t-1'!B19</f>
        <v>6.6918911426678135E-2</v>
      </c>
      <c r="D19" s="54">
        <f>'t-1'!G19/'t-1'!B19</f>
        <v>6.6918911426678135E-2</v>
      </c>
      <c r="E19" s="54">
        <f>'t-1'!I19/'t-1'!B19</f>
        <v>1.0019120095847311</v>
      </c>
      <c r="F19" s="54">
        <f>'t-1'!K19/'t-1'!B19</f>
        <v>6.7831720371920991E-4</v>
      </c>
      <c r="G19" s="54">
        <f>'t-1'!J19/'t-1'!B19</f>
        <v>4.0101410558014389E-2</v>
      </c>
      <c r="H19" s="54">
        <f>'t-1'!K19/'t-1'!B19</f>
        <v>6.7831720371920991E-4</v>
      </c>
      <c r="J19" s="14">
        <f t="shared" si="0"/>
        <v>0.72090727418065548</v>
      </c>
    </row>
    <row r="20" spans="1:10" ht="18" x14ac:dyDescent="0.2">
      <c r="A20" s="56">
        <f>A19+1</f>
        <v>19</v>
      </c>
      <c r="B20" s="54">
        <f>'t-1'!F20/'t-1'!B20</f>
        <v>0.19829910868173534</v>
      </c>
      <c r="C20" s="54">
        <f>'t-1'!G20/'t-1'!B20</f>
        <v>7.8386763185108579E-2</v>
      </c>
      <c r="D20" s="54">
        <f>'t-1'!H20/'t-1'!B20</f>
        <v>0.60059486876446544</v>
      </c>
      <c r="E20" s="54">
        <f>'t-1'!I20/'t-1'!B20</f>
        <v>0.39940513123553456</v>
      </c>
      <c r="F20" s="54">
        <f>'t-1'!K20/'t-1'!B20</f>
        <v>4.0015758112965975E-2</v>
      </c>
      <c r="G20" s="54">
        <f>'t-1'!J20/'t-1'!B20</f>
        <v>0.11580341754074949</v>
      </c>
      <c r="H20" s="54">
        <f>'t-1'!K20/'t-1'!B20</f>
        <v>4.0015758112965975E-2</v>
      </c>
      <c r="J20" s="14">
        <f t="shared" si="0"/>
        <v>6.0117559068301567</v>
      </c>
    </row>
    <row r="21" spans="1:10" ht="18" x14ac:dyDescent="0.2">
      <c r="A21" s="56">
        <f t="shared" si="1"/>
        <v>20</v>
      </c>
      <c r="B21" s="54">
        <f>'t-1'!F21/'t-1'!B21</f>
        <v>0.58543976491740213</v>
      </c>
      <c r="C21" s="54">
        <f>'t-1'!G21/'t-1'!B21</f>
        <v>3.6505466250374569E-2</v>
      </c>
      <c r="D21" s="54">
        <f>'t-1'!H21/'t-1'!B21</f>
        <v>0.51529825137985363</v>
      </c>
      <c r="E21" s="54">
        <f>'t-1'!I21/'t-1'!B21</f>
        <v>0.48470174862014631</v>
      </c>
      <c r="F21" s="54">
        <f>'t-1'!K21/'t-1'!B21</f>
        <v>1.5182256676945087E-2</v>
      </c>
      <c r="G21" s="54">
        <f>'t-1'!J21/'t-1'!B21</f>
        <v>0.11560080422994017</v>
      </c>
      <c r="H21" s="54">
        <f>'t-1'!K21/'t-1'!B21</f>
        <v>1.5182256676945087E-2</v>
      </c>
      <c r="J21" s="14">
        <f t="shared" si="0"/>
        <v>7.9312337631581489</v>
      </c>
    </row>
    <row r="22" spans="1:10" ht="18" x14ac:dyDescent="0.2">
      <c r="A22" s="56">
        <f t="shared" si="1"/>
        <v>21</v>
      </c>
      <c r="B22" s="54">
        <f>'t-1'!F22/'t-1'!B22</f>
        <v>-0.43255369358066736</v>
      </c>
      <c r="C22" s="54">
        <f>'t-1'!G22/'t-1'!B22</f>
        <v>-0.15348448188308392</v>
      </c>
      <c r="D22" s="54">
        <f>'t-1'!H22/'t-1'!B22</f>
        <v>0.62591630074379423</v>
      </c>
      <c r="E22" s="54">
        <f>'t-1'!I22/'t-1'!B22</f>
        <v>0.37408369925620577</v>
      </c>
      <c r="F22" s="54">
        <f>'t-1'!K22/'t-1'!B22</f>
        <v>-4.0266451593631451E-2</v>
      </c>
      <c r="G22" s="54">
        <f>'t-1'!J22/'t-1'!B22</f>
        <v>1.5682408817994445E-2</v>
      </c>
      <c r="H22" s="54">
        <f>'t-1'!K22/'t-1'!B22</f>
        <v>-4.0266451593631451E-2</v>
      </c>
      <c r="J22" s="14">
        <f t="shared" si="0"/>
        <v>1.2610337843892818</v>
      </c>
    </row>
    <row r="23" spans="1:10" x14ac:dyDescent="0.2">
      <c r="A23" s="40">
        <v>22</v>
      </c>
      <c r="B23" s="54">
        <f>'t-1'!F23/'t-1'!B23</f>
        <v>-0.16130410551550473</v>
      </c>
      <c r="C23" s="54">
        <f>'t-1'!G23/'t-1'!B23</f>
        <v>-6.5082710788188225E-2</v>
      </c>
      <c r="D23" s="54">
        <f>'t-1'!H23/'t-1'!B23</f>
        <v>-4.0353091558755606E-4</v>
      </c>
      <c r="E23" s="54">
        <f>'t-1'!I23/'t-1'!B23</f>
        <v>1.0004035811059999</v>
      </c>
      <c r="F23" s="54">
        <f>'t-1'!K23/'t-1'!B23</f>
        <v>-9.762602360836542E-2</v>
      </c>
      <c r="G23" s="54">
        <f>'t-1'!J23/'t-1'!B23</f>
        <v>5.6947095892396576E-2</v>
      </c>
      <c r="H23" s="54">
        <f>'t-1'!K23/'t-1'!B23</f>
        <v>-9.762602360836542E-2</v>
      </c>
      <c r="J23" s="14">
        <f t="shared" si="0"/>
        <v>-0.22261253694265304</v>
      </c>
    </row>
    <row r="24" spans="1:10" x14ac:dyDescent="0.2">
      <c r="A24" s="40">
        <v>23</v>
      </c>
      <c r="B24" s="54">
        <f>'t-1'!F24/'t-1'!B24</f>
        <v>-3.2202824798145411</v>
      </c>
      <c r="C24" s="54">
        <f>'t-1'!G24/'t-1'!B24</f>
        <v>7.4553727604752158</v>
      </c>
      <c r="D24" s="54">
        <f>'t-1'!H24/'t-1'!B24</f>
        <v>-0.27468223353095106</v>
      </c>
      <c r="E24" s="54">
        <f>'t-1'!I24/'t-1'!B24</f>
        <v>1.2746822335309511</v>
      </c>
      <c r="F24" s="54">
        <f>'t-1'!K24/'t-1'!B24</f>
        <v>0.40285978160989239</v>
      </c>
      <c r="G24" s="54">
        <f>'t-1'!J24/'t-1'!B24</f>
        <v>0.16601426392458499</v>
      </c>
      <c r="H24" s="54">
        <f>'t-1'!K24/'t-1'!B24</f>
        <v>0.40285978160989239</v>
      </c>
      <c r="J24" s="14">
        <f t="shared" si="0"/>
        <v>2.6720138674453207</v>
      </c>
    </row>
    <row r="25" spans="1:10" x14ac:dyDescent="0.2">
      <c r="A25" s="40">
        <v>24</v>
      </c>
      <c r="B25" s="54">
        <f>'t-1'!F25/'t-1'!B25</f>
        <v>-2.4336078592045962</v>
      </c>
      <c r="C25" s="54">
        <f>'t-1'!G25/'t-1'!B25</f>
        <v>-8.4354096941852391E-2</v>
      </c>
      <c r="D25" s="54">
        <f>'t-1'!H25/'t-1'!B25</f>
        <v>0.60180943086137284</v>
      </c>
      <c r="E25" s="54">
        <f>'t-1'!I25/'t-1'!B25</f>
        <v>0.3981905691386271</v>
      </c>
      <c r="F25" s="54">
        <f>'t-1'!K25/'t-1'!B25</f>
        <v>-0.17433904328731303</v>
      </c>
      <c r="G25" s="54">
        <f>'t-1'!J25/'t-1'!B25</f>
        <v>-9.2540845122293675E-3</v>
      </c>
      <c r="H25" s="54">
        <f>'t-1'!K25/'t-1'!B25</f>
        <v>-0.17433904328731303</v>
      </c>
      <c r="J25" s="14">
        <f t="shared" si="0"/>
        <v>-11.777202439428606</v>
      </c>
    </row>
    <row r="26" spans="1:10" x14ac:dyDescent="0.2">
      <c r="A26" s="40">
        <v>25</v>
      </c>
      <c r="B26" s="54">
        <f>'t-1'!F26/'t-1'!B26</f>
        <v>0.3708560387858485</v>
      </c>
      <c r="C26" s="54">
        <f>'t-1'!G26/'t-1'!B26</f>
        <v>0.13526759582188236</v>
      </c>
      <c r="D26" s="54">
        <f>'t-1'!H26/'t-1'!B26</f>
        <v>0.60758061889609216</v>
      </c>
      <c r="E26" s="54">
        <f>'t-1'!I26/'t-1'!B26</f>
        <v>0.39241938110390784</v>
      </c>
      <c r="F26" s="54">
        <f>'t-1'!K26/'t-1'!B26</f>
        <v>7.865313361966253E-2</v>
      </c>
      <c r="G26" s="54">
        <f>'t-1'!J26/'t-1'!B26</f>
        <v>0.10779470561347319</v>
      </c>
      <c r="H26" s="54">
        <f>'t-1'!K26/'t-1'!B26</f>
        <v>7.865313361966253E-2</v>
      </c>
      <c r="J26" s="14">
        <f t="shared" si="0"/>
        <v>7.3687700859553456</v>
      </c>
    </row>
    <row r="27" spans="1:10" x14ac:dyDescent="0.2">
      <c r="A27" s="40">
        <v>26</v>
      </c>
      <c r="B27" s="54">
        <f>'t-1'!F27/'t-1'!B27</f>
        <v>-0.76186077611611069</v>
      </c>
      <c r="C27" s="54">
        <f>'t-1'!G27/'t-1'!B27</f>
        <v>5.2368363910842118E-2</v>
      </c>
      <c r="D27" s="54">
        <f>'t-1'!H27/'t-1'!B27</f>
        <v>-3.9543388123541634E-2</v>
      </c>
      <c r="E27" s="54">
        <f>'t-1'!I27/'t-1'!B27</f>
        <v>1.0395433881235416</v>
      </c>
      <c r="F27" s="54">
        <f>'t-1'!K27/'t-1'!B27</f>
        <v>-7.9410761123193521E-2</v>
      </c>
      <c r="G27" s="54">
        <f>'t-1'!J27/'t-1'!B27</f>
        <v>0.1376522125754385</v>
      </c>
      <c r="H27" s="54">
        <f>'t-1'!K27/'t-1'!B27</f>
        <v>-7.9410761123193521E-2</v>
      </c>
      <c r="J27" s="14">
        <f t="shared" si="0"/>
        <v>-4.0012968356328216</v>
      </c>
    </row>
    <row r="28" spans="1:10" x14ac:dyDescent="0.2">
      <c r="A28" s="40">
        <v>27</v>
      </c>
      <c r="B28" s="54">
        <f>'t-1'!F28/'t-1'!B28</f>
        <v>-14.488821420505138</v>
      </c>
      <c r="C28" s="54">
        <f>'t-1'!G28/'t-1'!B28</f>
        <v>-0.97257276071453602</v>
      </c>
      <c r="D28" s="54">
        <f>'t-1'!H28/'t-1'!B28</f>
        <v>-0.26854551260251142</v>
      </c>
      <c r="E28" s="54">
        <f>'t-1'!I28/'t-1'!B28</f>
        <v>1.2685455126025114</v>
      </c>
      <c r="F28" s="54">
        <f>'t-1'!K28/'t-1'!B28</f>
        <v>-1.0124662189350493</v>
      </c>
      <c r="G28" s="54">
        <f>'t-1'!J28/'t-1'!B28</f>
        <v>-0.14143654871093272</v>
      </c>
      <c r="H28" s="54">
        <f>'t-1'!K28/'t-1'!B28</f>
        <v>-1.0124662189350493</v>
      </c>
      <c r="J28" s="14">
        <f>6.56*B28+3.26*C28+6.72*D28+1.05*E28</f>
        <v>-98.689908774899322</v>
      </c>
    </row>
    <row r="29" spans="1:10" x14ac:dyDescent="0.2">
      <c r="A29" s="40">
        <v>28</v>
      </c>
      <c r="B29" s="54">
        <f>'t-1'!F29/'t-1'!B29</f>
        <v>-4.8475272040138133</v>
      </c>
      <c r="C29" s="54">
        <f>'t-1'!G29/'t-1'!B29</f>
        <v>-0.66807845181468695</v>
      </c>
      <c r="D29" s="54">
        <f>'t-1'!H29/'t-1'!B29</f>
        <v>0.8964618492213462</v>
      </c>
      <c r="E29" s="54">
        <f>'t-1'!I29/'t-1'!B29</f>
        <v>0.1035381507786538</v>
      </c>
      <c r="F29" s="54">
        <f>'t-1'!K29/'t-1'!B29</f>
        <v>-0.66351729979800611</v>
      </c>
      <c r="G29" s="54">
        <f>'t-1'!J29/'t-1'!B29</f>
        <v>-0.53736886687952046</v>
      </c>
      <c r="H29" s="54">
        <f>'t-1'!K29/'t-1'!B29</f>
        <v>-0.66351729979800611</v>
      </c>
      <c r="J29" s="14">
        <f t="shared" si="0"/>
        <v>-27.844775526161463</v>
      </c>
    </row>
    <row r="30" spans="1:10" x14ac:dyDescent="0.2">
      <c r="A30" s="40">
        <v>29</v>
      </c>
      <c r="B30" s="54">
        <f>'t-1'!F30/'t-1'!B30</f>
        <v>0.43904125374510256</v>
      </c>
      <c r="C30" s="54">
        <f>'t-1'!G30/'t-1'!B30</f>
        <v>-0.11223784282092647</v>
      </c>
      <c r="D30" s="54">
        <f>'t-1'!H30/'t-1'!B30</f>
        <v>0.43512330029960816</v>
      </c>
      <c r="E30" s="54">
        <f>'t-1'!I30/'t-1'!B30</f>
        <v>0.56487669970039178</v>
      </c>
      <c r="F30" s="54">
        <f>'t-1'!K30/'t-1'!B30</f>
        <v>-8.0279634324345081E-2</v>
      </c>
      <c r="G30" s="54">
        <f>'t-1'!J30/'t-1'!B30</f>
        <v>-1.3213490051471152E-2</v>
      </c>
      <c r="H30" s="54">
        <f>'t-1'!K30/'t-1'!B30</f>
        <v>-8.0279634324345081E-2</v>
      </c>
      <c r="J30" s="14">
        <f t="shared" si="0"/>
        <v>6.0313643696704311</v>
      </c>
    </row>
    <row r="31" spans="1:10" x14ac:dyDescent="0.2">
      <c r="A31" s="40">
        <v>30</v>
      </c>
      <c r="B31" s="54">
        <f>'t-1'!F31/'t-1'!B31</f>
        <v>0.67874610738676644</v>
      </c>
      <c r="C31" s="54">
        <f>'t-1'!G31/'t-1'!B31</f>
        <v>0.25354261457968752</v>
      </c>
      <c r="D31" s="54">
        <f>'t-1'!H31/'t-1'!B31</f>
        <v>0.78392519003132044</v>
      </c>
      <c r="E31" s="54">
        <f>'t-1'!I31/'t-1'!B31</f>
        <v>0.21607480996867962</v>
      </c>
      <c r="F31" s="54">
        <f>'t-1'!K31/'t-1'!B31</f>
        <v>0.10560087589406707</v>
      </c>
      <c r="G31" s="54">
        <f>'t-1'!J31/'t-1'!B31</f>
        <v>0.27770149601988708</v>
      </c>
      <c r="H31" s="54">
        <f>'t-1'!K31/'t-1'!B31</f>
        <v>0.10560087589406707</v>
      </c>
      <c r="J31" s="14">
        <f t="shared" si="0"/>
        <v>10.773979215464555</v>
      </c>
    </row>
    <row r="32" spans="1:10" x14ac:dyDescent="0.2">
      <c r="A32" s="40">
        <v>31</v>
      </c>
      <c r="B32" s="54">
        <f>'t-1'!F32/'t-1'!B32</f>
        <v>-2.4085398227324681E-2</v>
      </c>
      <c r="C32" s="54">
        <f>'t-1'!G32/'t-1'!B32</f>
        <v>-1.036871396715741E-2</v>
      </c>
      <c r="D32" s="54">
        <f>'t-1'!H32/'t-1'!B32</f>
        <v>0.94282841027626985</v>
      </c>
      <c r="E32" s="54">
        <f>'t-1'!I32/'t-1'!B32</f>
        <v>5.7171589723729987E-2</v>
      </c>
      <c r="F32" s="54">
        <f>'t-1'!K32/'t-1'!B32</f>
        <v>-4.700275458003585E-3</v>
      </c>
      <c r="G32" s="54">
        <f>'t-1'!J32/'t-1'!B32</f>
        <v>0.11577043917125243</v>
      </c>
      <c r="H32" s="54">
        <f>'t-1'!K32/'t-1'!B32</f>
        <v>-4.700275458003585E-3</v>
      </c>
      <c r="J32" s="14">
        <f t="shared" si="0"/>
        <v>6.2040348663622664</v>
      </c>
    </row>
    <row r="33" spans="1:10" x14ac:dyDescent="0.2">
      <c r="A33" s="40">
        <v>32</v>
      </c>
      <c r="B33" s="54">
        <f>'t-1'!F33/'t-1'!B33</f>
        <v>-0.52311876699909343</v>
      </c>
      <c r="C33" s="54">
        <f>'t-1'!G33/'t-1'!B33</f>
        <v>-8.9013434435011949E-3</v>
      </c>
      <c r="D33" s="54">
        <f>'t-1'!H33/'t-1'!B33</f>
        <v>-8.9343113821808304E-2</v>
      </c>
      <c r="E33" s="54">
        <f>'t-1'!I33/'t-1'!B33</f>
        <v>1.0893431138218084</v>
      </c>
      <c r="F33" s="54">
        <f>'t-1'!K33/'t-1'!B33</f>
        <v>-8.4233083326465022E-2</v>
      </c>
      <c r="G33" s="54">
        <f>'t-1'!J33/'t-1'!B33</f>
        <v>3.0000824198466992E-2</v>
      </c>
      <c r="H33" s="54">
        <f>'t-1'!K33/'t-1'!B33</f>
        <v>-8.4233083326465022E-2</v>
      </c>
      <c r="J33" s="14">
        <f t="shared" si="0"/>
        <v>-2.9172529465095196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workbookViewId="0"/>
  </sheetViews>
  <sheetFormatPr baseColWidth="10" defaultColWidth="0" defaultRowHeight="17" zeroHeight="1" x14ac:dyDescent="0.2"/>
  <cols>
    <col min="1" max="9" width="13.1640625" style="6" customWidth="1"/>
    <col min="10" max="10" width="13.1640625" customWidth="1"/>
    <col min="12" max="16384" width="10.83203125" style="6" hidden="1"/>
  </cols>
  <sheetData>
    <row r="1" spans="1:11" s="62" customFormat="1" ht="18" x14ac:dyDescent="0.2">
      <c r="A1" s="58"/>
      <c r="B1" s="59" t="s">
        <v>42</v>
      </c>
      <c r="C1" s="59" t="s">
        <v>43</v>
      </c>
      <c r="D1" s="59" t="s">
        <v>44</v>
      </c>
      <c r="E1" s="59" t="s">
        <v>45</v>
      </c>
      <c r="F1" s="60" t="s">
        <v>46</v>
      </c>
      <c r="G1" s="61" t="s">
        <v>47</v>
      </c>
      <c r="H1" s="59" t="s">
        <v>48</v>
      </c>
      <c r="J1" s="49" t="s">
        <v>86</v>
      </c>
      <c r="K1" s="49"/>
    </row>
    <row r="2" spans="1:11" ht="18" x14ac:dyDescent="0.2">
      <c r="A2" s="7">
        <v>1</v>
      </c>
      <c r="B2" s="8">
        <f>'t-2'!E2/'t-2'!B2</f>
        <v>-9.1371861459899686E-3</v>
      </c>
      <c r="C2" s="8">
        <f>'t-2'!F2/'t-2'!B2</f>
        <v>0.177309410205375</v>
      </c>
      <c r="D2" s="8">
        <f>'t-2'!G2/'t-2'!B2</f>
        <v>6.0410072564464359E-2</v>
      </c>
      <c r="E2" s="8">
        <f>'t-2'!H2/'t-2'!B2</f>
        <v>0.30871896668060139</v>
      </c>
      <c r="F2" s="8">
        <f>'t-2'!K2/'t-2'!B2</f>
        <v>6.7527246213785738E-2</v>
      </c>
      <c r="G2" s="8">
        <f>'t-2'!I2/'t-2'!B2</f>
        <v>0.69128103331939861</v>
      </c>
      <c r="H2" s="8">
        <f>'t-2'!J2/'t-2'!B2</f>
        <v>6.3214692231653657E-2</v>
      </c>
      <c r="J2" s="10">
        <f>6.56*B2+3.26*C2+6.72*D2+1.05*E2</f>
        <v>1.2481993387996602</v>
      </c>
      <c r="K2" s="10"/>
    </row>
    <row r="3" spans="1:11" ht="18" x14ac:dyDescent="0.2">
      <c r="A3" s="7">
        <f>A2+1</f>
        <v>2</v>
      </c>
      <c r="B3" s="8">
        <f>'t-2'!E3/'t-2'!B3</f>
        <v>0.16952655799079636</v>
      </c>
      <c r="C3" s="8">
        <f>'t-2'!F3/'t-2'!B3</f>
        <v>0.5449652913189299</v>
      </c>
      <c r="D3" s="8">
        <f>'t-2'!G3/'t-2'!B3</f>
        <v>9.5468372201856333E-2</v>
      </c>
      <c r="E3" s="8">
        <f>'t-2'!H3/'t-2'!B3</f>
        <v>0.59344044926292805</v>
      </c>
      <c r="F3" s="8">
        <f>'t-2'!K3/'t-2'!B3</f>
        <v>6.6102488105451995E-2</v>
      </c>
      <c r="G3" s="8">
        <f>'t-2'!I3/'t-2'!B3</f>
        <v>0.40655955073707201</v>
      </c>
      <c r="H3" s="8">
        <f>'t-2'!J3/'t-2'!B3</f>
        <v>8.1857889400202791E-2</v>
      </c>
      <c r="J3" s="10">
        <f t="shared" ref="J3:J33" si="0">6.56*B3+3.26*C3+6.72*D3+1.05*E3</f>
        <v>4.1533410030418842</v>
      </c>
      <c r="K3" s="10"/>
    </row>
    <row r="4" spans="1:11" ht="18" x14ac:dyDescent="0.2">
      <c r="A4" s="7">
        <f t="shared" ref="A4:A22" si="1">A3+1</f>
        <v>3</v>
      </c>
      <c r="B4" s="8">
        <f>'t-2'!E4/'t-2'!B4</f>
        <v>3.0201637111771681E-3</v>
      </c>
      <c r="C4" s="8">
        <f>'t-2'!F4/'t-2'!B4</f>
        <v>0.4047788141922069</v>
      </c>
      <c r="D4" s="8">
        <f>'t-2'!G4/'t-2'!B4</f>
        <v>9.0755004319749311E-2</v>
      </c>
      <c r="E4" s="8">
        <f>'t-2'!H4/'t-2'!B4</f>
        <v>0.64078538899708604</v>
      </c>
      <c r="F4" s="8">
        <f>'t-2'!K4/'t-2'!B4</f>
        <v>2.8794057782138203E-2</v>
      </c>
      <c r="G4" s="8">
        <f>'t-2'!I4/'t-2'!B4</f>
        <v>0.35921461100291402</v>
      </c>
      <c r="H4" s="8">
        <f>'t-2'!J4/'t-2'!B4</f>
        <v>0.12722759953727431</v>
      </c>
      <c r="J4" s="10">
        <f t="shared" si="0"/>
        <v>2.6220894956875722</v>
      </c>
      <c r="K4" s="10"/>
    </row>
    <row r="5" spans="1:11" ht="18" x14ac:dyDescent="0.2">
      <c r="A5" s="7">
        <f t="shared" si="1"/>
        <v>4</v>
      </c>
      <c r="B5" s="8">
        <f>'t-2'!E5/'t-2'!B5</f>
        <v>-3.848797430739323E-2</v>
      </c>
      <c r="C5" s="8">
        <f>'t-2'!F5/'t-2'!B5</f>
        <v>0.16421839037880168</v>
      </c>
      <c r="D5" s="8">
        <f>'t-2'!G5/'t-2'!B5</f>
        <v>0.10022262791944968</v>
      </c>
      <c r="E5" s="8">
        <f>'t-2'!H5/'t-2'!B5</f>
        <v>0.22568044659265332</v>
      </c>
      <c r="F5" s="8">
        <f>'t-2'!K5/'t-2'!B5</f>
        <v>3.222306600803055E-2</v>
      </c>
      <c r="G5" s="8">
        <f>'t-2'!I5/'t-2'!B5</f>
        <v>0.77431955340734671</v>
      </c>
      <c r="H5" s="8">
        <f>'t-2'!J5/'t-2'!B5</f>
        <v>8.6816231504045077E-2</v>
      </c>
      <c r="J5" s="10">
        <f t="shared" si="0"/>
        <v>1.1933313697193817</v>
      </c>
      <c r="K5" s="10"/>
    </row>
    <row r="6" spans="1:11" ht="18" x14ac:dyDescent="0.2">
      <c r="A6" s="7">
        <f t="shared" si="1"/>
        <v>5</v>
      </c>
      <c r="B6" s="8">
        <f>'t-2'!E6/'t-2'!B6</f>
        <v>0.11218475474189737</v>
      </c>
      <c r="C6" s="8">
        <f>'t-2'!F6/'t-2'!B6</f>
        <v>1.107409069571901</v>
      </c>
      <c r="D6" s="8">
        <f>'t-2'!G6/'t-2'!B6</f>
        <v>0.19194767276910299</v>
      </c>
      <c r="E6" s="8">
        <f>'t-2'!H6/'t-2'!B6</f>
        <v>0.50911341865395632</v>
      </c>
      <c r="F6" s="8">
        <f>'t-2'!K6/'t-2'!B6</f>
        <v>9.5575604698308544E-2</v>
      </c>
      <c r="G6" s="8">
        <f>'t-2'!I6/'t-2'!B6</f>
        <v>0.49088658134604374</v>
      </c>
      <c r="H6" s="8">
        <f>'t-2'!J6/'t-2'!B6</f>
        <v>0.14775324079089225</v>
      </c>
      <c r="J6" s="10">
        <f t="shared" si="0"/>
        <v>6.1705430085062698</v>
      </c>
      <c r="K6" s="10"/>
    </row>
    <row r="7" spans="1:11" ht="18" x14ac:dyDescent="0.2">
      <c r="A7" s="7">
        <f t="shared" si="1"/>
        <v>6</v>
      </c>
      <c r="B7" s="8">
        <f>'t-2'!E7/'t-2'!B7</f>
        <v>0.16370884924307208</v>
      </c>
      <c r="C7" s="8">
        <f>'t-2'!F7/'t-2'!B7</f>
        <v>6.5466358975560426E-2</v>
      </c>
      <c r="D7" s="8">
        <f>'t-2'!G7/'t-2'!B7</f>
        <v>-7.3342157976735739E-2</v>
      </c>
      <c r="E7" s="8">
        <f>'t-2'!H7/'t-2'!B7</f>
        <v>0.80943846373110606</v>
      </c>
      <c r="F7" s="8">
        <f>'t-2'!K7/'t-2'!B7</f>
        <v>-5.3119667631129908E-2</v>
      </c>
      <c r="G7" s="8">
        <f>'t-2'!I7/'t-2'!B7</f>
        <v>0.19056153626889391</v>
      </c>
      <c r="H7" s="8">
        <f>'t-2'!J7/'t-2'!B7</f>
        <v>-6.3580384301506046E-2</v>
      </c>
      <c r="J7" s="10">
        <f t="shared" si="0"/>
        <v>1.6444014666088771</v>
      </c>
      <c r="K7" s="10"/>
    </row>
    <row r="8" spans="1:11" ht="18" x14ac:dyDescent="0.2">
      <c r="A8" s="7">
        <f t="shared" si="1"/>
        <v>7</v>
      </c>
      <c r="B8" s="8">
        <f>'t-2'!E8/'t-2'!B8</f>
        <v>0.51628047786497755</v>
      </c>
      <c r="C8" s="8">
        <f>'t-2'!F8/'t-2'!B8</f>
        <v>9.5407652360215173E-2</v>
      </c>
      <c r="D8" s="8">
        <f>'t-2'!G8/'t-2'!B8</f>
        <v>0.16368272746326354</v>
      </c>
      <c r="E8" s="8">
        <f>'t-2'!H8/'t-2'!B8</f>
        <v>0.83829906150299249</v>
      </c>
      <c r="F8" s="8">
        <f>'t-2'!K8/'t-2'!B8</f>
        <v>0.10576372231666706</v>
      </c>
      <c r="G8" s="8">
        <f>'t-2'!I8/'t-2'!B8</f>
        <v>0.16170093849700753</v>
      </c>
      <c r="H8" s="8">
        <f>'t-2'!J8/'t-2'!B8</f>
        <v>8.4401853706248114E-2</v>
      </c>
      <c r="J8" s="10">
        <f t="shared" si="0"/>
        <v>5.677990824619827</v>
      </c>
      <c r="K8" s="10"/>
    </row>
    <row r="9" spans="1:11" ht="18" x14ac:dyDescent="0.2">
      <c r="A9" s="7">
        <f t="shared" si="1"/>
        <v>8</v>
      </c>
      <c r="B9" s="8">
        <f>'t-2'!E9/'t-2'!B9</f>
        <v>3.2240478144202257E-2</v>
      </c>
      <c r="C9" s="8">
        <f>'t-2'!F9/'t-2'!B9</f>
        <v>0.49842827669047013</v>
      </c>
      <c r="D9" s="8">
        <f>'t-2'!G9/'t-2'!B9</f>
        <v>0.15651352812701852</v>
      </c>
      <c r="E9" s="8">
        <f>'t-2'!H9/'t-2'!B9</f>
        <v>0.26230073126927106</v>
      </c>
      <c r="F9" s="8">
        <f>'t-2'!K9/'t-2'!B9</f>
        <v>9.0615334153525129E-2</v>
      </c>
      <c r="G9" s="8">
        <f>'t-2'!I9/'t-2'!B9</f>
        <v>0.737699268730729</v>
      </c>
      <c r="H9" s="8">
        <f>'t-2'!J9/'t-2'!B9</f>
        <v>0.19113659253222462</v>
      </c>
      <c r="J9" s="10">
        <f t="shared" si="0"/>
        <v>3.1635603954831981</v>
      </c>
      <c r="K9" s="10"/>
    </row>
    <row r="10" spans="1:11" ht="18" x14ac:dyDescent="0.2">
      <c r="A10" s="7">
        <f t="shared" si="1"/>
        <v>9</v>
      </c>
      <c r="B10" s="8">
        <f>'t-2'!E10/'t-2'!B10</f>
        <v>4.7297977993146063E-2</v>
      </c>
      <c r="C10" s="8">
        <f>'t-2'!F10/'t-2'!B10</f>
        <v>0.53944356209634203</v>
      </c>
      <c r="D10" s="8">
        <f>'t-2'!G10/'t-2'!B10</f>
        <v>0.10171041099479186</v>
      </c>
      <c r="E10" s="8">
        <f>'t-2'!H10/'t-2'!B10</f>
        <v>0.66604773558795971</v>
      </c>
      <c r="F10" s="8">
        <f>'t-2'!K10/'t-2'!B10</f>
        <v>8.6748736017032156E-5</v>
      </c>
      <c r="G10" s="8">
        <f>'t-2'!I10/'t-2'!B10</f>
        <v>0.33395226441204029</v>
      </c>
      <c r="H10" s="8">
        <f>'t-2'!J10/'t-2'!B10</f>
        <v>0.16565805781671655</v>
      </c>
      <c r="J10" s="10">
        <f t="shared" si="0"/>
        <v>3.4517048323214725</v>
      </c>
      <c r="K10" s="10"/>
    </row>
    <row r="11" spans="1:11" ht="18" x14ac:dyDescent="0.2">
      <c r="A11" s="7">
        <f t="shared" si="1"/>
        <v>10</v>
      </c>
      <c r="B11" s="8">
        <f>'t-2'!E11/'t-2'!B11</f>
        <v>-0.18155867776594103</v>
      </c>
      <c r="C11" s="8">
        <f>'t-2'!F11/'t-2'!B11</f>
        <v>-10.332057837804372</v>
      </c>
      <c r="D11" s="8">
        <f>'t-2'!G11/'t-2'!B11</f>
        <v>-0.51330893670264821</v>
      </c>
      <c r="E11" s="8">
        <f>'t-2'!H11/'t-2'!B11</f>
        <v>-9.1044966985062911E-2</v>
      </c>
      <c r="F11" s="8">
        <f>'t-2'!K11/'t-2'!B11</f>
        <v>-0.80894873364111652</v>
      </c>
      <c r="G11" s="8">
        <f>'t-2'!I11/'t-2'!B11</f>
        <v>1.0910449669850628</v>
      </c>
      <c r="H11" s="8">
        <f>'t-2'!J11/'t-2'!B11</f>
        <v>-4.706380238314594E-2</v>
      </c>
      <c r="J11" s="10">
        <f t="shared" si="0"/>
        <v>-38.418566747362931</v>
      </c>
      <c r="K11" s="10"/>
    </row>
    <row r="12" spans="1:11" ht="18" x14ac:dyDescent="0.2">
      <c r="A12" s="7">
        <f t="shared" si="1"/>
        <v>11</v>
      </c>
      <c r="B12" s="8">
        <f>'t-2'!E12/'t-2'!B12</f>
        <v>0.15584164789185709</v>
      </c>
      <c r="C12" s="8">
        <f>'t-2'!F12/'t-2'!B12</f>
        <v>0.52335119855585566</v>
      </c>
      <c r="D12" s="8">
        <f>'t-2'!G12/'t-2'!B12</f>
        <v>0.26756412588684736</v>
      </c>
      <c r="E12" s="8">
        <f>'t-2'!H12/'t-2'!B12</f>
        <v>0.7661269783518283</v>
      </c>
      <c r="F12" s="8">
        <f>'t-2'!K12/'t-2'!B12</f>
        <v>0.13646324568645835</v>
      </c>
      <c r="G12" s="8">
        <f>'t-2'!I12/'t-2'!B12</f>
        <v>0.23387302164817173</v>
      </c>
      <c r="H12" s="8">
        <f>'t-2'!J12/'t-2'!B12</f>
        <v>0.20133219518338674</v>
      </c>
      <c r="J12" s="10">
        <f t="shared" si="0"/>
        <v>5.330910370691706</v>
      </c>
      <c r="K12" s="10"/>
    </row>
    <row r="13" spans="1:11" ht="18" x14ac:dyDescent="0.2">
      <c r="A13" s="7">
        <f t="shared" si="1"/>
        <v>12</v>
      </c>
      <c r="B13" s="8">
        <f>'t-2'!E13/'t-2'!B13</f>
        <v>0.48717753794474761</v>
      </c>
      <c r="C13" s="8">
        <f>'t-2'!F13/'t-2'!B13</f>
        <v>0.38978146581112316</v>
      </c>
      <c r="D13" s="8">
        <f>'t-2'!G13/'t-2'!B13</f>
        <v>9.1858478979239377E-2</v>
      </c>
      <c r="E13" s="8">
        <f>'t-2'!H13/'t-2'!B13</f>
        <v>0.6120548960543164</v>
      </c>
      <c r="F13" s="8">
        <f>'t-2'!K13/'t-2'!B13</f>
        <v>5.4546836730088068E-2</v>
      </c>
      <c r="G13" s="8">
        <f>'t-2'!I13/'t-2'!B13</f>
        <v>0.3879451039456836</v>
      </c>
      <c r="H13" s="8">
        <f>'t-2'!J13/'t-2'!B13</f>
        <v>-2.0477929210982061E-3</v>
      </c>
      <c r="J13" s="10">
        <f t="shared" si="0"/>
        <v>5.7265188470593262</v>
      </c>
      <c r="K13" s="10"/>
    </row>
    <row r="14" spans="1:11" ht="18" x14ac:dyDescent="0.2">
      <c r="A14" s="7">
        <f t="shared" si="1"/>
        <v>13</v>
      </c>
      <c r="B14" s="8">
        <f>'t-2'!E14/'t-2'!B14</f>
        <v>0.33625001346988981</v>
      </c>
      <c r="C14" s="8">
        <f>'t-2'!F14/'t-2'!B14</f>
        <v>0.15119989778277917</v>
      </c>
      <c r="D14" s="8">
        <f>'t-2'!G14/'t-2'!B14</f>
        <v>0.22806139806680142</v>
      </c>
      <c r="E14" s="8">
        <f>'t-2'!H14/'t-2'!B14</f>
        <v>0.55955307675374122</v>
      </c>
      <c r="F14" s="8">
        <f>'t-2'!K14/'t-2'!B14</f>
        <v>0.1493764595587726</v>
      </c>
      <c r="G14" s="8">
        <f>'t-2'!I14/'t-2'!B14</f>
        <v>0.44044692324625884</v>
      </c>
      <c r="H14" s="8">
        <f>'t-2'!J14/'t-2'!B14</f>
        <v>0.18401100990306299</v>
      </c>
      <c r="J14" s="10">
        <f t="shared" si="0"/>
        <v>4.8188150807346712</v>
      </c>
      <c r="K14" s="10"/>
    </row>
    <row r="15" spans="1:11" ht="18" x14ac:dyDescent="0.2">
      <c r="A15" s="7">
        <f t="shared" si="1"/>
        <v>14</v>
      </c>
      <c r="B15" s="8">
        <f>'t-2'!E15/'t-2'!B15</f>
        <v>0.4022491548421222</v>
      </c>
      <c r="C15" s="8">
        <f>'t-2'!F15/'t-2'!B15</f>
        <v>0.82179773173954807</v>
      </c>
      <c r="D15" s="8">
        <f>'t-2'!G15/'t-2'!B15</f>
        <v>0.19000528942345285</v>
      </c>
      <c r="E15" s="8">
        <f>'t-2'!H15/'t-2'!B15</f>
        <v>0.66242864143193003</v>
      </c>
      <c r="F15" s="8">
        <f>'t-2'!K15/'t-2'!B15</f>
        <v>0.14358927184629183</v>
      </c>
      <c r="G15" s="8">
        <f>'t-2'!I15/'t-2'!B15</f>
        <v>0.33757135856806991</v>
      </c>
      <c r="H15" s="8">
        <f>'t-2'!J15/'t-2'!B15</f>
        <v>-4.7583582620263624E-2</v>
      </c>
      <c r="J15" s="10">
        <f t="shared" si="0"/>
        <v>7.2902006796643777</v>
      </c>
      <c r="K15" s="10"/>
    </row>
    <row r="16" spans="1:11" ht="18" x14ac:dyDescent="0.2">
      <c r="A16" s="7">
        <f t="shared" si="1"/>
        <v>15</v>
      </c>
      <c r="B16" s="8">
        <f>'t-2'!E16/'t-2'!B16</f>
        <v>0.10697528613871674</v>
      </c>
      <c r="C16" s="8">
        <f>'t-2'!F16/'t-2'!B16</f>
        <v>-0.32966843307462412</v>
      </c>
      <c r="D16" s="8">
        <f>'t-2'!G16/'t-2'!B16</f>
        <v>-0.49652442063404006</v>
      </c>
      <c r="E16" s="8">
        <f>'t-2'!H16/'t-2'!B16</f>
        <v>0.17490221355748928</v>
      </c>
      <c r="F16" s="8">
        <f>'t-2'!K16/'t-2'!B16</f>
        <v>-0.53388174752870188</v>
      </c>
      <c r="G16" s="8">
        <f>'t-2'!I16/'t-2'!B16</f>
        <v>0.82509778644251075</v>
      </c>
      <c r="H16" s="8">
        <f>'t-2'!J16/'t-2'!B16</f>
        <v>-3.8216403466597632E-3</v>
      </c>
      <c r="J16" s="10">
        <f t="shared" si="0"/>
        <v>-3.5259579971786783</v>
      </c>
      <c r="K16" s="10"/>
    </row>
    <row r="17" spans="1:11" ht="18" x14ac:dyDescent="0.2">
      <c r="A17" s="7">
        <f t="shared" si="1"/>
        <v>16</v>
      </c>
      <c r="B17" s="8">
        <f>'t-2'!F17/'t-2'!B17</f>
        <v>1.3686293181657327</v>
      </c>
      <c r="C17" s="8">
        <f>'t-2'!G17/'t-2'!B17</f>
        <v>8.0863129132645734E-2</v>
      </c>
      <c r="D17" s="8">
        <f>'t-2'!H17/'t-2'!B17</f>
        <v>0.47865769307484929</v>
      </c>
      <c r="E17" s="8">
        <f>'t-2'!I17/'t-2'!B17</f>
        <v>0.52134230692515071</v>
      </c>
      <c r="F17" s="8">
        <f>'t-2'!K17/'t-2'!B17</f>
        <v>4.7396607450397525E-2</v>
      </c>
      <c r="G17" s="8">
        <f>'t-2'!J17/'t-2'!B17</f>
        <v>6.5055323566187748E-2</v>
      </c>
      <c r="H17" s="8">
        <f>'t-2'!K17/'t-2'!B17</f>
        <v>4.7396607450397525E-2</v>
      </c>
      <c r="J17" s="10">
        <f t="shared" si="0"/>
        <v>13.005811247874027</v>
      </c>
      <c r="K17" s="10"/>
    </row>
    <row r="18" spans="1:11" ht="18" x14ac:dyDescent="0.2">
      <c r="A18" s="7">
        <f t="shared" si="1"/>
        <v>17</v>
      </c>
      <c r="B18" s="8">
        <f>'t-2'!F18/'t-2'!B18</f>
        <v>-8.6346563772101273E-2</v>
      </c>
      <c r="C18" s="8">
        <f>'t-2'!G18/'t-2'!B18</f>
        <v>3.2116144207894985E-2</v>
      </c>
      <c r="D18" s="8">
        <f>'t-2'!H18/'t-2'!B18</f>
        <v>0.74322681816074077</v>
      </c>
      <c r="E18" s="8">
        <f>'t-2'!I18/'t-2'!B18</f>
        <v>0.23316523036757361</v>
      </c>
      <c r="F18" s="8">
        <f>'t-2'!K18/'t-2'!B18</f>
        <v>2.5455725781861459E-2</v>
      </c>
      <c r="G18" s="8">
        <f>'t-2'!J18/'t-2'!B18</f>
        <v>0.17350389999817331</v>
      </c>
      <c r="H18" s="8">
        <f>'t-2'!K18/'t-2'!B18</f>
        <v>2.5455725781861459E-2</v>
      </c>
      <c r="J18" s="10">
        <f t="shared" si="0"/>
        <v>4.7775728816988838</v>
      </c>
      <c r="K18" s="10"/>
    </row>
    <row r="19" spans="1:11" ht="18" x14ac:dyDescent="0.2">
      <c r="A19" s="7">
        <f t="shared" si="1"/>
        <v>18</v>
      </c>
      <c r="B19" s="8">
        <f>'t-2'!F19/'t-2'!B19</f>
        <v>-0.17335595014832197</v>
      </c>
      <c r="C19" s="8">
        <f>'t-2'!G19/'t-2'!B19</f>
        <v>2.6653303163233794E-2</v>
      </c>
      <c r="D19" s="8">
        <f>'t-2'!H19/'t-2'!B19</f>
        <v>-0.14207168734136219</v>
      </c>
      <c r="E19" s="8">
        <f>'t-2'!I19/'t-2'!B19</f>
        <v>1.1420716873413623</v>
      </c>
      <c r="F19" s="8">
        <f>'t-2'!K19/'t-2'!B19</f>
        <v>-3.5451480906437183E-2</v>
      </c>
      <c r="G19" s="8">
        <f>'t-2'!J19/'t-2'!B19</f>
        <v>1.1808193914979283E-2</v>
      </c>
      <c r="H19" s="8">
        <f>'t-2'!K19/'t-2'!B19</f>
        <v>-3.5451480906437183E-2</v>
      </c>
      <c r="J19" s="10">
        <f t="shared" si="0"/>
        <v>-0.80587173188637329</v>
      </c>
      <c r="K19" s="10"/>
    </row>
    <row r="20" spans="1:11" ht="18" x14ac:dyDescent="0.2">
      <c r="A20" s="7">
        <f>A19+1</f>
        <v>19</v>
      </c>
      <c r="B20" s="8">
        <f>'t-2'!F20/'t-2'!B20</f>
        <v>0.18626437434372325</v>
      </c>
      <c r="C20" s="8">
        <f>'t-2'!G20/'t-2'!B20</f>
        <v>7.2202609576482751E-2</v>
      </c>
      <c r="D20" s="8">
        <f>'t-2'!H20/'t-2'!B20</f>
        <v>0.6132284526820132</v>
      </c>
      <c r="E20" s="8">
        <f>'t-2'!I20/'t-2'!B20</f>
        <v>0.38677154731798674</v>
      </c>
      <c r="F20" s="8">
        <f>'t-2'!K20/'t-2'!B20</f>
        <v>4.507882274675426E-2</v>
      </c>
      <c r="G20" s="8">
        <f>'t-2'!J20/'t-2'!B20</f>
        <v>8.2263780942071485E-2</v>
      </c>
      <c r="H20" s="8">
        <f>'t-2'!K20/'t-2'!B20</f>
        <v>4.507882274675426E-2</v>
      </c>
      <c r="J20" s="10">
        <f t="shared" si="0"/>
        <v>5.9842801296211734</v>
      </c>
      <c r="K20" s="10"/>
    </row>
    <row r="21" spans="1:11" ht="18" x14ac:dyDescent="0.2">
      <c r="A21" s="7">
        <f t="shared" si="1"/>
        <v>20</v>
      </c>
      <c r="B21" s="8">
        <f>'t-2'!F21/'t-2'!B21</f>
        <v>0.56342337274616938</v>
      </c>
      <c r="C21" s="8">
        <f>'t-2'!G21/'t-2'!B21</f>
        <v>5.9215235533916506E-2</v>
      </c>
      <c r="D21" s="8">
        <f>'t-2'!H21/'t-2'!B21</f>
        <v>0.54129561441668406</v>
      </c>
      <c r="E21" s="8">
        <f>'t-2'!I21/'t-2'!B21</f>
        <v>0.45870438558331583</v>
      </c>
      <c r="F21" s="8">
        <f>'t-2'!K21/'t-2'!B21</f>
        <v>3.7916927909416531E-2</v>
      </c>
      <c r="G21" s="8">
        <f>'t-2'!J21/'t-2'!B21</f>
        <v>0.10077754437704527</v>
      </c>
      <c r="H21" s="8">
        <f>'t-2'!K21/'t-2'!B21</f>
        <v>3.7916927909416531E-2</v>
      </c>
      <c r="J21" s="10">
        <f t="shared" si="0"/>
        <v>8.0082451267980375</v>
      </c>
      <c r="K21" s="10"/>
    </row>
    <row r="22" spans="1:11" ht="18" x14ac:dyDescent="0.2">
      <c r="A22" s="7">
        <f t="shared" si="1"/>
        <v>21</v>
      </c>
      <c r="B22" s="8">
        <f>'t-2'!F22/'t-2'!B22</f>
        <v>-0.38782988555543524</v>
      </c>
      <c r="C22" s="8">
        <f>'t-2'!G22/'t-2'!B22</f>
        <v>-0.1545844013622634</v>
      </c>
      <c r="D22" s="8">
        <f>'t-2'!H22/'t-2'!B22</f>
        <v>0.41920285930900025</v>
      </c>
      <c r="E22" s="8">
        <f>'t-2'!I22/'t-2'!B22</f>
        <v>0.58079714069099975</v>
      </c>
      <c r="F22" s="8">
        <f>'t-2'!K22/'t-2'!B22</f>
        <v>-0.17617964547456588</v>
      </c>
      <c r="G22" s="8">
        <f>'t-2'!J22/'t-2'!B22</f>
        <v>-5.0122146407210855E-2</v>
      </c>
      <c r="H22" s="8">
        <f>'t-2'!K22/'t-2'!B22</f>
        <v>-0.17617964547456588</v>
      </c>
      <c r="J22" s="10">
        <f t="shared" si="0"/>
        <v>0.37877101459739793</v>
      </c>
      <c r="K22" s="10"/>
    </row>
    <row r="23" spans="1:11" x14ac:dyDescent="0.2">
      <c r="A23" s="9">
        <v>22</v>
      </c>
      <c r="B23" s="8">
        <f>'t-2'!F23/'t-2'!B23</f>
        <v>-5.4714009085752122E-2</v>
      </c>
      <c r="C23" s="8">
        <f>'t-2'!G23/'t-2'!B23</f>
        <v>-5.9057647545578192E-2</v>
      </c>
      <c r="D23" s="8">
        <f>'t-2'!H23/'t-2'!B23</f>
        <v>8.3584745023739027E-2</v>
      </c>
      <c r="E23" s="8">
        <f>'t-2'!I23/'t-2'!B23</f>
        <v>0.91641525497626097</v>
      </c>
      <c r="F23" s="8">
        <f>'t-2'!K23/'t-2'!B23</f>
        <v>-9.2759981566640615E-2</v>
      </c>
      <c r="G23" s="8">
        <f>'t-2'!J23/'t-2'!B23</f>
        <v>2.2698122172669654E-2</v>
      </c>
      <c r="H23" s="8">
        <f>'t-2'!K23/'t-2'!B23</f>
        <v>-9.2759981566640615E-2</v>
      </c>
      <c r="J23" s="10">
        <f t="shared" si="0"/>
        <v>0.97247367368348148</v>
      </c>
      <c r="K23" s="10"/>
    </row>
    <row r="24" spans="1:11" x14ac:dyDescent="0.2">
      <c r="A24" s="9">
        <v>23</v>
      </c>
      <c r="B24" s="8">
        <f>'t-2'!F24/'t-2'!B24</f>
        <v>-3.8507215146645772</v>
      </c>
      <c r="C24" s="8">
        <f>'t-2'!G24/'t-2'!B24</f>
        <v>10.217174458036729</v>
      </c>
      <c r="D24" s="8">
        <f>'t-2'!H24/'t-2'!B24</f>
        <v>-0.85290419248862337</v>
      </c>
      <c r="E24" s="8">
        <f>'t-2'!I24/'t-2'!B24</f>
        <v>1.8529041924886231</v>
      </c>
      <c r="F24" s="8">
        <f>'t-2'!K24/'t-2'!B24</f>
        <v>0.22374366970485537</v>
      </c>
      <c r="G24" s="8">
        <f>'t-2'!J24/'t-2'!B24</f>
        <v>0.20013990845724783</v>
      </c>
      <c r="H24" s="8">
        <f>'t-2'!K24/'t-2'!B24</f>
        <v>0.22374366970485537</v>
      </c>
      <c r="J24" s="10">
        <f t="shared" si="0"/>
        <v>4.2612888255896157</v>
      </c>
      <c r="K24" s="10"/>
    </row>
    <row r="25" spans="1:11" x14ac:dyDescent="0.2">
      <c r="A25" s="9">
        <v>24</v>
      </c>
      <c r="B25" s="8">
        <f>'t-2'!F25/'t-2'!B25</f>
        <v>-1.5565431947621837</v>
      </c>
      <c r="C25" s="8">
        <f>'t-2'!G25/'t-2'!B25</f>
        <v>6.9414133007624376E-2</v>
      </c>
      <c r="D25" s="8">
        <f>'t-2'!H25/'t-2'!B25</f>
        <v>0.54255694012877598</v>
      </c>
      <c r="E25" s="8">
        <f>'t-2'!I25/'t-2'!B25</f>
        <v>0.45744305987122402</v>
      </c>
      <c r="F25" s="8">
        <f>'t-2'!K25/'t-2'!B25</f>
        <v>1.268618869446928E-2</v>
      </c>
      <c r="G25" s="8">
        <f>'t-2'!J25/'t-2'!B25</f>
        <v>2.0554299399571888E-2</v>
      </c>
      <c r="H25" s="8">
        <f>'t-2'!K25/'t-2'!B25</f>
        <v>1.268618869446928E-2</v>
      </c>
      <c r="J25" s="10">
        <f t="shared" si="0"/>
        <v>-5.8583354335049078</v>
      </c>
    </row>
    <row r="26" spans="1:11" x14ac:dyDescent="0.2">
      <c r="A26" s="9">
        <v>25</v>
      </c>
      <c r="B26" s="8">
        <f>'t-2'!F26/'t-2'!B26</f>
        <v>0.42220601100888761</v>
      </c>
      <c r="C26" s="8">
        <f>'t-2'!G26/'t-2'!B26</f>
        <v>0.16268861055265196</v>
      </c>
      <c r="D26" s="8">
        <f>'t-2'!H26/'t-2'!B26</f>
        <v>0.74264567607270338</v>
      </c>
      <c r="E26" s="8">
        <f>'t-2'!I26/'t-2'!B26</f>
        <v>0.25735432392729662</v>
      </c>
      <c r="F26" s="8">
        <f>'t-2'!K26/'t-2'!B26</f>
        <v>0.10153468508203974</v>
      </c>
      <c r="G26" s="8">
        <f>'t-2'!J26/'t-2'!B26</f>
        <v>0.12014295746434013</v>
      </c>
      <c r="H26" s="8">
        <f>'t-2'!K26/'t-2'!B26</f>
        <v>0.10153468508203974</v>
      </c>
      <c r="J26" s="10">
        <f t="shared" si="0"/>
        <v>8.5608372859521769</v>
      </c>
    </row>
    <row r="27" spans="1:11" x14ac:dyDescent="0.2">
      <c r="A27" s="9">
        <v>26</v>
      </c>
      <c r="B27" s="8">
        <f>'t-2'!F27/'t-2'!B27</f>
        <v>-0.6427828077843688</v>
      </c>
      <c r="C27" s="8">
        <f>'t-2'!G27/'t-2'!B27</f>
        <v>1.1805338744926631E-2</v>
      </c>
      <c r="D27" s="8">
        <f>'t-2'!H27/'t-2'!B27</f>
        <v>5.8116089083151213E-3</v>
      </c>
      <c r="E27" s="8">
        <f>'t-2'!I27/'t-2'!B27</f>
        <v>0.99418839109168489</v>
      </c>
      <c r="F27" s="8">
        <f>'t-2'!K27/'t-2'!B27</f>
        <v>-9.5080133208450407E-2</v>
      </c>
      <c r="G27" s="8">
        <f>'t-2'!J27/'t-2'!B27</f>
        <v>9.7808694973462382E-2</v>
      </c>
      <c r="H27" s="8">
        <f>'t-2'!K27/'t-2'!B27</f>
        <v>-9.5080133208450407E-2</v>
      </c>
      <c r="J27" s="10">
        <f t="shared" si="0"/>
        <v>-3.0952179922468512</v>
      </c>
    </row>
    <row r="28" spans="1:11" x14ac:dyDescent="0.2">
      <c r="A28" s="9">
        <v>27</v>
      </c>
      <c r="B28" s="8">
        <f>'t-2'!F28/'t-2'!B28</f>
        <v>-15.904378057551476</v>
      </c>
      <c r="C28" s="8">
        <f>'t-2'!G28/'t-2'!B28</f>
        <v>-0.15953841169320279</v>
      </c>
      <c r="D28" s="8">
        <f>'t-2'!H28/'t-2'!B28</f>
        <v>-0.21869377494582865</v>
      </c>
      <c r="E28" s="8">
        <f>'t-2'!I28/'t-2'!B28</f>
        <v>1.2186937749458289</v>
      </c>
      <c r="F28" s="8">
        <f>'t-2'!K28/'t-2'!B28</f>
        <v>-0.44411636522952652</v>
      </c>
      <c r="G28" s="8">
        <f>'t-2'!J28/'t-2'!B28</f>
        <v>-1.4026726839203143E-2</v>
      </c>
      <c r="H28" s="8">
        <f>'t-2'!K28/'t-2'!B28</f>
        <v>-0.44411636522952652</v>
      </c>
      <c r="J28" s="10">
        <f>6.56*B28+3.26*C28+6.72*D28+1.05*E28</f>
        <v>-105.04280898360037</v>
      </c>
    </row>
    <row r="29" spans="1:11" x14ac:dyDescent="0.2">
      <c r="A29" s="9">
        <v>28</v>
      </c>
      <c r="B29" s="8">
        <f>'t-2'!F29/'t-2'!B29</f>
        <v>-3.4596982758620696</v>
      </c>
      <c r="C29" s="8">
        <f>'t-2'!G29/'t-2'!B29</f>
        <v>-1.1482758620689657</v>
      </c>
      <c r="D29" s="8">
        <f>'t-2'!H29/'t-2'!B29</f>
        <v>0.87139008620689651</v>
      </c>
      <c r="E29" s="8">
        <f>'t-2'!I29/'t-2'!B29</f>
        <v>0.12860991379310346</v>
      </c>
      <c r="F29" s="8">
        <f>'t-2'!K29/'t-2'!B29</f>
        <v>-1.1148706896551726</v>
      </c>
      <c r="G29" s="8">
        <f>'t-2'!J29/'t-2'!B29</f>
        <v>-0.80334051724137934</v>
      </c>
      <c r="H29" s="8">
        <f>'t-2'!K29/'t-2'!B29</f>
        <v>-1.1148706896551726</v>
      </c>
      <c r="J29" s="10">
        <f t="shared" si="0"/>
        <v>-20.4482182112069</v>
      </c>
    </row>
    <row r="30" spans="1:11" x14ac:dyDescent="0.2">
      <c r="A30" s="9">
        <v>29</v>
      </c>
      <c r="B30" s="8">
        <f>'t-2'!F30/'t-2'!B30</f>
        <v>0.46391812002703714</v>
      </c>
      <c r="C30" s="8">
        <f>'t-2'!G30/'t-2'!B30</f>
        <v>-4.8221484915131528E-2</v>
      </c>
      <c r="D30" s="8">
        <f>'t-2'!H30/'t-2'!B30</f>
        <v>0.44803894994355825</v>
      </c>
      <c r="E30" s="8">
        <f>'t-2'!I30/'t-2'!B30</f>
        <v>0.55196105005644169</v>
      </c>
      <c r="F30" s="8">
        <f>'t-2'!K30/'t-2'!B30</f>
        <v>-5.6434186192533223E-2</v>
      </c>
      <c r="G30" s="8">
        <f>'t-2'!J30/'t-2'!B30</f>
        <v>6.9718065815523006E-2</v>
      </c>
      <c r="H30" s="8">
        <f>'t-2'!K30/'t-2'!B30</f>
        <v>-5.6434186192533223E-2</v>
      </c>
      <c r="J30" s="10">
        <f t="shared" si="0"/>
        <v>6.4764816727340104</v>
      </c>
    </row>
    <row r="31" spans="1:11" x14ac:dyDescent="0.2">
      <c r="A31" s="9">
        <v>30</v>
      </c>
      <c r="B31" s="8">
        <f>'t-2'!F31/'t-2'!B31</f>
        <v>0.58729608362157182</v>
      </c>
      <c r="C31" s="8">
        <f>'t-2'!G31/'t-2'!B31</f>
        <v>0.20191632768696036</v>
      </c>
      <c r="D31" s="8">
        <f>'t-2'!H31/'t-2'!B31</f>
        <v>0.69014858727916994</v>
      </c>
      <c r="E31" s="8">
        <f>'t-2'!I31/'t-2'!B31</f>
        <v>0.30985141272083017</v>
      </c>
      <c r="F31" s="8">
        <f>'t-2'!K31/'t-2'!B31</f>
        <v>8.460256919837289E-2</v>
      </c>
      <c r="G31" s="8">
        <f>'t-2'!J31/'t-2'!B31</f>
        <v>0.25516080746234576</v>
      </c>
      <c r="H31" s="8">
        <f>'t-2'!K31/'t-2'!B31</f>
        <v>8.460256919837289E-2</v>
      </c>
      <c r="J31" s="10">
        <f t="shared" si="0"/>
        <v>9.4740520266898951</v>
      </c>
    </row>
    <row r="32" spans="1:11" x14ac:dyDescent="0.2">
      <c r="A32" s="9">
        <v>31</v>
      </c>
      <c r="B32" s="8">
        <f>'t-2'!F32/'t-2'!B32</f>
        <v>-1.8395983058778362E-2</v>
      </c>
      <c r="C32" s="8">
        <f>'t-2'!G32/'t-2'!B32</f>
        <v>5.4591047068280809E-4</v>
      </c>
      <c r="D32" s="8">
        <f>'t-2'!H32/'t-2'!B32</f>
        <v>0.95148295679508577</v>
      </c>
      <c r="E32" s="8">
        <f>'t-2'!I32/'t-2'!B32</f>
        <v>4.8517043204914401E-2</v>
      </c>
      <c r="F32" s="8">
        <f>'t-2'!K32/'t-2'!B32</f>
        <v>-1.3317815878195977E-3</v>
      </c>
      <c r="G32" s="8">
        <f>'t-2'!J32/'t-2'!B32</f>
        <v>9.2408844949428304E-2</v>
      </c>
      <c r="H32" s="8">
        <f>'t-2'!K32/'t-2'!B32</f>
        <v>-1.3317815878195977E-3</v>
      </c>
      <c r="J32" s="10">
        <f t="shared" si="0"/>
        <v>6.3260103842969757</v>
      </c>
    </row>
    <row r="33" spans="1:10" x14ac:dyDescent="0.2">
      <c r="A33" s="9">
        <v>32</v>
      </c>
      <c r="B33" s="8">
        <f>'t-2'!F33/'t-2'!B33</f>
        <v>-0.47161456026924098</v>
      </c>
      <c r="C33" s="8">
        <f>'t-2'!G33/'t-2'!B33</f>
        <v>-5.526525551324063E-2</v>
      </c>
      <c r="D33" s="8">
        <f>'t-2'!H33/'t-2'!B33</f>
        <v>-5.9250730670445492E-2</v>
      </c>
      <c r="E33" s="8">
        <f>'t-2'!I33/'t-2'!B33</f>
        <v>1.0592507306704455</v>
      </c>
      <c r="F33" s="8">
        <f>'t-2'!K33/'t-2'!B33</f>
        <v>-2.5684173235320164E-2</v>
      </c>
      <c r="G33" s="8">
        <f>'t-2'!J33/'t-2'!B33</f>
        <v>3.8791958196793902E-2</v>
      </c>
      <c r="H33" s="8">
        <f>'t-2'!K33/'t-2'!B33</f>
        <v>-2.5684173235320164E-2</v>
      </c>
      <c r="J33" s="10">
        <f t="shared" si="0"/>
        <v>-2.5599078912408109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workbookViewId="0">
      <selection activeCell="B6" sqref="B6"/>
    </sheetView>
  </sheetViews>
  <sheetFormatPr baseColWidth="10" defaultColWidth="0" defaultRowHeight="16" zeroHeight="1" x14ac:dyDescent="0.2"/>
  <cols>
    <col min="1" max="8" width="11.6640625" style="4" customWidth="1"/>
    <col min="9" max="9" width="17.1640625" style="4" customWidth="1"/>
    <col min="10" max="10" width="17.1640625" customWidth="1"/>
    <col min="12" max="16384" width="17.1640625" style="4" hidden="1"/>
  </cols>
  <sheetData>
    <row r="1" spans="1:11" s="48" customFormat="1" x14ac:dyDescent="0.2">
      <c r="B1" s="63" t="s">
        <v>42</v>
      </c>
      <c r="C1" s="63" t="s">
        <v>43</v>
      </c>
      <c r="D1" s="63" t="s">
        <v>44</v>
      </c>
      <c r="E1" s="63" t="s">
        <v>45</v>
      </c>
      <c r="F1" s="64" t="s">
        <v>46</v>
      </c>
      <c r="G1" s="65" t="s">
        <v>47</v>
      </c>
      <c r="H1" s="63" t="s">
        <v>48</v>
      </c>
      <c r="J1" s="49" t="s">
        <v>86</v>
      </c>
      <c r="K1" s="49"/>
    </row>
    <row r="2" spans="1:11" x14ac:dyDescent="0.2">
      <c r="A2" s="5">
        <v>1</v>
      </c>
      <c r="B2" s="4">
        <f>'t-3'!E2/'t-3'!B2</f>
        <v>1.0941996499114781E-2</v>
      </c>
      <c r="C2" s="4">
        <f>'t-3'!F2/'t-3'!B2</f>
        <v>0.13946124098665599</v>
      </c>
      <c r="D2" s="4">
        <f>'t-3'!G2/'t-3'!B2</f>
        <v>8.1627683497214651E-2</v>
      </c>
      <c r="E2" s="4">
        <f>'t-3'!H2/'t-3'!B2</f>
        <v>0.28450831376933683</v>
      </c>
      <c r="F2" s="4">
        <f>'t-3'!K2/'t-3'!B2</f>
        <v>2.9933106895933894E-2</v>
      </c>
      <c r="G2" s="4">
        <f>'t-3'!I2/'t-3'!B2</f>
        <v>0.71549168623066317</v>
      </c>
      <c r="H2" s="4">
        <f>'t-3'!J2/'t-3'!B2</f>
        <v>0.10753161959644723</v>
      </c>
      <c r="J2" s="10">
        <f>6.56*B2+3.26*C2+6.72*D2+1.05*E2</f>
        <v>1.3736949052097776</v>
      </c>
      <c r="K2" s="10"/>
    </row>
    <row r="3" spans="1:11" x14ac:dyDescent="0.2">
      <c r="A3" s="5">
        <f>A2+1</f>
        <v>2</v>
      </c>
      <c r="B3" s="4">
        <f>'t-3'!E3/'t-3'!B3</f>
        <v>0.13159863008306105</v>
      </c>
      <c r="C3" s="4">
        <f>'t-3'!F3/'t-3'!B3</f>
        <v>0.48643860961303781</v>
      </c>
      <c r="D3" s="4">
        <f>'t-3'!G3/'t-3'!B3</f>
        <v>9.9555170649135924E-2</v>
      </c>
      <c r="E3" s="4">
        <f>'t-3'!H3/'t-3'!B3</f>
        <v>0.5728063614533716</v>
      </c>
      <c r="F3" s="4">
        <f>'t-3'!K3/'t-3'!B3</f>
        <v>6.5425343463370464E-2</v>
      </c>
      <c r="G3" s="4">
        <f>'t-3'!I3/'t-3'!B3</f>
        <v>0.42719363854662834</v>
      </c>
      <c r="H3" s="4">
        <f>'t-3'!J3/'t-3'!B3</f>
        <v>0.13911742707554225</v>
      </c>
      <c r="J3" s="10">
        <f t="shared" ref="J3:J33" si="0">6.56*B3+3.26*C3+6.72*D3+1.05*E3</f>
        <v>3.7195343069716174</v>
      </c>
      <c r="K3" s="10"/>
    </row>
    <row r="4" spans="1:11" x14ac:dyDescent="0.2">
      <c r="A4" s="5">
        <f t="shared" ref="A4:A22" si="1">A3+1</f>
        <v>3</v>
      </c>
      <c r="B4" s="4">
        <f>'t-3'!E4/'t-3'!B4</f>
        <v>-6.9827147249398494E-2</v>
      </c>
      <c r="C4" s="4">
        <f>'t-3'!F4/'t-3'!B4</f>
        <v>0.38481018070439343</v>
      </c>
      <c r="D4" s="4">
        <f>'t-3'!G4/'t-3'!B4</f>
        <v>4.0593382075710047E-2</v>
      </c>
      <c r="E4" s="4">
        <f>'t-3'!H4/'t-3'!B4</f>
        <v>0.61458734175247109</v>
      </c>
      <c r="F4" s="4">
        <f>'t-3'!K4/'t-3'!B4</f>
        <v>5.7936961414228577E-2</v>
      </c>
      <c r="G4" s="4">
        <f>'t-3'!I4/'t-3'!B4</f>
        <v>0.38541265824752885</v>
      </c>
      <c r="H4" s="4">
        <f>'t-3'!J4/'t-3'!B4</f>
        <v>-2.5751056279176431E-3</v>
      </c>
      <c r="J4" s="10">
        <f t="shared" si="0"/>
        <v>1.7145193395291345</v>
      </c>
      <c r="K4" s="10"/>
    </row>
    <row r="5" spans="1:11" x14ac:dyDescent="0.2">
      <c r="A5" s="5">
        <f t="shared" si="1"/>
        <v>4</v>
      </c>
      <c r="B5" s="4">
        <f>'t-3'!E5/'t-3'!B5</f>
        <v>-3.0367193152450486E-3</v>
      </c>
      <c r="C5" s="4">
        <f>'t-3'!F5/'t-3'!B5</f>
        <v>0.14788322409739124</v>
      </c>
      <c r="D5" s="4">
        <f>'t-3'!G5/'t-3'!B5</f>
        <v>0.12800852975200716</v>
      </c>
      <c r="E5" s="4">
        <f>'t-3'!H5/'t-3'!B5</f>
        <v>0.20406430366129813</v>
      </c>
      <c r="F5" s="4">
        <f>'t-3'!K5/'t-3'!B5</f>
        <v>7.2459472379987774E-2</v>
      </c>
      <c r="G5" s="4">
        <f>'t-3'!I5/'t-3'!B5</f>
        <v>0.79593569633870187</v>
      </c>
      <c r="H5" s="4">
        <f>'t-3'!J5/'t-3'!B5</f>
        <v>6.2428861504952721E-2</v>
      </c>
      <c r="J5" s="10">
        <f t="shared" si="0"/>
        <v>1.5366632706273391</v>
      </c>
      <c r="K5" s="10"/>
    </row>
    <row r="6" spans="1:11" x14ac:dyDescent="0.2">
      <c r="A6" s="5">
        <f t="shared" si="1"/>
        <v>5</v>
      </c>
      <c r="B6" s="4">
        <f>'t-3'!E6/'t-3'!B6</f>
        <v>8.807492275164866E-2</v>
      </c>
      <c r="C6" s="4">
        <f>'t-3'!F6/'t-3'!B6</f>
        <v>1.1021083264112366</v>
      </c>
      <c r="D6" s="4">
        <f>'t-3'!G6/'t-3'!B6</f>
        <v>0.21357862471520114</v>
      </c>
      <c r="E6" s="4">
        <f>'t-3'!H6/'t-3'!B6</f>
        <v>0.63096475856588397</v>
      </c>
      <c r="F6" s="4">
        <f>'t-3'!K6/'t-3'!B6</f>
        <v>0.1256565688356153</v>
      </c>
      <c r="G6" s="4">
        <f>'t-3'!I6/'t-3'!B6</f>
        <v>0.36903524143411609</v>
      </c>
      <c r="H6" s="4">
        <f>'t-3'!J6/'t-3'!B6</f>
        <v>0.16452409507869833</v>
      </c>
      <c r="J6" s="10">
        <f t="shared" si="0"/>
        <v>6.2684059919317763</v>
      </c>
      <c r="K6" s="10"/>
    </row>
    <row r="7" spans="1:11" x14ac:dyDescent="0.2">
      <c r="A7" s="5">
        <f t="shared" si="1"/>
        <v>6</v>
      </c>
      <c r="B7" s="4">
        <f>'t-3'!E7/'t-3'!B7</f>
        <v>0.16246926706093429</v>
      </c>
      <c r="C7" s="4">
        <f>'t-3'!F7/'t-3'!B7</f>
        <v>9.5125368241522137E-2</v>
      </c>
      <c r="D7" s="4">
        <f>'t-3'!G7/'t-3'!B7</f>
        <v>9.4687908388154246E-2</v>
      </c>
      <c r="E7" s="4">
        <f>'t-3'!H7/'t-3'!B7</f>
        <v>0.58307307240791195</v>
      </c>
      <c r="F7" s="4">
        <f>'t-3'!K7/'t-3'!B7</f>
        <v>5.799665537023501E-2</v>
      </c>
      <c r="G7" s="4">
        <f>'t-3'!I7/'t-3'!B7</f>
        <v>0.41692692759208805</v>
      </c>
      <c r="H7" s="4">
        <f>'t-3'!J7/'t-3'!B7</f>
        <v>-4.6625467915919108E-2</v>
      </c>
      <c r="J7" s="10">
        <f t="shared" si="0"/>
        <v>2.6244365627837949</v>
      </c>
      <c r="K7" s="10"/>
    </row>
    <row r="8" spans="1:11" x14ac:dyDescent="0.2">
      <c r="A8" s="5">
        <f t="shared" si="1"/>
        <v>7</v>
      </c>
      <c r="B8" s="4">
        <f>'t-3'!E8/'t-3'!B8</f>
        <v>0.58747468386745405</v>
      </c>
      <c r="C8" s="4">
        <f>'t-3'!F8/'t-3'!B8</f>
        <v>0.16687160678727642</v>
      </c>
      <c r="D8" s="4">
        <f>'t-3'!G8/'t-3'!B8</f>
        <v>0.14558478138774955</v>
      </c>
      <c r="E8" s="4">
        <f>'t-3'!H8/'t-3'!B8</f>
        <v>0.81560494919754245</v>
      </c>
      <c r="F8" s="4">
        <f>'t-3'!K8/'t-3'!B8</f>
        <v>0.1109165716425277</v>
      </c>
      <c r="G8" s="4">
        <f>'t-3'!I8/'t-3'!B8</f>
        <v>0.18439505080245758</v>
      </c>
      <c r="H8" s="4">
        <f>'t-3'!J8/'t-3'!B8</f>
        <v>0.20883256463059721</v>
      </c>
      <c r="J8" s="10">
        <f t="shared" si="0"/>
        <v>6.2325502918801163</v>
      </c>
      <c r="K8" s="10"/>
    </row>
    <row r="9" spans="1:11" x14ac:dyDescent="0.2">
      <c r="A9" s="5">
        <f t="shared" si="1"/>
        <v>8</v>
      </c>
      <c r="B9" s="4">
        <f>'t-3'!E9/'t-3'!B9</f>
        <v>-0.12711043536634703</v>
      </c>
      <c r="C9" s="4">
        <f>'t-3'!F9/'t-3'!B9</f>
        <v>0.42402077026011725</v>
      </c>
      <c r="D9" s="4">
        <f>'t-3'!G9/'t-3'!B9</f>
        <v>0.12793608877152268</v>
      </c>
      <c r="E9" s="4">
        <f>'t-3'!H9/'t-3'!B9</f>
        <v>0.17566127404562165</v>
      </c>
      <c r="F9" s="4">
        <f>'t-3'!K9/'t-3'!B9</f>
        <v>-5.4885945842613706E-2</v>
      </c>
      <c r="G9" s="4">
        <f>'t-3'!I9/'t-3'!B9</f>
        <v>0.82433872595437829</v>
      </c>
      <c r="H9" s="4">
        <f>'t-3'!J9/'t-3'!B9</f>
        <v>3.8372877739100281E-2</v>
      </c>
      <c r="J9" s="10">
        <f t="shared" si="0"/>
        <v>1.592638109337281</v>
      </c>
      <c r="K9" s="10"/>
    </row>
    <row r="10" spans="1:11" x14ac:dyDescent="0.2">
      <c r="A10" s="5">
        <f t="shared" si="1"/>
        <v>9</v>
      </c>
      <c r="B10" s="4">
        <f>'t-3'!E10/'t-3'!B10</f>
        <v>0.12162949562587752</v>
      </c>
      <c r="C10" s="4">
        <f>'t-3'!F10/'t-3'!B10</f>
        <v>0.50090425531914895</v>
      </c>
      <c r="D10" s="4">
        <f>'t-3'!G10/'t-3'!B10</f>
        <v>8.6595744680851058E-2</v>
      </c>
      <c r="E10" s="4">
        <f>'t-3'!H10/'t-3'!B10</f>
        <v>0.68932687115239222</v>
      </c>
      <c r="F10" s="4">
        <f>'t-3'!K10/'t-3'!B10</f>
        <v>7.4641159952478663E-5</v>
      </c>
      <c r="G10" s="4">
        <f>'t-3'!I10/'t-3'!B10</f>
        <v>0.31067312884760773</v>
      </c>
      <c r="H10" s="4">
        <f>'t-3'!J10/'t-3'!B10</f>
        <v>0.16640349929798035</v>
      </c>
      <c r="J10" s="10">
        <f t="shared" si="0"/>
        <v>3.7365539826115128</v>
      </c>
      <c r="K10" s="10"/>
    </row>
    <row r="11" spans="1:11" x14ac:dyDescent="0.2">
      <c r="A11" s="5">
        <f t="shared" si="1"/>
        <v>10</v>
      </c>
      <c r="B11" s="4">
        <f>'t-3'!E11/'t-3'!B11</f>
        <v>-0.30855007852821553</v>
      </c>
      <c r="C11" s="4">
        <f>'t-3'!F11/'t-3'!B11</f>
        <v>-7.5342358493068211</v>
      </c>
      <c r="D11" s="4">
        <f>'t-3'!G11/'t-3'!B11</f>
        <v>-0.26294524870785652</v>
      </c>
      <c r="E11" s="4">
        <f>'t-3'!H11/'t-3'!B11</f>
        <v>0.28574010597245081</v>
      </c>
      <c r="F11" s="4">
        <f>'t-3'!K11/'t-3'!B11</f>
        <v>-0.35693826088022901</v>
      </c>
      <c r="G11" s="4">
        <f>'t-3'!I11/'t-3'!B11</f>
        <v>0.71425989402754919</v>
      </c>
      <c r="H11" s="4">
        <f>'t-3'!J11/'t-3'!B11</f>
        <v>0.23863508350342788</v>
      </c>
      <c r="J11" s="10">
        <f t="shared" si="0"/>
        <v>-28.052662343931054</v>
      </c>
      <c r="K11" s="10"/>
    </row>
    <row r="12" spans="1:11" x14ac:dyDescent="0.2">
      <c r="A12" s="5">
        <f t="shared" si="1"/>
        <v>11</v>
      </c>
      <c r="B12" s="4">
        <f>'t-3'!E12/'t-3'!B12</f>
        <v>0.15801366933021588</v>
      </c>
      <c r="C12" s="4">
        <f>'t-3'!F12/'t-3'!B12</f>
        <v>0.45127729539272382</v>
      </c>
      <c r="D12" s="4">
        <f>'t-3'!G12/'t-3'!B12</f>
        <v>0.27771664059719231</v>
      </c>
      <c r="E12" s="4">
        <f>'t-3'!H12/'t-3'!B12</f>
        <v>0.72223437709195282</v>
      </c>
      <c r="F12" s="4">
        <f>'t-3'!K12/'t-3'!B12</f>
        <v>0.14316223267903852</v>
      </c>
      <c r="G12" s="4">
        <f>'t-3'!I12/'t-3'!B12</f>
        <v>0.27776562290804713</v>
      </c>
      <c r="H12" s="4">
        <f>'t-3'!J12/'t-3'!B12</f>
        <v>0.1606358557046432</v>
      </c>
      <c r="J12" s="10">
        <f t="shared" si="0"/>
        <v>5.1323355745461789</v>
      </c>
      <c r="K12" s="10"/>
    </row>
    <row r="13" spans="1:11" x14ac:dyDescent="0.2">
      <c r="A13" s="5">
        <f t="shared" si="1"/>
        <v>12</v>
      </c>
      <c r="B13" s="4">
        <f>'t-3'!E13/'t-3'!B13</f>
        <v>0.45792144005784163</v>
      </c>
      <c r="C13" s="4">
        <f>'t-3'!F13/'t-3'!B13</f>
        <v>0.35182188758274224</v>
      </c>
      <c r="D13" s="4">
        <f>'t-3'!G13/'t-3'!B13</f>
        <v>-1.7053316545955447E-3</v>
      </c>
      <c r="E13" s="4">
        <f>'t-3'!H13/'t-3'!B13</f>
        <v>0.58655929393285877</v>
      </c>
      <c r="F13" s="4">
        <f>'t-3'!K13/'t-3'!B13</f>
        <v>-3.0466597688826838E-3</v>
      </c>
      <c r="G13" s="4">
        <f>'t-3'!I13/'t-3'!B13</f>
        <v>0.41344070606714123</v>
      </c>
      <c r="H13" s="4">
        <f>'t-3'!J13/'t-3'!B13</f>
        <v>1.4236028870965731E-2</v>
      </c>
      <c r="J13" s="10">
        <f t="shared" si="0"/>
        <v>4.7553314302098002</v>
      </c>
      <c r="K13" s="10"/>
    </row>
    <row r="14" spans="1:11" x14ac:dyDescent="0.2">
      <c r="A14" s="5">
        <f t="shared" si="1"/>
        <v>13</v>
      </c>
      <c r="B14" s="4">
        <f>'t-3'!E14/'t-3'!B14</f>
        <v>0.17697269723383333</v>
      </c>
      <c r="C14" s="4">
        <f>'t-3'!F14/'t-3'!B14</f>
        <v>2.8341185281246487E-3</v>
      </c>
      <c r="D14" s="4">
        <f>'t-3'!G14/'t-3'!B14</f>
        <v>0.32630885072844862</v>
      </c>
      <c r="E14" s="4">
        <f>'t-3'!H14/'t-3'!B14</f>
        <v>0.35116870003804346</v>
      </c>
      <c r="F14" s="4">
        <f>'t-3'!K14/'t-3'!B14</f>
        <v>0.21256128228011953</v>
      </c>
      <c r="G14" s="4">
        <f>'t-3'!I14/'t-3'!B14</f>
        <v>0.64883129996195654</v>
      </c>
      <c r="H14" s="4">
        <f>'t-3'!J14/'t-3'!B14</f>
        <v>0.26065994645202817</v>
      </c>
      <c r="J14" s="10">
        <f t="shared" si="0"/>
        <v>3.7317027321907532</v>
      </c>
      <c r="K14" s="10"/>
    </row>
    <row r="15" spans="1:11" x14ac:dyDescent="0.2">
      <c r="A15" s="5">
        <f t="shared" si="1"/>
        <v>14</v>
      </c>
      <c r="B15" s="4">
        <f>'t-3'!E15/'t-3'!B15</f>
        <v>0.36279349150435536</v>
      </c>
      <c r="C15" s="4">
        <f>'t-3'!F15/'t-3'!B15</f>
        <v>0.76031235018692878</v>
      </c>
      <c r="D15" s="4">
        <f>'t-3'!G15/'t-3'!B15</f>
        <v>0.17018764886563675</v>
      </c>
      <c r="E15" s="4">
        <f>'t-3'!H15/'t-3'!B15</f>
        <v>0.64196073452697444</v>
      </c>
      <c r="F15" s="4">
        <f>'t-3'!K15/'t-3'!B15</f>
        <v>0.1334158232921073</v>
      </c>
      <c r="G15" s="4">
        <f>'t-3'!I15/'t-3'!B15</f>
        <v>0.35803926547302561</v>
      </c>
      <c r="H15" s="4">
        <f>'t-3'!J15/'t-3'!B15</f>
        <v>-6.1384277514917353E-2</v>
      </c>
      <c r="J15" s="10">
        <f t="shared" si="0"/>
        <v>6.6762633375083604</v>
      </c>
      <c r="K15" s="10"/>
    </row>
    <row r="16" spans="1:11" x14ac:dyDescent="0.2">
      <c r="A16" s="5">
        <f t="shared" si="1"/>
        <v>15</v>
      </c>
      <c r="B16" s="4">
        <f>'t-3'!E16/'t-3'!B16</f>
        <v>5.1062964718445028E-2</v>
      </c>
      <c r="C16" s="4">
        <f>'t-3'!F16/'t-3'!B16</f>
        <v>0.12728332092583977</v>
      </c>
      <c r="D16" s="4">
        <f>'t-3'!G16/'t-3'!B16</f>
        <v>0.11004813785512013</v>
      </c>
      <c r="E16" s="4">
        <f>'t-3'!H16/'t-3'!B16</f>
        <v>0.46189333448663383</v>
      </c>
      <c r="F16" s="4">
        <f>'t-3'!K16/'t-3'!B16</f>
        <v>5.0385473858314836E-2</v>
      </c>
      <c r="G16" s="4">
        <f>'t-3'!I16/'t-3'!B16</f>
        <v>0.53810666551336617</v>
      </c>
      <c r="H16" s="4">
        <f>'t-3'!J16/'t-3'!B16</f>
        <v>8.7756141928846773E-2</v>
      </c>
      <c r="J16" s="10">
        <f t="shared" si="0"/>
        <v>1.9744281623686097</v>
      </c>
      <c r="K16" s="10"/>
    </row>
    <row r="17" spans="1:11" x14ac:dyDescent="0.2">
      <c r="A17" s="5">
        <f t="shared" si="1"/>
        <v>16</v>
      </c>
      <c r="B17" s="4">
        <f>'t-3'!F17/'t-3'!B17</f>
        <v>1.3512407215605042</v>
      </c>
      <c r="C17" s="4">
        <f>'t-3'!G17/'t-3'!B17</f>
        <v>9.8236017607457274E-2</v>
      </c>
      <c r="D17" s="4">
        <f>'t-3'!H17/'t-3'!B17</f>
        <v>0.47236211807353701</v>
      </c>
      <c r="E17" s="4">
        <f>'t-3'!I17/'t-3'!B17</f>
        <v>0.52763788192646299</v>
      </c>
      <c r="F17" s="4">
        <f>'t-3'!K17/'t-3'!B17</f>
        <v>5.7832729155877782E-2</v>
      </c>
      <c r="G17" s="4">
        <f>'t-3'!J17/'t-3'!B17</f>
        <v>0.10290220956326601</v>
      </c>
      <c r="H17" s="4">
        <f>'t-3'!K17/'t-3'!B17</f>
        <v>5.7832729155877782E-2</v>
      </c>
      <c r="J17" s="10">
        <f t="shared" si="0"/>
        <v>12.912681760314172</v>
      </c>
      <c r="K17" s="10"/>
    </row>
    <row r="18" spans="1:11" x14ac:dyDescent="0.2">
      <c r="A18" s="5">
        <f t="shared" si="1"/>
        <v>17</v>
      </c>
      <c r="B18" s="4">
        <f>'t-3'!F18/'t-3'!B18</f>
        <v>-0.11274231599563776</v>
      </c>
      <c r="C18" s="4">
        <f>'t-3'!G18/'t-3'!B18</f>
        <v>6.3578041886448111E-2</v>
      </c>
      <c r="D18" s="4">
        <f>'t-3'!H18/'t-3'!B18</f>
        <v>0.74246900803454197</v>
      </c>
      <c r="E18" s="4">
        <f>'t-3'!I18/'t-3'!B18</f>
        <v>0.23638746077318554</v>
      </c>
      <c r="F18" s="4">
        <f>'t-3'!K18/'t-3'!B18</f>
        <v>3.6909372148405332E-2</v>
      </c>
      <c r="G18" s="4">
        <f>'t-3'!J18/'t-3'!B18</f>
        <v>0.13255463933587058</v>
      </c>
      <c r="H18" s="4">
        <f>'t-3'!K18/'t-3'!B18</f>
        <v>3.6909372148405332E-2</v>
      </c>
      <c r="J18" s="10">
        <f t="shared" si="0"/>
        <v>4.7052733914224039</v>
      </c>
      <c r="K18" s="10"/>
    </row>
    <row r="19" spans="1:11" x14ac:dyDescent="0.2">
      <c r="A19" s="5">
        <f t="shared" si="1"/>
        <v>18</v>
      </c>
      <c r="B19" s="4">
        <f>'t-3'!F19/'t-3'!B19</f>
        <v>-0.34408185362996918</v>
      </c>
      <c r="C19" s="4">
        <f>'t-3'!G19/'t-3'!B19</f>
        <v>0.12265826278015002</v>
      </c>
      <c r="D19" s="4">
        <f>'t-3'!H19/'t-3'!B19</f>
        <v>-0.21827845317368197</v>
      </c>
      <c r="E19" s="4">
        <f>'t-3'!I19/'t-3'!B19</f>
        <v>1.2182784531736819</v>
      </c>
      <c r="F19" s="4">
        <f>'t-3'!K19/'t-3'!B19</f>
        <v>-1.9089911333660555E-2</v>
      </c>
      <c r="G19" s="4">
        <f>'t-3'!J19/'t-3'!B19</f>
        <v>0.10338718477525853</v>
      </c>
      <c r="H19" s="4">
        <f>'t-3'!K19/'t-3'!B19</f>
        <v>-1.9089911333660555E-2</v>
      </c>
      <c r="J19" s="10">
        <f t="shared" si="0"/>
        <v>-2.044949852644085</v>
      </c>
      <c r="K19" s="10"/>
    </row>
    <row r="20" spans="1:11" x14ac:dyDescent="0.2">
      <c r="A20" s="5">
        <f>A19+1</f>
        <v>19</v>
      </c>
      <c r="B20" s="4">
        <f>'t-3'!F20/'t-3'!B20</f>
        <v>0.23114536667558475</v>
      </c>
      <c r="C20" s="4">
        <f>'t-3'!G20/'t-3'!B20</f>
        <v>6.6210136636440042E-2</v>
      </c>
      <c r="D20" s="4">
        <f>'t-3'!H20/'t-3'!B20</f>
        <v>0.84937924439156842</v>
      </c>
      <c r="E20" s="4">
        <f>'t-3'!I20/'t-3'!B20</f>
        <v>0.15062075560843158</v>
      </c>
      <c r="F20" s="4">
        <f>'t-3'!K20/'t-3'!B20</f>
        <v>4.4307700481386818E-2</v>
      </c>
      <c r="G20" s="4">
        <f>'t-3'!J20/'t-3'!B20</f>
        <v>0.15386921534138237</v>
      </c>
      <c r="H20" s="4">
        <f>'t-3'!K20/'t-3'!B20</f>
        <v>4.4307700481386818E-2</v>
      </c>
      <c r="J20" s="10">
        <f t="shared" si="0"/>
        <v>7.5981389665268226</v>
      </c>
      <c r="K20" s="10"/>
    </row>
    <row r="21" spans="1:11" x14ac:dyDescent="0.2">
      <c r="A21" s="5">
        <f t="shared" si="1"/>
        <v>20</v>
      </c>
      <c r="B21" s="4">
        <f>'t-3'!F21/'t-3'!B21</f>
        <v>0.62555806045640727</v>
      </c>
      <c r="C21" s="4">
        <f>'t-3'!G21/'t-3'!B21</f>
        <v>9.4473794606467182E-2</v>
      </c>
      <c r="D21" s="4">
        <f>'t-3'!H21/'t-3'!B21</f>
        <v>0.65738583848050658</v>
      </c>
      <c r="E21" s="4">
        <f>'t-3'!I21/'t-3'!B21</f>
        <v>0.34261416151949325</v>
      </c>
      <c r="F21" s="4">
        <f>'t-3'!K21/'t-3'!B21</f>
        <v>7.1202659363421697E-2</v>
      </c>
      <c r="G21" s="4">
        <f>'t-3'!J21/'t-3'!B21</f>
        <v>0.1041150101920285</v>
      </c>
      <c r="H21" s="4">
        <f>'t-3'!K21/'t-3'!B21</f>
        <v>7.1202659363421697E-2</v>
      </c>
      <c r="J21" s="10">
        <f t="shared" si="0"/>
        <v>9.1890231511955864</v>
      </c>
      <c r="K21" s="10"/>
    </row>
    <row r="22" spans="1:11" x14ac:dyDescent="0.2">
      <c r="A22" s="5">
        <f t="shared" si="1"/>
        <v>21</v>
      </c>
      <c r="B22" s="4">
        <f>'t-3'!F22/'t-3'!B22</f>
        <v>-0.23053888248466298</v>
      </c>
      <c r="C22" s="4">
        <f>'t-3'!G22/'t-3'!B22</f>
        <v>6.1911197678578528E-2</v>
      </c>
      <c r="D22" s="4">
        <f>'t-3'!H22/'t-3'!B22</f>
        <v>0.56126194167296051</v>
      </c>
      <c r="E22" s="4">
        <f>'t-3'!I22/'t-3'!B22</f>
        <v>0.43873805832703955</v>
      </c>
      <c r="F22" s="4">
        <f>'t-3'!K22/'t-3'!B22</f>
        <v>6.6800492904559361E-2</v>
      </c>
      <c r="G22" s="4">
        <f>'t-3'!J22/'t-3'!B22</f>
        <v>-3.8478355924792304E-2</v>
      </c>
      <c r="H22" s="4">
        <f>'t-3'!K22/'t-3'!B22</f>
        <v>6.6800492904559361E-2</v>
      </c>
      <c r="J22" s="10">
        <f t="shared" si="0"/>
        <v>2.9218506446184631</v>
      </c>
      <c r="K22" s="10"/>
    </row>
    <row r="23" spans="1:11" x14ac:dyDescent="0.2">
      <c r="A23" s="9">
        <v>22</v>
      </c>
      <c r="B23" s="4">
        <f>'t-3'!F23/'t-3'!B23</f>
        <v>3.1224512036566239E-2</v>
      </c>
      <c r="C23" s="4">
        <f>'t-3'!G23/'t-3'!B23</f>
        <v>-4.0528488749745066E-2</v>
      </c>
      <c r="D23" s="4">
        <f>'t-3'!H23/'t-3'!B23</f>
        <v>0.15679458060147164</v>
      </c>
      <c r="E23" s="4">
        <f>'t-3'!I23/'t-3'!B23</f>
        <v>0.84320541939852844</v>
      </c>
      <c r="F23" s="4">
        <f>'t-3'!K23/'t-3'!B23</f>
        <v>-6.3723192754000707E-2</v>
      </c>
      <c r="G23" s="4">
        <f>'t-3'!J23/'t-3'!B23</f>
        <v>-9.4599306533107233E-2</v>
      </c>
      <c r="H23" s="4">
        <f>'t-3'!K23/'t-3'!B23</f>
        <v>-6.3723192754000707E-2</v>
      </c>
      <c r="J23" s="10">
        <f t="shared" si="0"/>
        <v>2.01173519764605</v>
      </c>
      <c r="K23" s="10"/>
    </row>
    <row r="24" spans="1:11" x14ac:dyDescent="0.2">
      <c r="A24" s="9">
        <v>23</v>
      </c>
      <c r="B24" s="4">
        <f>'t-3'!F24/'t-3'!B24</f>
        <v>-5.2078524655479708</v>
      </c>
      <c r="C24" s="4">
        <f>'t-3'!G24/'t-3'!B24</f>
        <v>10.403230213399134</v>
      </c>
      <c r="D24" s="4">
        <f>'t-3'!H24/'t-3'!B24</f>
        <v>-1.9691587622900963</v>
      </c>
      <c r="E24" s="4">
        <f>'t-3'!I24/'t-3'!B24</f>
        <v>2.9691587622900966</v>
      </c>
      <c r="F24" s="4">
        <f>'t-3'!K24/'t-3'!B24</f>
        <v>-2.405598777144375</v>
      </c>
      <c r="G24" s="4">
        <f>'t-3'!J24/'t-3'!B24</f>
        <v>-0.36674587256619495</v>
      </c>
      <c r="H24" s="4">
        <f>'t-3'!K24/'t-3'!B24</f>
        <v>-2.405598777144375</v>
      </c>
      <c r="J24" s="10">
        <f t="shared" si="0"/>
        <v>-10.364111860498358</v>
      </c>
      <c r="K24" s="10"/>
    </row>
    <row r="25" spans="1:11" x14ac:dyDescent="0.2">
      <c r="A25" s="9">
        <v>24</v>
      </c>
      <c r="B25" s="4">
        <f>'t-3'!F25/'t-3'!B25</f>
        <v>-1.2496180929502525</v>
      </c>
      <c r="C25" s="4">
        <f>'t-3'!G25/'t-3'!B25</f>
        <v>0.16951741954297989</v>
      </c>
      <c r="D25" s="4">
        <f>'t-3'!H25/'t-3'!B25</f>
        <v>0.48661905307025555</v>
      </c>
      <c r="E25" s="4">
        <f>'t-3'!I25/'t-3'!B25</f>
        <v>0.51338094692974445</v>
      </c>
      <c r="F25" s="4">
        <f>'t-3'!K25/'t-3'!B25</f>
        <v>0.11186328070920298</v>
      </c>
      <c r="G25" s="4">
        <f>'t-3'!J25/'t-3'!B25</f>
        <v>-0.11499830783686872</v>
      </c>
      <c r="H25" s="4">
        <f>'t-3'!K25/'t-3'!B25</f>
        <v>0.11186328070920298</v>
      </c>
      <c r="J25" s="10">
        <f t="shared" si="0"/>
        <v>-3.8357378711351933</v>
      </c>
    </row>
    <row r="26" spans="1:11" x14ac:dyDescent="0.2">
      <c r="A26" s="9">
        <v>25</v>
      </c>
      <c r="B26" s="4">
        <f>'t-3'!F26/'t-3'!B26</f>
        <v>0.34547700330425796</v>
      </c>
      <c r="C26" s="4">
        <f>'t-3'!G26/'t-3'!B26</f>
        <v>0.15009904943858934</v>
      </c>
      <c r="D26" s="4">
        <f>'t-3'!H26/'t-3'!B26</f>
        <v>0.66607419703399784</v>
      </c>
      <c r="E26" s="4">
        <f>'t-3'!I26/'t-3'!B26</f>
        <v>0.33392580296600216</v>
      </c>
      <c r="F26" s="4">
        <f>'t-3'!K26/'t-3'!B26</f>
        <v>8.8373240208591067E-2</v>
      </c>
      <c r="G26" s="4">
        <f>'t-3'!J26/'t-3'!B26</f>
        <v>0.12456152027185743</v>
      </c>
      <c r="H26" s="4">
        <f>'t-3'!K26/'t-3'!B26</f>
        <v>8.8373240208591067E-2</v>
      </c>
      <c r="I26" s="4">
        <v>5</v>
      </c>
      <c r="J26" s="10">
        <f t="shared" si="0"/>
        <v>7.5822927400285005</v>
      </c>
    </row>
    <row r="27" spans="1:11" x14ac:dyDescent="0.2">
      <c r="A27" s="9">
        <v>26</v>
      </c>
      <c r="B27" s="4">
        <f>'t-3'!F27/'t-3'!B27</f>
        <v>-0.56543730880675225</v>
      </c>
      <c r="C27" s="4">
        <f>'t-3'!G27/'t-3'!B27</f>
        <v>-6.2931814892965433E-4</v>
      </c>
      <c r="D27" s="4">
        <f>'t-3'!H27/'t-3'!B27</f>
        <v>3.800139324980565E-2</v>
      </c>
      <c r="E27" s="4">
        <f>'t-3'!I27/'t-3'!B27</f>
        <v>0.96199860675019433</v>
      </c>
      <c r="F27" s="4">
        <f>'t-3'!K27/'t-3'!B27</f>
        <v>-9.9304384698482573E-2</v>
      </c>
      <c r="G27" s="4">
        <f>'t-3'!J27/'t-3'!B27</f>
        <v>3.3478379387979686E-2</v>
      </c>
      <c r="H27" s="4">
        <f>'t-3'!K27/'t-3'!B27</f>
        <v>-9.9304384698482573E-2</v>
      </c>
      <c r="J27" s="10">
        <f t="shared" si="0"/>
        <v>-2.4458524232114067</v>
      </c>
    </row>
    <row r="28" spans="1:11" x14ac:dyDescent="0.2">
      <c r="A28" s="9">
        <v>27</v>
      </c>
      <c r="B28" s="4">
        <f>'t-3'!F28/'t-3'!B28</f>
        <v>-13.663002785567073</v>
      </c>
      <c r="C28" s="4">
        <f>'t-3'!G28/'t-3'!B28</f>
        <v>-0.65959215794523618</v>
      </c>
      <c r="D28" s="4">
        <f>'t-3'!H28/'t-3'!B28</f>
        <v>-0.43685495012122988</v>
      </c>
      <c r="E28" s="4">
        <f>'t-3'!I28/'t-3'!B28</f>
        <v>1.43685495012123</v>
      </c>
      <c r="F28" s="4">
        <f>'t-3'!K28/'t-3'!B28</f>
        <v>-0.71336926214986318</v>
      </c>
      <c r="G28" s="4">
        <f>'t-3'!J28/'t-3'!B28</f>
        <v>-0.4420697599422449</v>
      </c>
      <c r="H28" s="4">
        <f>'t-3'!K28/'t-3'!B28</f>
        <v>-0.71336926214986318</v>
      </c>
      <c r="J28" s="10">
        <f>6.56*B28+3.26*C28+6.72*D28+1.05*E28</f>
        <v>-93.206536275408823</v>
      </c>
    </row>
    <row r="29" spans="1:11" x14ac:dyDescent="0.2">
      <c r="A29" s="9">
        <v>28</v>
      </c>
      <c r="B29" s="4">
        <f>'t-3'!F29/'t-3'!B29</f>
        <v>-1.0780549431494464</v>
      </c>
      <c r="C29" s="4">
        <f>'t-3'!G29/'t-3'!B29</f>
        <v>-0.28028933092224229</v>
      </c>
      <c r="D29" s="4">
        <f>'t-3'!H29/'t-3'!B29</f>
        <v>0.88404468775545597</v>
      </c>
      <c r="E29" s="4">
        <f>'t-3'!I29/'t-3'!B29</f>
        <v>0.11595531224454408</v>
      </c>
      <c r="F29" s="4">
        <f>'t-3'!K29/'t-3'!B29</f>
        <v>-0.2498451782308207</v>
      </c>
      <c r="G29" s="4">
        <f>'t-3'!J29/'t-3'!B29</f>
        <v>-0.23906958309593995</v>
      </c>
      <c r="H29" s="4">
        <f>'t-3'!K29/'t-3'!B29</f>
        <v>-0.2498451782308207</v>
      </c>
      <c r="J29" s="10">
        <f t="shared" si="0"/>
        <v>-1.9232502662934423</v>
      </c>
    </row>
    <row r="30" spans="1:11" x14ac:dyDescent="0.2">
      <c r="A30" s="9">
        <v>29</v>
      </c>
      <c r="B30" s="4">
        <f>'t-3'!F30/'t-3'!B30</f>
        <v>0.49386244065268226</v>
      </c>
      <c r="C30" s="4">
        <f>'t-3'!G30/'t-3'!B30</f>
        <v>5.0876844110884577E-2</v>
      </c>
      <c r="D30" s="4">
        <f>'t-3'!H30/'t-3'!B30</f>
        <v>0.50078176769078975</v>
      </c>
      <c r="E30" s="4">
        <f>'t-3'!I30/'t-3'!B30</f>
        <v>0.49921823230921025</v>
      </c>
      <c r="F30" s="4">
        <f>'t-3'!K30/'t-3'!B30</f>
        <v>3.8765003999372293E-2</v>
      </c>
      <c r="G30" s="4">
        <f>'t-3'!J30/'t-3'!B30</f>
        <v>4.6597293387471511E-2</v>
      </c>
      <c r="H30" s="4">
        <f>'t-3'!K30/'t-3'!B30</f>
        <v>3.8765003999372293E-2</v>
      </c>
      <c r="J30" s="10">
        <f t="shared" si="0"/>
        <v>7.2950287452898559</v>
      </c>
    </row>
    <row r="31" spans="1:11" x14ac:dyDescent="0.2">
      <c r="A31" s="9">
        <v>30</v>
      </c>
      <c r="B31" s="4">
        <f>'t-3'!F31/'t-3'!B31</f>
        <v>0.61756638823089394</v>
      </c>
      <c r="C31" s="4">
        <f>'t-3'!G31/'t-3'!B31</f>
        <v>0.20815151892947681</v>
      </c>
      <c r="D31" s="4">
        <f>'t-3'!H31/'t-3'!B31</f>
        <v>0.72109670448406271</v>
      </c>
      <c r="E31" s="4">
        <f>'t-3'!I31/'t-3'!B31</f>
        <v>0.27890329551593734</v>
      </c>
      <c r="F31" s="4">
        <f>'t-3'!K31/'t-3'!B31</f>
        <v>9.0782529194198561E-2</v>
      </c>
      <c r="G31" s="4">
        <f>'t-3'!J31/'t-3'!B31</f>
        <v>0.19788679715746169</v>
      </c>
      <c r="H31" s="4">
        <f>'t-3'!K31/'t-3'!B31</f>
        <v>9.0782529194198561E-2</v>
      </c>
      <c r="J31" s="10">
        <f t="shared" si="0"/>
        <v>9.8684277729293957</v>
      </c>
    </row>
    <row r="32" spans="1:11" x14ac:dyDescent="0.2">
      <c r="A32" s="9">
        <v>31</v>
      </c>
      <c r="B32" s="4">
        <f>'t-3'!F32/'t-3'!B32</f>
        <v>-8.3430768908731526E-3</v>
      </c>
      <c r="C32" s="4">
        <f>'t-3'!G32/'t-3'!B32</f>
        <v>1.4500207829334737E-2</v>
      </c>
      <c r="D32" s="4">
        <f>'t-3'!H32/'t-3'!B32</f>
        <v>0.95874811981734942</v>
      </c>
      <c r="E32" s="4">
        <f>'t-3'!I32/'t-3'!B32</f>
        <v>4.1254870532790686E-2</v>
      </c>
      <c r="F32" s="4">
        <f>'t-3'!K32/'t-3'!B32</f>
        <v>1.168628834750261E-2</v>
      </c>
      <c r="G32" s="4">
        <f>'t-3'!J32/'t-3'!B32</f>
        <v>5.2202542395689118E-2</v>
      </c>
      <c r="H32" s="4">
        <f>'t-3'!K32/'t-3'!B32</f>
        <v>1.168628834750261E-2</v>
      </c>
      <c r="J32" s="10">
        <f t="shared" si="0"/>
        <v>6.4786450723515214</v>
      </c>
    </row>
    <row r="33" spans="1:10" x14ac:dyDescent="0.2">
      <c r="A33" s="9">
        <v>32</v>
      </c>
      <c r="B33" s="4">
        <f>'t-3'!F33/'t-3'!B33</f>
        <v>-0.3507733036087502</v>
      </c>
      <c r="C33" s="4">
        <f>'t-3'!G33/'t-3'!B33</f>
        <v>-6.5904974223213036E-2</v>
      </c>
      <c r="D33" s="4">
        <f>'t-3'!H33/'t-3'!B33</f>
        <v>-3.0723143374669085E-2</v>
      </c>
      <c r="E33" s="4">
        <f>'t-3'!I33/'t-3'!B33</f>
        <v>1.0307231433746691</v>
      </c>
      <c r="F33" s="4">
        <f>'t-3'!K33/'t-3'!B33</f>
        <v>-7.7818029817472489E-2</v>
      </c>
      <c r="G33" s="4">
        <f>'t-3'!J33/'t-3'!B33</f>
        <v>3.1350146300682738E-3</v>
      </c>
      <c r="H33" s="4">
        <f>'t-3'!K33/'t-3'!B33</f>
        <v>-7.7818029817472489E-2</v>
      </c>
      <c r="J33" s="10">
        <f t="shared" si="0"/>
        <v>-1.6401233105754494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Financial ratios</vt:lpstr>
      <vt:lpstr>APENDIX</vt:lpstr>
      <vt:lpstr>t-1</vt:lpstr>
      <vt:lpstr>t-2</vt:lpstr>
      <vt:lpstr>t-3</vt:lpstr>
      <vt:lpstr>Va t-1</vt:lpstr>
      <vt:lpstr>Va t-2</vt:lpstr>
      <vt:lpstr>Va t-3</vt:lpstr>
    </vt:vector>
  </TitlesOfParts>
  <Company>asdasd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asdasd asdasd</dc:creator>
  <cp:lastModifiedBy>Microsoft Office User</cp:lastModifiedBy>
  <dcterms:created xsi:type="dcterms:W3CDTF">2017-06-03T12:50:49Z</dcterms:created>
  <dcterms:modified xsi:type="dcterms:W3CDTF">2018-09-08T08:49:55Z</dcterms:modified>
</cp:coreProperties>
</file>