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D:\Data Science\Thesis\"/>
    </mc:Choice>
  </mc:AlternateContent>
  <xr:revisionPtr revIDLastSave="0" documentId="13_ncr:1_{F6374921-7D46-4AF7-B319-D0234AC08E8D}" xr6:coauthVersionLast="47" xr6:coauthVersionMax="47" xr10:uidLastSave="{00000000-0000-0000-0000-000000000000}"/>
  <bookViews>
    <workbookView xWindow="-120" yWindow="-120" windowWidth="29040" windowHeight="15840" tabRatio="493" firstSheet="1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uggestion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5" i="5"/>
  <c r="F6" i="5"/>
  <c r="F7" i="5"/>
  <c r="F8" i="5"/>
  <c r="F9" i="5"/>
  <c r="F10" i="5"/>
  <c r="F11" i="5"/>
  <c r="F12" i="5"/>
  <c r="F13" i="5"/>
  <c r="F14" i="5"/>
  <c r="F15" i="5"/>
  <c r="F16" i="5"/>
  <c r="F5" i="5"/>
  <c r="K27" i="1"/>
  <c r="K26" i="1"/>
  <c r="K24" i="1"/>
  <c r="K23" i="1"/>
  <c r="K21" i="1"/>
  <c r="K20" i="1"/>
  <c r="I18" i="1"/>
  <c r="I19" i="1"/>
  <c r="I20" i="1"/>
  <c r="I21" i="1"/>
  <c r="I22" i="1"/>
  <c r="I23" i="1"/>
  <c r="I24" i="1"/>
  <c r="I25" i="1"/>
  <c r="I26" i="1"/>
  <c r="I27" i="1"/>
  <c r="O10" i="4"/>
  <c r="O11" i="4"/>
  <c r="O12" i="4"/>
  <c r="O13" i="4"/>
  <c r="O14" i="4"/>
  <c r="O9" i="4"/>
  <c r="M14" i="4"/>
  <c r="M13" i="4"/>
  <c r="M12" i="4"/>
  <c r="M11" i="4"/>
  <c r="M10" i="4"/>
  <c r="M9" i="4"/>
</calcChain>
</file>

<file path=xl/sharedStrings.xml><?xml version="1.0" encoding="utf-8"?>
<sst xmlns="http://schemas.openxmlformats.org/spreadsheetml/2006/main" count="164" uniqueCount="104">
  <si>
    <t>Gene</t>
  </si>
  <si>
    <t>Concordance</t>
  </si>
  <si>
    <t>COL12A1</t>
  </si>
  <si>
    <t>COL4A3BP</t>
  </si>
  <si>
    <t>COL5A3</t>
  </si>
  <si>
    <t>COL12A1DUPLICATION</t>
  </si>
  <si>
    <t>Coefficient</t>
  </si>
  <si>
    <t>Exp(Coefficient)</t>
  </si>
  <si>
    <t>Exp(-Coefficient)</t>
  </si>
  <si>
    <t>COL12ANORMAL</t>
  </si>
  <si>
    <t>COL4A3BPDUPLICATION</t>
  </si>
  <si>
    <t>COL4A3BPNORMAL</t>
  </si>
  <si>
    <t>COL5A3DUPLICATION</t>
  </si>
  <si>
    <t>COL5A3NORMAL</t>
  </si>
  <si>
    <t>0.04536*</t>
  </si>
  <si>
    <t>0.00548*</t>
  </si>
  <si>
    <t>0.014*</t>
  </si>
  <si>
    <t>0.021*</t>
  </si>
  <si>
    <t>0.046*</t>
  </si>
  <si>
    <t>0.00696*</t>
  </si>
  <si>
    <t>0.0245*</t>
  </si>
  <si>
    <t>CNV Stratification</t>
  </si>
  <si>
    <t>P-value</t>
  </si>
  <si>
    <t>Observed</t>
  </si>
  <si>
    <t>Expected</t>
  </si>
  <si>
    <t>COL12A1=Deletion</t>
  </si>
  <si>
    <t>COL12A1=Duplication</t>
  </si>
  <si>
    <t>COL12A1=Normal</t>
  </si>
  <si>
    <t>N</t>
  </si>
  <si>
    <t>COL4A3BP=Deletion</t>
  </si>
  <si>
    <t>COL4A3BP=Duplication</t>
  </si>
  <si>
    <t>COL4A3BP=Normal</t>
  </si>
  <si>
    <t>COL5A3=Deletion</t>
  </si>
  <si>
    <t>COL5A3=Normal</t>
  </si>
  <si>
    <t>COL5A3=Duplication</t>
  </si>
  <si>
    <t>0.95LCL</t>
  </si>
  <si>
    <t>0.95UCL</t>
  </si>
  <si>
    <t>NA</t>
  </si>
  <si>
    <t>Name</t>
  </si>
  <si>
    <t>Events</t>
  </si>
  <si>
    <t>Median</t>
  </si>
  <si>
    <t>COL12A1 DUPLICATION</t>
  </si>
  <si>
    <t>COL12A1 NORMAL</t>
  </si>
  <si>
    <t>COL4A3BP DUPLICATION</t>
  </si>
  <si>
    <t>COL4A3BP NORMAL</t>
  </si>
  <si>
    <t>COL5A3 DUPLICATION</t>
  </si>
  <si>
    <t>COL5A3 NORMAL</t>
  </si>
  <si>
    <t>https://www.youtube.com/watch?v=gD9r3tAZK60</t>
  </si>
  <si>
    <t>Position</t>
  </si>
  <si>
    <t>HR</t>
  </si>
  <si>
    <t>Lower</t>
  </si>
  <si>
    <t>Upper</t>
  </si>
  <si>
    <t>graph lower</t>
  </si>
  <si>
    <t>graph upper</t>
  </si>
  <si>
    <t>Variables in the Equation</t>
  </si>
  <si>
    <t>B</t>
  </si>
  <si>
    <t>Sig.</t>
  </si>
  <si>
    <t>Exp(B)</t>
  </si>
  <si>
    <t>95.0% CI for Exp(B)</t>
  </si>
  <si>
    <t>COL5A3 Normal</t>
  </si>
  <si>
    <t>COL5A3 Deletion</t>
  </si>
  <si>
    <t>COL5A3 Duplication</t>
  </si>
  <si>
    <t>COL4A3BP Normal</t>
  </si>
  <si>
    <t>COL4A3BP Deletion</t>
  </si>
  <si>
    <t>COL4A3BP Duplication</t>
  </si>
  <si>
    <t>COL12A1 Normal</t>
  </si>
  <si>
    <t>COL12A1 Deletion</t>
  </si>
  <si>
    <t>COL12A1 Duplication</t>
  </si>
  <si>
    <t>Column1</t>
  </si>
  <si>
    <t>Column2</t>
  </si>
  <si>
    <t xml:space="preserve"> </t>
  </si>
  <si>
    <t>Hazard Ratio</t>
  </si>
  <si>
    <t>Lower 95% CI</t>
  </si>
  <si>
    <t>Upper 95% CI</t>
  </si>
  <si>
    <t>Column3</t>
  </si>
  <si>
    <t>Estimate</t>
  </si>
  <si>
    <t>Std. Error</t>
  </si>
  <si>
    <t>95% Confidence Interval</t>
  </si>
  <si>
    <t>Lower Bound</t>
  </si>
  <si>
    <t>Upper Bound</t>
  </si>
  <si>
    <t>COL12A1-Norm</t>
  </si>
  <si>
    <t>COL12A1-Del</t>
  </si>
  <si>
    <t>COL12A1-Dup</t>
  </si>
  <si>
    <t>COL12A1 Overall</t>
  </si>
  <si>
    <t>COL4A3BP-Norm</t>
  </si>
  <si>
    <t>COL4A3BP-Del</t>
  </si>
  <si>
    <t>COL4A3BP-Dup</t>
  </si>
  <si>
    <t>COL4A3BP Overall</t>
  </si>
  <si>
    <t>COL5A3-Norm</t>
  </si>
  <si>
    <t>COL5A3-Del</t>
  </si>
  <si>
    <t>COL5A3-Dup</t>
  </si>
  <si>
    <t>COL5A3 Overall</t>
  </si>
  <si>
    <t>Mean</t>
  </si>
  <si>
    <t>Total N</t>
  </si>
  <si>
    <t>N of Events</t>
  </si>
  <si>
    <t>Censored</t>
  </si>
  <si>
    <t>Percent</t>
  </si>
  <si>
    <t>A-Norm</t>
  </si>
  <si>
    <t>B-Del</t>
  </si>
  <si>
    <t>C-Dup</t>
  </si>
  <si>
    <t>Overall</t>
  </si>
  <si>
    <t>Censored Observation Summary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</si>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</sst>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###0.0%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Lucida Sans Typewriter"/>
      <family val="3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9"/>
      <color indexed="62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31"/>
        <bgColor indexed="64"/>
      </patternFill>
    </fill>
  </fills>
  <borders count="42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/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3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/>
      <top style="thin">
        <color indexed="62"/>
      </top>
      <bottom style="thin">
        <color indexed="63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1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1"/>
    <xf numFmtId="0" fontId="11" fillId="0" borderId="0" xfId="0" applyNumberFormat="1" applyFont="1" applyFill="1" applyBorder="1" applyAlignment="1" applyProtection="1">
      <alignment horizontal="center" vertical="center" wrapText="1"/>
    </xf>
    <xf numFmtId="0" fontId="13" fillId="0" borderId="3" xfId="0" applyNumberFormat="1" applyFont="1" applyFill="1" applyBorder="1" applyAlignment="1" applyProtection="1">
      <alignment horizontal="center" vertical="center" wrapText="1"/>
    </xf>
    <xf numFmtId="0" fontId="13" fillId="0" borderId="4" xfId="0" applyNumberFormat="1" applyFont="1" applyFill="1" applyBorder="1" applyAlignment="1" applyProtection="1">
      <alignment horizontal="center" vertical="center" wrapText="1"/>
    </xf>
    <xf numFmtId="0" fontId="13" fillId="0" borderId="5" xfId="0" applyNumberFormat="1" applyFont="1" applyFill="1" applyBorder="1" applyAlignment="1" applyProtection="1">
      <alignment horizontal="center" vertical="center" wrapText="1"/>
    </xf>
    <xf numFmtId="0" fontId="13" fillId="7" borderId="6" xfId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164" fontId="12" fillId="5" borderId="6" xfId="1" applyNumberFormat="1" applyFont="1" applyFill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 wrapText="1"/>
    </xf>
    <xf numFmtId="0" fontId="12" fillId="6" borderId="6" xfId="1" applyFont="1" applyFill="1" applyBorder="1" applyAlignment="1">
      <alignment horizontal="center" vertical="center" wrapText="1"/>
    </xf>
    <xf numFmtId="164" fontId="12" fillId="6" borderId="6" xfId="1" applyNumberFormat="1" applyFont="1" applyFill="1" applyBorder="1" applyAlignment="1">
      <alignment horizontal="center" vertical="center"/>
    </xf>
    <xf numFmtId="164" fontId="12" fillId="0" borderId="6" xfId="1" applyNumberFormat="1" applyFont="1" applyFill="1" applyBorder="1" applyAlignment="1">
      <alignment horizontal="center" vertical="center"/>
    </xf>
    <xf numFmtId="164" fontId="12" fillId="0" borderId="7" xfId="1" applyNumberFormat="1" applyFont="1" applyFill="1" applyBorder="1" applyAlignment="1">
      <alignment horizontal="center" vertical="center"/>
    </xf>
    <xf numFmtId="164" fontId="12" fillId="0" borderId="8" xfId="1" applyNumberFormat="1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 vertical="center" wrapText="1"/>
    </xf>
    <xf numFmtId="164" fontId="13" fillId="7" borderId="6" xfId="1" applyNumberFormat="1" applyFont="1" applyFill="1" applyBorder="1" applyAlignment="1">
      <alignment horizontal="center" vertical="center" wrapText="1"/>
    </xf>
    <xf numFmtId="164" fontId="12" fillId="5" borderId="6" xfId="1" applyNumberFormat="1" applyFont="1" applyFill="1" applyBorder="1" applyAlignment="1">
      <alignment horizontal="center" vertical="center" wrapText="1"/>
    </xf>
    <xf numFmtId="164" fontId="12" fillId="6" borderId="6" xfId="1" applyNumberFormat="1" applyFont="1" applyFill="1" applyBorder="1" applyAlignment="1">
      <alignment horizontal="center" vertical="center" wrapText="1"/>
    </xf>
    <xf numFmtId="164" fontId="14" fillId="0" borderId="10" xfId="2" applyNumberFormat="1" applyFont="1" applyBorder="1" applyAlignment="1">
      <alignment horizontal="right" vertical="top"/>
    </xf>
    <xf numFmtId="164" fontId="14" fillId="0" borderId="11" xfId="2" applyNumberFormat="1" applyFont="1" applyBorder="1" applyAlignment="1">
      <alignment horizontal="right" vertical="top"/>
    </xf>
    <xf numFmtId="164" fontId="14" fillId="0" borderId="12" xfId="2" applyNumberFormat="1" applyFont="1" applyBorder="1" applyAlignment="1">
      <alignment horizontal="right" vertical="top"/>
    </xf>
    <xf numFmtId="0" fontId="9" fillId="0" borderId="0" xfId="2"/>
    <xf numFmtId="164" fontId="14" fillId="0" borderId="14" xfId="2" applyNumberFormat="1" applyFont="1" applyBorder="1" applyAlignment="1">
      <alignment horizontal="right" vertical="top"/>
    </xf>
    <xf numFmtId="164" fontId="14" fillId="0" borderId="15" xfId="2" applyNumberFormat="1" applyFont="1" applyBorder="1" applyAlignment="1">
      <alignment horizontal="right" vertical="top"/>
    </xf>
    <xf numFmtId="164" fontId="14" fillId="0" borderId="16" xfId="2" applyNumberFormat="1" applyFont="1" applyBorder="1" applyAlignment="1">
      <alignment horizontal="right" vertical="top"/>
    </xf>
    <xf numFmtId="164" fontId="14" fillId="0" borderId="18" xfId="2" applyNumberFormat="1" applyFont="1" applyBorder="1" applyAlignment="1">
      <alignment horizontal="right" vertical="top"/>
    </xf>
    <xf numFmtId="164" fontId="14" fillId="0" borderId="19" xfId="2" applyNumberFormat="1" applyFont="1" applyBorder="1" applyAlignment="1">
      <alignment horizontal="right" vertical="top"/>
    </xf>
    <xf numFmtId="164" fontId="14" fillId="0" borderId="20" xfId="2" applyNumberFormat="1" applyFont="1" applyBorder="1" applyAlignment="1">
      <alignment horizontal="right" vertical="top"/>
    </xf>
    <xf numFmtId="0" fontId="15" fillId="2" borderId="9" xfId="2" applyFont="1" applyFill="1" applyBorder="1" applyAlignment="1">
      <alignment horizontal="left" vertical="top" wrapText="1"/>
    </xf>
    <xf numFmtId="0" fontId="15" fillId="2" borderId="13" xfId="2" applyFont="1" applyFill="1" applyBorder="1" applyAlignment="1">
      <alignment horizontal="left" vertical="top" wrapText="1"/>
    </xf>
    <xf numFmtId="0" fontId="15" fillId="2" borderId="17" xfId="2" applyFont="1" applyFill="1" applyBorder="1" applyAlignment="1">
      <alignment horizontal="left" vertical="top" wrapText="1"/>
    </xf>
    <xf numFmtId="0" fontId="12" fillId="0" borderId="23" xfId="2" applyFont="1" applyBorder="1" applyAlignment="1">
      <alignment horizontal="center" wrapText="1"/>
    </xf>
    <xf numFmtId="0" fontId="12" fillId="0" borderId="24" xfId="2" applyFont="1" applyBorder="1" applyAlignment="1">
      <alignment horizontal="center" wrapText="1"/>
    </xf>
    <xf numFmtId="0" fontId="13" fillId="6" borderId="6" xfId="1" applyNumberFormat="1" applyFont="1" applyFill="1" applyBorder="1" applyAlignment="1">
      <alignment horizontal="center" vertical="center" wrapText="1"/>
    </xf>
    <xf numFmtId="0" fontId="13" fillId="5" borderId="6" xfId="1" applyNumberFormat="1" applyFont="1" applyFill="1" applyBorder="1" applyAlignment="1">
      <alignment horizontal="center" vertical="center" wrapText="1"/>
    </xf>
    <xf numFmtId="0" fontId="13" fillId="5" borderId="25" xfId="1" applyNumberFormat="1" applyFont="1" applyFill="1" applyBorder="1" applyAlignment="1">
      <alignment horizontal="center" vertical="center" wrapText="1"/>
    </xf>
    <xf numFmtId="164" fontId="12" fillId="5" borderId="25" xfId="1" applyNumberFormat="1" applyFont="1" applyFill="1" applyBorder="1" applyAlignment="1">
      <alignment horizontal="center" vertical="center"/>
    </xf>
    <xf numFmtId="0" fontId="12" fillId="0" borderId="21" xfId="2" applyFont="1" applyBorder="1" applyAlignment="1">
      <alignment horizontal="center" wrapText="1"/>
    </xf>
    <xf numFmtId="0" fontId="9" fillId="0" borderId="0" xfId="3"/>
    <xf numFmtId="0" fontId="11" fillId="0" borderId="28" xfId="3" applyFont="1" applyBorder="1" applyAlignment="1">
      <alignment horizontal="center" wrapText="1"/>
    </xf>
    <xf numFmtId="0" fontId="11" fillId="0" borderId="29" xfId="3" applyFont="1" applyBorder="1" applyAlignment="1">
      <alignment horizontal="center" wrapText="1"/>
    </xf>
    <xf numFmtId="0" fontId="11" fillId="8" borderId="30" xfId="3" applyFont="1" applyFill="1" applyBorder="1" applyAlignment="1">
      <alignment horizontal="left" vertical="top" wrapText="1"/>
    </xf>
    <xf numFmtId="165" fontId="12" fillId="0" borderId="31" xfId="3" applyNumberFormat="1" applyFont="1" applyBorder="1" applyAlignment="1">
      <alignment horizontal="right" vertical="top"/>
    </xf>
    <xf numFmtId="165" fontId="12" fillId="0" borderId="32" xfId="3" applyNumberFormat="1" applyFont="1" applyBorder="1" applyAlignment="1">
      <alignment horizontal="right" vertical="top"/>
    </xf>
    <xf numFmtId="166" fontId="12" fillId="0" borderId="33" xfId="3" applyNumberFormat="1" applyFont="1" applyBorder="1" applyAlignment="1">
      <alignment horizontal="right" vertical="top"/>
    </xf>
    <xf numFmtId="0" fontId="11" fillId="8" borderId="34" xfId="3" applyFont="1" applyFill="1" applyBorder="1" applyAlignment="1">
      <alignment horizontal="left" vertical="top" wrapText="1"/>
    </xf>
    <xf numFmtId="165" fontId="12" fillId="0" borderId="35" xfId="3" applyNumberFormat="1" applyFont="1" applyBorder="1" applyAlignment="1">
      <alignment horizontal="right" vertical="top"/>
    </xf>
    <xf numFmtId="165" fontId="12" fillId="0" borderId="36" xfId="3" applyNumberFormat="1" applyFont="1" applyBorder="1" applyAlignment="1">
      <alignment horizontal="right" vertical="top"/>
    </xf>
    <xf numFmtId="166" fontId="12" fillId="0" borderId="37" xfId="3" applyNumberFormat="1" applyFont="1" applyBorder="1" applyAlignment="1">
      <alignment horizontal="right" vertical="top"/>
    </xf>
    <xf numFmtId="0" fontId="11" fillId="8" borderId="38" xfId="3" applyFont="1" applyFill="1" applyBorder="1" applyAlignment="1">
      <alignment horizontal="left" vertical="top" wrapText="1"/>
    </xf>
    <xf numFmtId="165" fontId="12" fillId="0" borderId="39" xfId="3" applyNumberFormat="1" applyFont="1" applyBorder="1" applyAlignment="1">
      <alignment horizontal="right" vertical="top"/>
    </xf>
    <xf numFmtId="165" fontId="12" fillId="0" borderId="40" xfId="3" applyNumberFormat="1" applyFont="1" applyBorder="1" applyAlignment="1">
      <alignment horizontal="right" vertical="top"/>
    </xf>
    <xf numFmtId="166" fontId="12" fillId="0" borderId="41" xfId="3" applyNumberFormat="1" applyFont="1" applyBorder="1" applyAlignment="1">
      <alignment horizontal="right" vertical="top"/>
    </xf>
    <xf numFmtId="0" fontId="11" fillId="0" borderId="27" xfId="3" applyFont="1" applyBorder="1" applyAlignment="1">
      <alignment horizontal="center" wrapText="1"/>
    </xf>
    <xf numFmtId="0" fontId="13" fillId="0" borderId="34" xfId="3" applyFont="1" applyFill="1" applyBorder="1" applyAlignment="1">
      <alignment horizontal="left" vertical="top" wrapText="1"/>
    </xf>
    <xf numFmtId="0" fontId="13" fillId="0" borderId="0" xfId="3" applyFont="1" applyFill="1" applyBorder="1" applyAlignment="1">
      <alignment horizontal="left" vertical="top" wrapText="1"/>
    </xf>
    <xf numFmtId="0" fontId="10" fillId="0" borderId="0" xfId="1" applyFont="1" applyBorder="1" applyAlignment="1">
      <alignment horizontal="center" vertical="center" wrapText="1"/>
    </xf>
    <xf numFmtId="0" fontId="12" fillId="0" borderId="0" xfId="2" applyFont="1" applyBorder="1" applyAlignment="1">
      <alignment horizontal="left" wrapText="1"/>
    </xf>
    <xf numFmtId="0" fontId="12" fillId="0" borderId="21" xfId="2" applyFont="1" applyBorder="1" applyAlignment="1">
      <alignment horizontal="center" wrapText="1"/>
    </xf>
    <xf numFmtId="0" fontId="12" fillId="0" borderId="22" xfId="2" applyFont="1" applyBorder="1" applyAlignment="1">
      <alignment horizontal="center" wrapText="1"/>
    </xf>
    <xf numFmtId="0" fontId="10" fillId="0" borderId="0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left" wrapText="1"/>
    </xf>
    <xf numFmtId="0" fontId="13" fillId="0" borderId="26" xfId="3" applyFont="1" applyBorder="1" applyAlignment="1">
      <alignment horizontal="left" wrapText="1"/>
    </xf>
    <xf numFmtId="0" fontId="11" fillId="0" borderId="3" xfId="3" applyFont="1" applyBorder="1" applyAlignment="1">
      <alignment horizontal="center" wrapText="1"/>
    </xf>
    <xf numFmtId="0" fontId="11" fillId="0" borderId="27" xfId="3" applyFont="1" applyBorder="1" applyAlignment="1">
      <alignment horizontal="center" wrapText="1"/>
    </xf>
    <xf numFmtId="0" fontId="11" fillId="0" borderId="4" xfId="3" applyFont="1" applyBorder="1" applyAlignment="1">
      <alignment horizontal="center" wrapText="1"/>
    </xf>
    <xf numFmtId="0" fontId="11" fillId="0" borderId="28" xfId="3" applyFont="1" applyBorder="1" applyAlignment="1">
      <alignment horizontal="center" wrapText="1"/>
    </xf>
    <xf numFmtId="0" fontId="11" fillId="0" borderId="5" xfId="3" applyFont="1" applyBorder="1" applyAlignment="1">
      <alignment horizontal="center" wrapText="1"/>
    </xf>
  </cellXfs>
  <cellStyles count="4">
    <cellStyle name="Normal" xfId="0" builtinId="0"/>
    <cellStyle name="Normal_Sheet1" xfId="1" xr:uid="{1DAD14B1-E7F8-4279-9176-E1C9F872487E}"/>
    <cellStyle name="Normal_Sheet5" xfId="2" xr:uid="{E10D2091-7E52-4B41-B595-3E6D95D944E2}"/>
    <cellStyle name="Normal_Suggestion1" xfId="3" xr:uid="{B65B02A2-23A0-4616-82B1-3AD80B31D7FC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family val="2"/>
        <scheme val="none"/>
      </font>
      <fill>
        <patternFill patternType="solid">
          <fgColor indexed="64"/>
          <bgColor indexed="3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numFmt numFmtId="164" formatCode="#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family val="2"/>
        <scheme val="none"/>
      </font>
      <fill>
        <patternFill patternType="solid">
          <fgColor indexed="64"/>
          <bgColor indexed="3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</dxf>
  </dxfs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Hazard Ratio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(Sheet1!$E$20:$E$21,Sheet1!$E$23:$E$24,Sheet1!$E$26:$E$27)</c:f>
              <c:strCache>
                <c:ptCount val="6"/>
                <c:pt idx="0">
                  <c:v>COL5A3 Deletion</c:v>
                </c:pt>
                <c:pt idx="1">
                  <c:v>COL5A3 Duplication</c:v>
                </c:pt>
                <c:pt idx="2">
                  <c:v>COL4A3BP Deletion</c:v>
                </c:pt>
                <c:pt idx="3">
                  <c:v>COL4A3BP Duplication</c:v>
                </c:pt>
                <c:pt idx="4">
                  <c:v>COL12A1 Deletion</c:v>
                </c:pt>
                <c:pt idx="5">
                  <c:v>COL12A1 Duplication</c:v>
                </c:pt>
              </c:strCache>
            </c:strRef>
          </c:cat>
          <c:val>
            <c:numRef>
              <c:f>(Sheet1!$H$20:$H$21,Sheet1!$H$23:$H$24,Sheet1!$H$26:$H$27)</c:f>
              <c:numCache>
                <c:formatCode>###0.000</c:formatCode>
                <c:ptCount val="6"/>
                <c:pt idx="0">
                  <c:v>1.3488662815593333</c:v>
                </c:pt>
                <c:pt idx="1">
                  <c:v>0.92056360031646201</c:v>
                </c:pt>
                <c:pt idx="2">
                  <c:v>0.92799387945736078</c:v>
                </c:pt>
                <c:pt idx="3">
                  <c:v>2.0769268221337716</c:v>
                </c:pt>
                <c:pt idx="4">
                  <c:v>1.2774484459307465</c:v>
                </c:pt>
                <c:pt idx="5">
                  <c:v>0.89127081855972867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5-48E2-902B-F48A5138B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05237663"/>
        <c:axId val="705235999"/>
      </c:ba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(Sheet1!$K$20:$K$21,Sheet1!$K$23:$K$24,Sheet1!$K$26:$K$27)</c:f>
                <c:numCache>
                  <c:formatCode>General</c:formatCode>
                  <c:ptCount val="6"/>
                  <c:pt idx="0">
                    <c:v>0.45917795119768345</c:v>
                  </c:pt>
                  <c:pt idx="1">
                    <c:v>0.31907215760329188</c:v>
                  </c:pt>
                  <c:pt idx="2">
                    <c:v>0.28645376883509766</c:v>
                  </c:pt>
                  <c:pt idx="3">
                    <c:v>1.7580102710118704</c:v>
                  </c:pt>
                  <c:pt idx="4">
                    <c:v>0.3765465659589835</c:v>
                  </c:pt>
                  <c:pt idx="5">
                    <c:v>0.33007904165408619</c:v>
                  </c:pt>
                </c:numCache>
              </c:numRef>
            </c:plus>
            <c:minus>
              <c:numRef>
                <c:f>(Sheet1!$I$20:$I$21,Sheet1!$I$23:$I$24,Sheet1!$I$26:$I$27)</c:f>
                <c:numCache>
                  <c:formatCode>General</c:formatCode>
                  <c:ptCount val="6"/>
                  <c:pt idx="0">
                    <c:v>0.34256333135257377</c:v>
                  </c:pt>
                  <c:pt idx="1">
                    <c:v>0.23694558041543845</c:v>
                  </c:pt>
                  <c:pt idx="2">
                    <c:v>0.21888744615729117</c:v>
                  </c:pt>
                  <c:pt idx="3">
                    <c:v>0.95210393202466737</c:v>
                  </c:pt>
                  <c:pt idx="4">
                    <c:v>0.29082241605752313</c:v>
                  </c:pt>
                  <c:pt idx="5">
                    <c:v>0.24087268294520126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(Sheet1!$H$20:$H$21,Sheet1!$H$23:$H$24,Sheet1!$H$26:$H$27)</c:f>
              <c:numCache>
                <c:formatCode>###0.000</c:formatCode>
                <c:ptCount val="6"/>
                <c:pt idx="0">
                  <c:v>1.3488662815593333</c:v>
                </c:pt>
                <c:pt idx="1">
                  <c:v>0.92056360031646201</c:v>
                </c:pt>
                <c:pt idx="2">
                  <c:v>0.92799387945736078</c:v>
                </c:pt>
                <c:pt idx="3">
                  <c:v>2.0769268221337716</c:v>
                </c:pt>
                <c:pt idx="4">
                  <c:v>1.2774484459307465</c:v>
                </c:pt>
                <c:pt idx="5">
                  <c:v>0.89127081855972867</c:v>
                </c:pt>
              </c:numCache>
            </c:numRef>
          </c:xVal>
          <c:yVal>
            <c:numRef>
              <c:f>(Sheet1!$M$20:$M$21,Sheet1!$M$23:$M$24,Sheet1!$M$26:$M$27)</c:f>
              <c:numCache>
                <c:formatCode>###0.000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5-48E2-902B-F48A5138B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69359"/>
        <c:axId val="829472687"/>
      </c:scatterChart>
      <c:catAx>
        <c:axId val="70523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35999"/>
        <c:crosses val="autoZero"/>
        <c:auto val="1"/>
        <c:lblAlgn val="ctr"/>
        <c:lblOffset val="100"/>
        <c:noMultiLvlLbl val="0"/>
      </c:catAx>
      <c:valAx>
        <c:axId val="705235999"/>
        <c:scaling>
          <c:orientation val="minMax"/>
        </c:scaling>
        <c:delete val="0"/>
        <c:axPos val="b"/>
        <c:numFmt formatCode="#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37663"/>
        <c:crosses val="autoZero"/>
        <c:crossBetween val="between"/>
        <c:majorUnit val="1"/>
      </c:valAx>
      <c:valAx>
        <c:axId val="829472687"/>
        <c:scaling>
          <c:orientation val="minMax"/>
        </c:scaling>
        <c:delete val="1"/>
        <c:axPos val="r"/>
        <c:numFmt formatCode="###0.000" sourceLinked="1"/>
        <c:majorTickMark val="out"/>
        <c:minorTickMark val="none"/>
        <c:tickLblPos val="nextTo"/>
        <c:crossAx val="829469359"/>
        <c:crosses val="max"/>
        <c:crossBetween val="midCat"/>
      </c:valAx>
      <c:valAx>
        <c:axId val="829469359"/>
        <c:scaling>
          <c:orientation val="minMax"/>
        </c:scaling>
        <c:delete val="1"/>
        <c:axPos val="b"/>
        <c:numFmt formatCode="###0.000" sourceLinked="1"/>
        <c:majorTickMark val="out"/>
        <c:minorTickMark val="none"/>
        <c:tickLblPos val="nextTo"/>
        <c:crossAx val="82947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Coefficient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50486101983839"/>
          <c:y val="0.13871900715707067"/>
          <c:w val="0.76053720143859105"/>
          <c:h val="0.774517966005460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78-4D34-80F5-D8CB3C00F5E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78-4D34-80F5-D8CB3C00F5E5}"/>
              </c:ext>
            </c:extLst>
          </c:dPt>
          <c:cat>
            <c:strRef>
              <c:f>Sheet1!$E$60:$E$65</c:f>
              <c:strCache>
                <c:ptCount val="6"/>
                <c:pt idx="0">
                  <c:v>COL4A3BP Duplication</c:v>
                </c:pt>
                <c:pt idx="1">
                  <c:v>COL5A3 Deletion</c:v>
                </c:pt>
                <c:pt idx="2">
                  <c:v>COL12A1 Deletion</c:v>
                </c:pt>
                <c:pt idx="3">
                  <c:v>COL4A3BP Deletion</c:v>
                </c:pt>
                <c:pt idx="4">
                  <c:v>COL5A3 Duplication</c:v>
                </c:pt>
                <c:pt idx="5">
                  <c:v>COL12A1 Duplication</c:v>
                </c:pt>
              </c:strCache>
            </c:strRef>
          </c:cat>
          <c:val>
            <c:numRef>
              <c:f>Sheet1!$F$60:$F$65</c:f>
              <c:numCache>
                <c:formatCode>###0.000</c:formatCode>
                <c:ptCount val="6"/>
                <c:pt idx="0">
                  <c:v>0.73088931179076022</c:v>
                </c:pt>
                <c:pt idx="1">
                  <c:v>0.29926444819043269</c:v>
                </c:pt>
                <c:pt idx="2">
                  <c:v>0.24486468684560503</c:v>
                </c:pt>
                <c:pt idx="3">
                  <c:v>-7.4730141630013056E-2</c:v>
                </c:pt>
                <c:pt idx="4">
                  <c:v>-8.2769187467736025E-2</c:v>
                </c:pt>
                <c:pt idx="5">
                  <c:v>-0.11510694869364944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8-4993-9952-86A0D716E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axId val="531169519"/>
        <c:axId val="531171599"/>
      </c:barChart>
      <c:catAx>
        <c:axId val="5311695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71599"/>
        <c:crosses val="autoZero"/>
        <c:auto val="1"/>
        <c:lblAlgn val="ctr"/>
        <c:lblOffset val="100"/>
        <c:noMultiLvlLbl val="0"/>
      </c:catAx>
      <c:valAx>
        <c:axId val="531171599"/>
        <c:scaling>
          <c:orientation val="minMax"/>
        </c:scaling>
        <c:delete val="0"/>
        <c:axPos val="t"/>
        <c:numFmt formatCode="###0.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69519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Hazard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987335958005249"/>
          <c:y val="0.15319444444444447"/>
          <c:w val="0.65986286089238844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Sheet4!$J$9:$J$14</c:f>
              <c:strCache>
                <c:ptCount val="6"/>
                <c:pt idx="0">
                  <c:v>COL12A1 DUPLICATION</c:v>
                </c:pt>
                <c:pt idx="1">
                  <c:v>COL12A1 NORMAL</c:v>
                </c:pt>
                <c:pt idx="2">
                  <c:v>COL4A3BP DUPLICATION</c:v>
                </c:pt>
                <c:pt idx="3">
                  <c:v>COL4A3BP NORMAL</c:v>
                </c:pt>
                <c:pt idx="4">
                  <c:v>COL5A3 DUPLICATION</c:v>
                </c:pt>
                <c:pt idx="5">
                  <c:v>COL5A3 NORMAL</c:v>
                </c:pt>
              </c:strCache>
            </c:strRef>
          </c:cat>
          <c:val>
            <c:numRef>
              <c:f>Sheet4!$K$9:$K$14</c:f>
              <c:numCache>
                <c:formatCode>General</c:formatCode>
                <c:ptCount val="6"/>
                <c:pt idx="0">
                  <c:v>0.69769999999999999</c:v>
                </c:pt>
                <c:pt idx="1">
                  <c:v>0.78259999999999996</c:v>
                </c:pt>
                <c:pt idx="2">
                  <c:v>2.2389999999999999</c:v>
                </c:pt>
                <c:pt idx="3">
                  <c:v>1.0780000000000001</c:v>
                </c:pt>
                <c:pt idx="4">
                  <c:v>0.68269999999999997</c:v>
                </c:pt>
                <c:pt idx="5">
                  <c:v>0.74139999999999995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3-4411-88F2-3E816F9A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9778799"/>
        <c:axId val="1949775471"/>
      </c:ba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Sheet4!$O$9:$O$14</c:f>
                <c:numCache>
                  <c:formatCode>General</c:formatCode>
                  <c:ptCount val="6"/>
                  <c:pt idx="0">
                    <c:v>0.25700000000000001</c:v>
                  </c:pt>
                  <c:pt idx="1">
                    <c:v>0.23070000000000013</c:v>
                  </c:pt>
                  <c:pt idx="2">
                    <c:v>1.782</c:v>
                  </c:pt>
                  <c:pt idx="3">
                    <c:v>0.33199999999999985</c:v>
                  </c:pt>
                  <c:pt idx="4">
                    <c:v>0.21100000000000008</c:v>
                  </c:pt>
                  <c:pt idx="5">
                    <c:v>0.25240000000000007</c:v>
                  </c:pt>
                </c:numCache>
              </c:numRef>
            </c:plus>
            <c:minus>
              <c:numRef>
                <c:f>Sheet4!$M$9:$M$14</c:f>
                <c:numCache>
                  <c:formatCode>General</c:formatCode>
                  <c:ptCount val="6"/>
                  <c:pt idx="0">
                    <c:v>0.18789999999999996</c:v>
                  </c:pt>
                  <c:pt idx="1">
                    <c:v>0.17819999999999991</c:v>
                  </c:pt>
                  <c:pt idx="2">
                    <c:v>0.99199999999999977</c:v>
                  </c:pt>
                  <c:pt idx="3">
                    <c:v>0.25440000000000007</c:v>
                  </c:pt>
                  <c:pt idx="4">
                    <c:v>0.1613</c:v>
                  </c:pt>
                  <c:pt idx="5">
                    <c:v>0.18829999999999991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Sheet4!$K$9:$K$14</c:f>
              <c:numCache>
                <c:formatCode>General</c:formatCode>
                <c:ptCount val="6"/>
                <c:pt idx="0">
                  <c:v>0.69769999999999999</c:v>
                </c:pt>
                <c:pt idx="1">
                  <c:v>0.78259999999999996</c:v>
                </c:pt>
                <c:pt idx="2">
                  <c:v>2.2389999999999999</c:v>
                </c:pt>
                <c:pt idx="3">
                  <c:v>1.0780000000000001</c:v>
                </c:pt>
                <c:pt idx="4">
                  <c:v>0.68269999999999997</c:v>
                </c:pt>
                <c:pt idx="5">
                  <c:v>0.74139999999999995</c:v>
                </c:pt>
              </c:numCache>
            </c:numRef>
          </c:xVal>
          <c:yVal>
            <c:numRef>
              <c:f>Sheet4!$P$9:$P$14</c:f>
              <c:numCache>
                <c:formatCode>General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13-4411-88F2-3E816F9A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68767"/>
        <c:axId val="1404026991"/>
      </c:scatterChart>
      <c:catAx>
        <c:axId val="194977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775471"/>
        <c:crosses val="autoZero"/>
        <c:auto val="1"/>
        <c:lblAlgn val="ctr"/>
        <c:lblOffset val="100"/>
        <c:noMultiLvlLbl val="0"/>
      </c:catAx>
      <c:valAx>
        <c:axId val="1949775471"/>
        <c:scaling>
          <c:orientation val="minMax"/>
          <c:max val="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778799"/>
        <c:crosses val="autoZero"/>
        <c:crossBetween val="between"/>
        <c:majorUnit val="1"/>
      </c:valAx>
      <c:valAx>
        <c:axId val="1404026991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553468767"/>
        <c:crosses val="max"/>
        <c:crossBetween val="midCat"/>
      </c:valAx>
      <c:valAx>
        <c:axId val="1553468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402699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Mean</a:t>
            </a:r>
            <a:r>
              <a:rPr lang="en-US" b="1" baseline="0"/>
              <a:t> Days of Survival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Sheet5!$D$5:$D$16</c:f>
              <c:strCache>
                <c:ptCount val="12"/>
                <c:pt idx="0">
                  <c:v>COL4A3BP-Norm</c:v>
                </c:pt>
                <c:pt idx="1">
                  <c:v>COL4A3BP-Del</c:v>
                </c:pt>
                <c:pt idx="2">
                  <c:v>COL4A3BP-Dup</c:v>
                </c:pt>
                <c:pt idx="3">
                  <c:v>COL4A3BP Overall</c:v>
                </c:pt>
                <c:pt idx="4">
                  <c:v>COL12A1-Norm</c:v>
                </c:pt>
                <c:pt idx="5">
                  <c:v>COL12A1-Del</c:v>
                </c:pt>
                <c:pt idx="6">
                  <c:v>COL12A1-Dup</c:v>
                </c:pt>
                <c:pt idx="7">
                  <c:v>COL12A1 Overall</c:v>
                </c:pt>
                <c:pt idx="8">
                  <c:v>COL5A3-Norm</c:v>
                </c:pt>
                <c:pt idx="9">
                  <c:v>COL5A3-Del</c:v>
                </c:pt>
                <c:pt idx="10">
                  <c:v>COL5A3-Dup</c:v>
                </c:pt>
                <c:pt idx="11">
                  <c:v>COL5A3 Overall</c:v>
                </c:pt>
              </c:strCache>
            </c:strRef>
          </c:cat>
          <c:val>
            <c:numRef>
              <c:f>Sheet5!$E$5:$E$16</c:f>
              <c:numCache>
                <c:formatCode>###0.000</c:formatCode>
                <c:ptCount val="12"/>
                <c:pt idx="0">
                  <c:v>1514.1314791605241</c:v>
                </c:pt>
                <c:pt idx="1">
                  <c:v>1733.7172418458731</c:v>
                </c:pt>
                <c:pt idx="2">
                  <c:v>857.09015151515155</c:v>
                </c:pt>
                <c:pt idx="3">
                  <c:v>1657.5782499881243</c:v>
                </c:pt>
                <c:pt idx="4">
                  <c:v>1724.7159771316753</c:v>
                </c:pt>
                <c:pt idx="5">
                  <c:v>1392.6029918178524</c:v>
                </c:pt>
                <c:pt idx="6">
                  <c:v>1921.3529574567956</c:v>
                </c:pt>
                <c:pt idx="7">
                  <c:v>1657.5782499881243</c:v>
                </c:pt>
                <c:pt idx="8">
                  <c:v>1550.9377473404654</c:v>
                </c:pt>
                <c:pt idx="9">
                  <c:v>1363.3599746862944</c:v>
                </c:pt>
                <c:pt idx="10">
                  <c:v>1938.0869127829703</c:v>
                </c:pt>
                <c:pt idx="11">
                  <c:v>1657.5782499881243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5-49EC-9ED4-0376A491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4920816"/>
        <c:axId val="1264918736"/>
      </c:ba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E85-49EC-9ED4-0376A4911FC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E85-49EC-9ED4-0376A4911FC9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Sheet5!$H$5:$H$16</c:f>
                <c:numCache>
                  <c:formatCode>General</c:formatCode>
                  <c:ptCount val="12"/>
                  <c:pt idx="0">
                    <c:v>207.35250393878459</c:v>
                  </c:pt>
                  <c:pt idx="1">
                    <c:v>200.58475049591698</c:v>
                  </c:pt>
                  <c:pt idx="2">
                    <c:v>353.35452803292787</c:v>
                  </c:pt>
                  <c:pt idx="3">
                    <c:v>162.22613841938232</c:v>
                  </c:pt>
                  <c:pt idx="4">
                    <c:v>277.72615078371268</c:v>
                  </c:pt>
                  <c:pt idx="5">
                    <c:v>151.41007076393998</c:v>
                  </c:pt>
                  <c:pt idx="6">
                    <c:v>371.8406478833017</c:v>
                  </c:pt>
                  <c:pt idx="7">
                    <c:v>162.22613841938232</c:v>
                  </c:pt>
                  <c:pt idx="8">
                    <c:v>167.36220412848706</c:v>
                  </c:pt>
                  <c:pt idx="9">
                    <c:v>173.83788206439885</c:v>
                  </c:pt>
                  <c:pt idx="10">
                    <c:v>308.75283549022538</c:v>
                  </c:pt>
                  <c:pt idx="11">
                    <c:v>162.22613841938232</c:v>
                  </c:pt>
                </c:numCache>
              </c:numRef>
            </c:plus>
            <c:minus>
              <c:numRef>
                <c:f>Sheet5!$F$5:$F$16</c:f>
                <c:numCache>
                  <c:formatCode>General</c:formatCode>
                  <c:ptCount val="12"/>
                  <c:pt idx="0">
                    <c:v>207.35250393878459</c:v>
                  </c:pt>
                  <c:pt idx="1">
                    <c:v>200.58475049591698</c:v>
                  </c:pt>
                  <c:pt idx="2">
                    <c:v>353.35452803292793</c:v>
                  </c:pt>
                  <c:pt idx="3">
                    <c:v>162.22613841938232</c:v>
                  </c:pt>
                  <c:pt idx="4">
                    <c:v>277.72615078371268</c:v>
                  </c:pt>
                  <c:pt idx="5">
                    <c:v>151.41007076393998</c:v>
                  </c:pt>
                  <c:pt idx="6">
                    <c:v>371.8406478833017</c:v>
                  </c:pt>
                  <c:pt idx="7">
                    <c:v>162.22613841938232</c:v>
                  </c:pt>
                  <c:pt idx="8">
                    <c:v>167.36220412848706</c:v>
                  </c:pt>
                  <c:pt idx="9">
                    <c:v>173.83788206439885</c:v>
                  </c:pt>
                  <c:pt idx="10">
                    <c:v>308.75283549022538</c:v>
                  </c:pt>
                  <c:pt idx="11">
                    <c:v>162.22613841938232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Sheet5!$E$5:$E$16</c:f>
              <c:numCache>
                <c:formatCode>###0.000</c:formatCode>
                <c:ptCount val="12"/>
                <c:pt idx="0">
                  <c:v>1514.1314791605241</c:v>
                </c:pt>
                <c:pt idx="1">
                  <c:v>1733.7172418458731</c:v>
                </c:pt>
                <c:pt idx="2">
                  <c:v>857.09015151515155</c:v>
                </c:pt>
                <c:pt idx="3">
                  <c:v>1657.5782499881243</c:v>
                </c:pt>
                <c:pt idx="4">
                  <c:v>1724.7159771316753</c:v>
                </c:pt>
                <c:pt idx="5">
                  <c:v>1392.6029918178524</c:v>
                </c:pt>
                <c:pt idx="6">
                  <c:v>1921.3529574567956</c:v>
                </c:pt>
                <c:pt idx="7">
                  <c:v>1657.5782499881243</c:v>
                </c:pt>
                <c:pt idx="8">
                  <c:v>1550.9377473404654</c:v>
                </c:pt>
                <c:pt idx="9">
                  <c:v>1363.3599746862944</c:v>
                </c:pt>
                <c:pt idx="10">
                  <c:v>1938.0869127829703</c:v>
                </c:pt>
                <c:pt idx="11">
                  <c:v>1657.5782499881243</c:v>
                </c:pt>
              </c:numCache>
            </c:numRef>
          </c:xVal>
          <c:yVal>
            <c:numRef>
              <c:f>Sheet5!$N$5:$N$16</c:f>
              <c:numCache>
                <c:formatCode>General</c:formatCode>
                <c:ptCount val="12"/>
                <c:pt idx="0">
                  <c:v>0.55000000000000004</c:v>
                </c:pt>
                <c:pt idx="1">
                  <c:v>1.7</c:v>
                </c:pt>
                <c:pt idx="2">
                  <c:v>2.9</c:v>
                </c:pt>
                <c:pt idx="3">
                  <c:v>4.0999999999999996</c:v>
                </c:pt>
                <c:pt idx="4">
                  <c:v>5.2</c:v>
                </c:pt>
                <c:pt idx="5">
                  <c:v>6.4</c:v>
                </c:pt>
                <c:pt idx="6">
                  <c:v>7.55</c:v>
                </c:pt>
                <c:pt idx="7">
                  <c:v>8.6999999999999993</c:v>
                </c:pt>
                <c:pt idx="8">
                  <c:v>9.9</c:v>
                </c:pt>
                <c:pt idx="9">
                  <c:v>11.1</c:v>
                </c:pt>
                <c:pt idx="10">
                  <c:v>12.25</c:v>
                </c:pt>
                <c:pt idx="11">
                  <c:v>13.45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85-49EC-9ED4-0376A491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086272"/>
        <c:axId val="1353105824"/>
      </c:scatterChart>
      <c:catAx>
        <c:axId val="126492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918736"/>
        <c:crosses val="autoZero"/>
        <c:auto val="1"/>
        <c:lblAlgn val="ctr"/>
        <c:lblOffset val="100"/>
        <c:noMultiLvlLbl val="0"/>
      </c:catAx>
      <c:valAx>
        <c:axId val="1264918736"/>
        <c:scaling>
          <c:orientation val="minMax"/>
        </c:scaling>
        <c:delete val="0"/>
        <c:axPos val="b"/>
        <c:numFmt formatCode="#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920816"/>
        <c:crosses val="autoZero"/>
        <c:crossBetween val="between"/>
        <c:majorUnit val="500"/>
        <c:minorUnit val="100"/>
      </c:valAx>
      <c:valAx>
        <c:axId val="1353105824"/>
        <c:scaling>
          <c:orientation val="minMax"/>
          <c:max val="14"/>
        </c:scaling>
        <c:delete val="1"/>
        <c:axPos val="r"/>
        <c:numFmt formatCode="General" sourceLinked="1"/>
        <c:majorTickMark val="out"/>
        <c:minorTickMark val="none"/>
        <c:tickLblPos val="nextTo"/>
        <c:crossAx val="1353086272"/>
        <c:crosses val="max"/>
        <c:crossBetween val="midCat"/>
      </c:valAx>
      <c:valAx>
        <c:axId val="1353086272"/>
        <c:scaling>
          <c:orientation val="minMax"/>
        </c:scaling>
        <c:delete val="1"/>
        <c:axPos val="b"/>
        <c:numFmt formatCode="###0.000" sourceLinked="1"/>
        <c:majorTickMark val="out"/>
        <c:minorTickMark val="none"/>
        <c:tickLblPos val="nextTo"/>
        <c:crossAx val="135310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1238249</xdr:colOff>
      <xdr:row>28</xdr:row>
      <xdr:rowOff>57150</xdr:rowOff>
    </xdr:from>
    <xdr:to>
      <xdr:col>9</xdr:col>
      <xdr:colOff>695325</xdr:colOff>
      <xdr:row>42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3B40C8-EA38-4BC1-AD59-8B10B3EDC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29</xdr:row>
      <xdr:rowOff>28575</xdr:rowOff>
    </xdr:from>
    <xdr:to>
      <xdr:col>6</xdr:col>
      <xdr:colOff>419100</xdr:colOff>
      <xdr:row>41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A6D05E1-373C-40A7-83A4-055DE3CD7975}"/>
            </a:ext>
          </a:extLst>
        </xdr:cNvPr>
        <xdr:cNvCxnSpPr/>
      </xdr:nvCxnSpPr>
      <xdr:spPr>
        <a:xfrm flipV="1">
          <a:off x="5610225" y="6124575"/>
          <a:ext cx="0" cy="2314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685799</xdr:colOff>
      <xdr:row>56</xdr:row>
      <xdr:rowOff>52386</xdr:rowOff>
    </xdr:from>
    <xdr:to>
      <xdr:col>18</xdr:col>
      <xdr:colOff>523874</xdr:colOff>
      <xdr:row>73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783B49-62CB-4CA9-82A1-548C772E8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0.41055</cdr:x>
      <cdr:y>0</cdr:y>
    </cdr:from>
    <cdr:to>
      <cdr:x>0.6064</cdr:x>
      <cdr:y>0.1094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EA89F4-7819-4F70-9DB7-874A44396494}"/>
            </a:ext>
          </a:extLst>
        </cdr:cNvPr>
        <cdr:cNvSpPr txBox="1"/>
      </cdr:nvSpPr>
      <cdr:spPr>
        <a:xfrm xmlns:a="http://schemas.openxmlformats.org/drawingml/2006/main">
          <a:off x="2076452" y="0"/>
          <a:ext cx="990599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Hazard Ratio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495301</xdr:colOff>
      <xdr:row>13</xdr:row>
      <xdr:rowOff>90487</xdr:rowOff>
    </xdr:from>
    <xdr:to>
      <xdr:col>8</xdr:col>
      <xdr:colOff>457201</xdr:colOff>
      <xdr:row>27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7FDE9-4477-4907-AB01-9286BB722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0.41239</cdr:x>
      <cdr:y>0.16146</cdr:y>
    </cdr:from>
    <cdr:to>
      <cdr:x>0.41239</cdr:x>
      <cdr:y>0.87326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D4D9A5D-068E-4C26-A0F2-EF41CA275F7D}"/>
            </a:ext>
          </a:extLst>
        </cdr:cNvPr>
        <cdr:cNvCxnSpPr/>
      </cdr:nvCxnSpPr>
      <cdr:spPr>
        <a:xfrm xmlns:a="http://schemas.openxmlformats.org/drawingml/2006/main">
          <a:off x="1995408" y="442913"/>
          <a:ext cx="0" cy="19526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969977</xdr:colOff>
      <xdr:row>16</xdr:row>
      <xdr:rowOff>123816</xdr:rowOff>
    </xdr:from>
    <xdr:to>
      <xdr:col>10</xdr:col>
      <xdr:colOff>572070</xdr:colOff>
      <xdr:row>31</xdr:row>
      <xdr:rowOff>9930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04F843-3709-4B34-B3D8-5A9403656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0.70256</cdr:x>
      <cdr:y>0.16317</cdr:y>
    </cdr:from>
    <cdr:to>
      <cdr:x>0.70256</cdr:x>
      <cdr:y>0.89072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8FAFA34-83C9-4D6E-AD45-F79F79337D14}"/>
            </a:ext>
          </a:extLst>
        </cdr:cNvPr>
        <cdr:cNvCxnSpPr/>
      </cdr:nvCxnSpPr>
      <cdr:spPr>
        <a:xfrm xmlns:a="http://schemas.openxmlformats.org/drawingml/2006/main">
          <a:off x="3229306" y="447685"/>
          <a:ext cx="0" cy="199610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E0D59-33A2-4355-A0AC-E9D911290179}" name="Table1" displayName="Table1" ref="E17:M27" totalsRowShown="0" headerRowDxfId="20" dataDxfId="19" tableBorderDxfId="18">
  <autoFilter ref="E17:M27" xr:uid="{CCCE0D59-33A2-4355-A0AC-E9D9112901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1C68692-ABCF-4858-AC0C-A02CAF9F98E9}" name="Gene" dataDxfId="17"/>
    <tableColumn id="2" xr3:uid="{22B25AD7-613C-4729-BBEF-C5970E40725F}" name="B" dataDxfId="16"/>
    <tableColumn id="3" xr3:uid="{D41216E6-C1BC-4C20-AFDE-75FF080735E5}" name="Sig." dataDxfId="15"/>
    <tableColumn id="4" xr3:uid="{69005C4F-E09F-439B-B3CA-F899E7EBC352}" name="Exp(B)" dataDxfId="14"/>
    <tableColumn id="10" xr3:uid="{AE3C93F1-AF04-47EC-A275-03F1BF5FC7B9}" name="Column2" dataDxfId="13">
      <calculatedColumnFormula>Table1[[#This Row],[Exp(B)]]-Table1[[#This Row],[95.0% CI for Exp(B)]]</calculatedColumnFormula>
    </tableColumn>
    <tableColumn id="5" xr3:uid="{B745B326-BF68-4E70-AFB6-625996765306}" name="95.0% CI for Exp(B)" dataDxfId="12"/>
    <tableColumn id="11" xr3:uid="{121437EF-91A9-4CF1-804F-A4F90DE0A571}" name="Column3"/>
    <tableColumn id="6" xr3:uid="{B6BB3E18-7D05-4015-9DA5-421387DF9B9D}" name=" " dataDxfId="11"/>
    <tableColumn id="7" xr3:uid="{F4707E41-A150-4AB8-A46A-2BEE257EBCA3}" name="Column1" dataDxfId="1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651E6-0D6C-4ED0-92C7-FD7EC23F3F3F}" name="Table13" displayName="Table13" ref="E46:K56" totalsRowShown="0" headerRowDxfId="9" dataDxfId="8" tableBorderDxfId="7">
  <autoFilter ref="E46:K56" xr:uid="{281651E6-0D6C-4ED0-92C7-FD7EC23F3F3F}"/>
  <tableColumns count="7">
    <tableColumn id="1" xr3:uid="{3923FBD8-0115-49D5-AEC2-A165E1712D4B}" name="Gene" dataDxfId="6"/>
    <tableColumn id="2" xr3:uid="{98274858-513B-4397-9B71-8F08C326E80C}" name="B" dataDxfId="5"/>
    <tableColumn id="3" xr3:uid="{D2BE9284-14A6-4C8F-A3D8-05CFA5711F83}" name="Sig." dataDxfId="4"/>
    <tableColumn id="4" xr3:uid="{65E3A553-5ED1-4968-B36A-7F3A532C339B}" name="Exp(B)" dataDxfId="3"/>
    <tableColumn id="5" xr3:uid="{68CB948A-8438-4A79-8319-E532763AB844}" name="95.0% CI for Exp(B)" dataDxfId="2"/>
    <tableColumn id="6" xr3:uid="{5A0ED4F9-C8F6-4D9A-A390-89E9E6F15D31}" name=" " dataDxfId="1"/>
    <tableColumn id="7" xr3:uid="{282ACA1B-17FF-4D8B-8CE7-C7250861E8F6}" name="Column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N65"/>
  <sheetViews>
    <sheetView topLeftCell="H46" workbookViewId="0">
      <selection activeCell="R68" sqref="R68"/>
    </sheetView>
  </sheetViews>
  <sheetFormatPr defaultRowHeight="15" x14ac:dyDescent="0.25"/>
  <cols>
    <col min="5" max="5" width="18.85546875" customWidth="1"/>
    <col min="6" max="6" width="22.42578125" customWidth="1"/>
    <col min="8" max="8" width="15.28515625" customWidth="1"/>
    <col min="9" max="9" width="18.28515625" customWidth="1"/>
    <col min="10" max="11" width="16.28515625" customWidth="1"/>
  </cols>
  <sheetData>
    <row r="4" spans="5:14" x14ac:dyDescent="0.25">
      <c r="E4" t="s">
        <v>0</v>
      </c>
      <c r="F4" t="s">
        <v>21</v>
      </c>
      <c r="G4" t="s">
        <v>22</v>
      </c>
      <c r="H4" t="s">
        <v>1</v>
      </c>
      <c r="I4" t="s">
        <v>6</v>
      </c>
      <c r="J4" t="s">
        <v>7</v>
      </c>
      <c r="K4" t="s">
        <v>8</v>
      </c>
    </row>
    <row r="5" spans="5:14" x14ac:dyDescent="0.25">
      <c r="E5" t="s">
        <v>2</v>
      </c>
      <c r="G5" s="1" t="s">
        <v>18</v>
      </c>
      <c r="H5">
        <v>0.52</v>
      </c>
    </row>
    <row r="6" spans="5:14" x14ac:dyDescent="0.25">
      <c r="F6" t="s">
        <v>5</v>
      </c>
      <c r="G6" s="1" t="s">
        <v>20</v>
      </c>
      <c r="I6">
        <v>-0.36</v>
      </c>
      <c r="J6">
        <v>0.69769999999999999</v>
      </c>
      <c r="K6">
        <v>1.4330000000000001</v>
      </c>
    </row>
    <row r="7" spans="5:14" x14ac:dyDescent="0.25">
      <c r="F7" t="s">
        <v>9</v>
      </c>
      <c r="G7" s="1">
        <v>6.2899999999999998E-2</v>
      </c>
      <c r="I7">
        <v>-0.24510000000000001</v>
      </c>
      <c r="J7">
        <v>0.78259999999999996</v>
      </c>
      <c r="K7">
        <v>1.278</v>
      </c>
    </row>
    <row r="8" spans="5:14" x14ac:dyDescent="0.25">
      <c r="E8" t="s">
        <v>3</v>
      </c>
      <c r="G8" s="1" t="s">
        <v>17</v>
      </c>
      <c r="H8">
        <v>0.51600000000000001</v>
      </c>
    </row>
    <row r="9" spans="5:14" x14ac:dyDescent="0.25">
      <c r="F9" t="s">
        <v>10</v>
      </c>
      <c r="G9" s="1" t="s">
        <v>19</v>
      </c>
      <c r="I9">
        <v>0.80615000000000003</v>
      </c>
      <c r="J9">
        <v>2.2392599999999998</v>
      </c>
      <c r="K9">
        <v>0.4466</v>
      </c>
    </row>
    <row r="10" spans="5:14" x14ac:dyDescent="0.25">
      <c r="F10" t="s">
        <v>11</v>
      </c>
      <c r="G10" s="1">
        <v>0.58518000000000003</v>
      </c>
      <c r="I10">
        <v>7.492E-2</v>
      </c>
      <c r="J10">
        <v>1.0778000000000001</v>
      </c>
      <c r="K10">
        <v>0.92779999999999996</v>
      </c>
    </row>
    <row r="11" spans="5:14" x14ac:dyDescent="0.25">
      <c r="E11" t="s">
        <v>4</v>
      </c>
      <c r="G11" s="1" t="s">
        <v>16</v>
      </c>
      <c r="H11">
        <v>0.54900000000000004</v>
      </c>
    </row>
    <row r="12" spans="5:14" x14ac:dyDescent="0.25">
      <c r="F12" t="s">
        <v>12</v>
      </c>
      <c r="G12" s="1" t="s">
        <v>15</v>
      </c>
      <c r="I12">
        <v>-0.38179999999999997</v>
      </c>
      <c r="J12">
        <v>0.68269999999999997</v>
      </c>
      <c r="K12">
        <v>1.4650000000000001</v>
      </c>
    </row>
    <row r="13" spans="5:14" x14ac:dyDescent="0.25">
      <c r="F13" t="s">
        <v>13</v>
      </c>
      <c r="G13" s="1" t="s">
        <v>14</v>
      </c>
      <c r="I13">
        <v>-0.29920000000000002</v>
      </c>
      <c r="J13">
        <v>0.74139999999999995</v>
      </c>
      <c r="K13">
        <v>1.349</v>
      </c>
    </row>
    <row r="16" spans="5:14" x14ac:dyDescent="0.25">
      <c r="E16" s="72" t="s">
        <v>54</v>
      </c>
      <c r="F16" s="72"/>
      <c r="G16" s="72"/>
      <c r="H16" s="72"/>
      <c r="I16" s="72"/>
      <c r="J16" s="72"/>
      <c r="K16" s="72"/>
      <c r="L16" s="72"/>
      <c r="M16" s="72"/>
      <c r="N16" s="15"/>
    </row>
    <row r="17" spans="5:13" x14ac:dyDescent="0.25">
      <c r="E17" s="16" t="s">
        <v>0</v>
      </c>
      <c r="F17" s="17" t="s">
        <v>55</v>
      </c>
      <c r="G17" s="18" t="s">
        <v>56</v>
      </c>
      <c r="H17" s="18" t="s">
        <v>57</v>
      </c>
      <c r="I17" s="18" t="s">
        <v>69</v>
      </c>
      <c r="J17" s="18" t="s">
        <v>58</v>
      </c>
      <c r="K17" s="19" t="s">
        <v>74</v>
      </c>
      <c r="L17" s="19" t="s">
        <v>70</v>
      </c>
      <c r="M17" s="30" t="s">
        <v>68</v>
      </c>
    </row>
    <row r="18" spans="5:13" ht="20.100000000000001" customHeight="1" x14ac:dyDescent="0.25">
      <c r="E18" s="20" t="s">
        <v>0</v>
      </c>
      <c r="F18" s="20" t="s">
        <v>6</v>
      </c>
      <c r="G18" s="20" t="s">
        <v>22</v>
      </c>
      <c r="H18" s="20" t="s">
        <v>71</v>
      </c>
      <c r="I18" s="31" t="e">
        <f>Table1[[#This Row],[Exp(B)]]-Table1[[#This Row],[95.0% CI for Exp(B)]]</f>
        <v>#VALUE!</v>
      </c>
      <c r="J18" s="20" t="s">
        <v>72</v>
      </c>
      <c r="K18" s="20"/>
      <c r="L18" s="20" t="s">
        <v>73</v>
      </c>
      <c r="M18" s="28"/>
    </row>
    <row r="19" spans="5:13" ht="20.100000000000001" customHeight="1" x14ac:dyDescent="0.25">
      <c r="E19" s="21" t="s">
        <v>59</v>
      </c>
      <c r="F19" s="22"/>
      <c r="G19" s="23">
        <v>1.4514712080109389E-2</v>
      </c>
      <c r="H19" s="22"/>
      <c r="I19" s="32">
        <f>Table1[[#This Row],[Exp(B)]]-Table1[[#This Row],[95.0% CI for Exp(B)]]</f>
        <v>0</v>
      </c>
      <c r="J19" s="22"/>
      <c r="K19" s="22"/>
      <c r="L19" s="22"/>
      <c r="M19" s="27"/>
    </row>
    <row r="20" spans="5:13" ht="20.100000000000001" customHeight="1" x14ac:dyDescent="0.25">
      <c r="E20" s="21" t="s">
        <v>60</v>
      </c>
      <c r="F20" s="23">
        <v>0.29926444819043269</v>
      </c>
      <c r="G20" s="23">
        <v>4.528509100160303E-2</v>
      </c>
      <c r="H20" s="23">
        <v>1.3488662815593333</v>
      </c>
      <c r="I20" s="23">
        <f>Table1[[#This Row],[Exp(B)]]-Table1[[#This Row],[95.0% CI for Exp(B)]]</f>
        <v>0.34256333135257377</v>
      </c>
      <c r="J20" s="23">
        <v>1.0063029502067595</v>
      </c>
      <c r="K20" s="23">
        <f>Table1[[#This Row],[ ]]-Table1[[#This Row],[Exp(B)]]</f>
        <v>0.45917795119768345</v>
      </c>
      <c r="L20" s="23">
        <v>1.8080442327570168</v>
      </c>
      <c r="M20" s="27">
        <v>0.5</v>
      </c>
    </row>
    <row r="21" spans="5:13" ht="20.100000000000001" customHeight="1" x14ac:dyDescent="0.25">
      <c r="E21" s="21" t="s">
        <v>61</v>
      </c>
      <c r="F21" s="23">
        <v>-8.2769187467736025E-2</v>
      </c>
      <c r="G21" s="23">
        <v>0.58566146508212369</v>
      </c>
      <c r="H21" s="23">
        <v>0.92056360031646201</v>
      </c>
      <c r="I21" s="23">
        <f>Table1[[#This Row],[Exp(B)]]-Table1[[#This Row],[95.0% CI for Exp(B)]]</f>
        <v>0.23694558041543845</v>
      </c>
      <c r="J21" s="23">
        <v>0.68361801990102355</v>
      </c>
      <c r="K21" s="23">
        <f>Table1[[#This Row],[ ]]-Table1[[#This Row],[Exp(B)]]</f>
        <v>0.31907215760329188</v>
      </c>
      <c r="L21" s="23">
        <v>1.2396357579197539</v>
      </c>
      <c r="M21" s="27">
        <v>1.5</v>
      </c>
    </row>
    <row r="22" spans="5:13" ht="20.100000000000001" customHeight="1" x14ac:dyDescent="0.25">
      <c r="E22" s="24" t="s">
        <v>62</v>
      </c>
      <c r="F22" s="25"/>
      <c r="G22" s="26">
        <v>2.5734655133986432E-2</v>
      </c>
      <c r="H22" s="25"/>
      <c r="I22" s="33">
        <f>Table1[[#This Row],[Exp(B)]]-Table1[[#This Row],[95.0% CI for Exp(B)]]</f>
        <v>0</v>
      </c>
      <c r="J22" s="25"/>
      <c r="K22" s="25"/>
      <c r="L22" s="25"/>
      <c r="M22" s="27"/>
    </row>
    <row r="23" spans="5:13" ht="20.100000000000001" customHeight="1" x14ac:dyDescent="0.25">
      <c r="E23" s="24" t="s">
        <v>63</v>
      </c>
      <c r="F23" s="26">
        <v>-7.4730141630013056E-2</v>
      </c>
      <c r="G23" s="26">
        <v>0.58613001334188508</v>
      </c>
      <c r="H23" s="26">
        <v>0.92799387945736078</v>
      </c>
      <c r="I23" s="26">
        <f>Table1[[#This Row],[Exp(B)]]-Table1[[#This Row],[95.0% CI for Exp(B)]]</f>
        <v>0.21888744615729117</v>
      </c>
      <c r="J23" s="26">
        <v>0.70910643330006962</v>
      </c>
      <c r="K23" s="23">
        <f>Table1[[#This Row],[ ]]-Table1[[#This Row],[Exp(B)]]</f>
        <v>0.28645376883509766</v>
      </c>
      <c r="L23" s="26">
        <v>1.2144476482924584</v>
      </c>
      <c r="M23" s="27">
        <v>2.5</v>
      </c>
    </row>
    <row r="24" spans="5:13" ht="20.100000000000001" customHeight="1" x14ac:dyDescent="0.25">
      <c r="E24" s="24" t="s">
        <v>64</v>
      </c>
      <c r="F24" s="26">
        <v>0.73088931179076022</v>
      </c>
      <c r="G24" s="26">
        <v>1.9496963556603814E-2</v>
      </c>
      <c r="H24" s="26">
        <v>2.0769268221337716</v>
      </c>
      <c r="I24" s="26">
        <f>Table1[[#This Row],[Exp(B)]]-Table1[[#This Row],[95.0% CI for Exp(B)]]</f>
        <v>0.95210393202466737</v>
      </c>
      <c r="J24" s="26">
        <v>1.1248228901091042</v>
      </c>
      <c r="K24" s="23">
        <f>Table1[[#This Row],[ ]]-Table1[[#This Row],[Exp(B)]]</f>
        <v>1.7580102710118704</v>
      </c>
      <c r="L24" s="26">
        <v>3.8349370931456419</v>
      </c>
      <c r="M24" s="27">
        <v>3.5</v>
      </c>
    </row>
    <row r="25" spans="5:13" ht="20.100000000000001" customHeight="1" x14ac:dyDescent="0.25">
      <c r="E25" s="21" t="s">
        <v>65</v>
      </c>
      <c r="F25" s="22"/>
      <c r="G25" s="23">
        <v>4.6723780702507683E-2</v>
      </c>
      <c r="H25" s="22"/>
      <c r="I25" s="32">
        <f>Table1[[#This Row],[Exp(B)]]-Table1[[#This Row],[95.0% CI for Exp(B)]]</f>
        <v>0</v>
      </c>
      <c r="J25" s="22"/>
      <c r="K25" s="22"/>
      <c r="L25" s="22"/>
      <c r="M25" s="27"/>
    </row>
    <row r="26" spans="5:13" ht="20.100000000000001" customHeight="1" x14ac:dyDescent="0.25">
      <c r="E26" s="21" t="s">
        <v>66</v>
      </c>
      <c r="F26" s="23">
        <v>0.24486468684560503</v>
      </c>
      <c r="G26" s="23">
        <v>6.3196019905040354E-2</v>
      </c>
      <c r="H26" s="23">
        <v>1.2774484459307465</v>
      </c>
      <c r="I26" s="23">
        <f>Table1[[#This Row],[Exp(B)]]-Table1[[#This Row],[95.0% CI for Exp(B)]]</f>
        <v>0.29082241605752313</v>
      </c>
      <c r="J26" s="23">
        <v>0.98662602987322334</v>
      </c>
      <c r="K26" s="23">
        <f>Table1[[#This Row],[ ]]-Table1[[#This Row],[Exp(B)]]</f>
        <v>0.3765465659589835</v>
      </c>
      <c r="L26" s="23">
        <v>1.65399501188973</v>
      </c>
      <c r="M26" s="27">
        <v>4.5</v>
      </c>
    </row>
    <row r="27" spans="5:13" ht="20.100000000000001" customHeight="1" x14ac:dyDescent="0.25">
      <c r="E27" s="21" t="s">
        <v>67</v>
      </c>
      <c r="F27" s="23">
        <v>-0.11510694869364944</v>
      </c>
      <c r="G27" s="23">
        <v>0.47395233221368072</v>
      </c>
      <c r="H27" s="23">
        <v>0.89127081855972867</v>
      </c>
      <c r="I27" s="23">
        <f>Table1[[#This Row],[Exp(B)]]-Table1[[#This Row],[95.0% CI for Exp(B)]]</f>
        <v>0.24087268294520126</v>
      </c>
      <c r="J27" s="23">
        <v>0.65039813561452742</v>
      </c>
      <c r="K27" s="23">
        <f>Table1[[#This Row],[ ]]-Table1[[#This Row],[Exp(B)]]</f>
        <v>0.33007904165408619</v>
      </c>
      <c r="L27" s="23">
        <v>1.2213498602138149</v>
      </c>
      <c r="M27" s="29">
        <v>5.5</v>
      </c>
    </row>
    <row r="46" spans="5:11" x14ac:dyDescent="0.25">
      <c r="E46" s="16" t="s">
        <v>0</v>
      </c>
      <c r="F46" s="17" t="s">
        <v>55</v>
      </c>
      <c r="G46" s="18" t="s">
        <v>56</v>
      </c>
      <c r="H46" s="18" t="s">
        <v>57</v>
      </c>
      <c r="I46" s="18" t="s">
        <v>58</v>
      </c>
      <c r="J46" s="19" t="s">
        <v>70</v>
      </c>
      <c r="K46" s="30" t="s">
        <v>68</v>
      </c>
    </row>
    <row r="47" spans="5:11" x14ac:dyDescent="0.25">
      <c r="E47" s="20" t="s">
        <v>0</v>
      </c>
      <c r="F47" s="20" t="s">
        <v>6</v>
      </c>
      <c r="G47" s="20" t="s">
        <v>22</v>
      </c>
      <c r="H47" s="20" t="s">
        <v>71</v>
      </c>
      <c r="I47" s="20" t="s">
        <v>72</v>
      </c>
      <c r="J47" s="20" t="s">
        <v>73</v>
      </c>
      <c r="K47" s="28"/>
    </row>
    <row r="48" spans="5:11" x14ac:dyDescent="0.25">
      <c r="E48" s="21" t="s">
        <v>59</v>
      </c>
      <c r="F48" s="22"/>
      <c r="G48" s="23">
        <v>1.4514712080109389E-2</v>
      </c>
      <c r="H48" s="22"/>
      <c r="I48" s="22"/>
      <c r="J48" s="22"/>
      <c r="K48" s="27"/>
    </row>
    <row r="49" spans="5:11" x14ac:dyDescent="0.25">
      <c r="E49" s="21" t="s">
        <v>60</v>
      </c>
      <c r="F49" s="23">
        <v>0.29926444819043269</v>
      </c>
      <c r="G49" s="23">
        <v>4.528509100160303E-2</v>
      </c>
      <c r="H49" s="23">
        <v>1.3488662815593333</v>
      </c>
      <c r="I49" s="23">
        <v>1.0063029502067595</v>
      </c>
      <c r="J49" s="23">
        <v>1.8080442327570168</v>
      </c>
      <c r="K49" s="27">
        <v>0.5</v>
      </c>
    </row>
    <row r="50" spans="5:11" x14ac:dyDescent="0.25">
      <c r="E50" s="21" t="s">
        <v>61</v>
      </c>
      <c r="F50" s="23">
        <v>-8.2769187467736025E-2</v>
      </c>
      <c r="G50" s="23">
        <v>0.58566146508212369</v>
      </c>
      <c r="H50" s="23">
        <v>0.92056360031646201</v>
      </c>
      <c r="I50" s="23">
        <v>0.68361801990102355</v>
      </c>
      <c r="J50" s="23">
        <v>1.2396357579197539</v>
      </c>
      <c r="K50" s="27">
        <v>1.5</v>
      </c>
    </row>
    <row r="51" spans="5:11" hidden="1" x14ac:dyDescent="0.25">
      <c r="E51" s="24" t="s">
        <v>62</v>
      </c>
      <c r="F51" s="25"/>
      <c r="G51" s="26">
        <v>2.5734655133986432E-2</v>
      </c>
      <c r="H51" s="25"/>
      <c r="I51" s="25"/>
      <c r="J51" s="25"/>
      <c r="K51" s="27"/>
    </row>
    <row r="52" spans="5:11" x14ac:dyDescent="0.25">
      <c r="E52" s="24" t="s">
        <v>63</v>
      </c>
      <c r="F52" s="26">
        <v>-7.4730141630013056E-2</v>
      </c>
      <c r="G52" s="26">
        <v>0.58613001334188508</v>
      </c>
      <c r="H52" s="26">
        <v>0.92799387945736078</v>
      </c>
      <c r="I52" s="26">
        <v>0.70910643330006962</v>
      </c>
      <c r="J52" s="26">
        <v>1.2144476482924584</v>
      </c>
      <c r="K52" s="27">
        <v>2.5</v>
      </c>
    </row>
    <row r="53" spans="5:11" ht="24" x14ac:dyDescent="0.25">
      <c r="E53" s="24" t="s">
        <v>64</v>
      </c>
      <c r="F53" s="26">
        <v>0.73088931179076022</v>
      </c>
      <c r="G53" s="26">
        <v>1.9496963556603814E-2</v>
      </c>
      <c r="H53" s="26">
        <v>2.0769268221337716</v>
      </c>
      <c r="I53" s="26">
        <v>1.1248228901091042</v>
      </c>
      <c r="J53" s="26">
        <v>3.8349370931456419</v>
      </c>
      <c r="K53" s="27">
        <v>3.5</v>
      </c>
    </row>
    <row r="54" spans="5:11" hidden="1" x14ac:dyDescent="0.25">
      <c r="E54" s="21" t="s">
        <v>65</v>
      </c>
      <c r="F54" s="22"/>
      <c r="G54" s="23">
        <v>4.6723780702507683E-2</v>
      </c>
      <c r="H54" s="22"/>
      <c r="I54" s="22"/>
      <c r="J54" s="22"/>
      <c r="K54" s="27"/>
    </row>
    <row r="55" spans="5:11" x14ac:dyDescent="0.25">
      <c r="E55" s="21" t="s">
        <v>66</v>
      </c>
      <c r="F55" s="23">
        <v>0.24486468684560503</v>
      </c>
      <c r="G55" s="23">
        <v>6.3196019905040354E-2</v>
      </c>
      <c r="H55" s="23">
        <v>1.2774484459307465</v>
      </c>
      <c r="I55" s="23">
        <v>0.98662602987322334</v>
      </c>
      <c r="J55" s="23">
        <v>1.65399501188973</v>
      </c>
      <c r="K55" s="27">
        <v>4.5</v>
      </c>
    </row>
    <row r="56" spans="5:11" x14ac:dyDescent="0.25">
      <c r="E56" s="21" t="s">
        <v>67</v>
      </c>
      <c r="F56" s="23">
        <v>-0.11510694869364944</v>
      </c>
      <c r="G56" s="23">
        <v>0.47395233221368072</v>
      </c>
      <c r="H56" s="23">
        <v>0.89127081855972867</v>
      </c>
      <c r="I56" s="23">
        <v>0.65039813561452742</v>
      </c>
      <c r="J56" s="23">
        <v>1.2213498602138149</v>
      </c>
      <c r="K56" s="29">
        <v>5.5</v>
      </c>
    </row>
    <row r="60" spans="5:11" ht="24" x14ac:dyDescent="0.25">
      <c r="E60" s="49" t="s">
        <v>64</v>
      </c>
      <c r="F60" s="26">
        <v>0.73088931179076022</v>
      </c>
    </row>
    <row r="61" spans="5:11" x14ac:dyDescent="0.25">
      <c r="E61" s="50" t="s">
        <v>60</v>
      </c>
      <c r="F61" s="23">
        <v>0.29926444819043269</v>
      </c>
    </row>
    <row r="62" spans="5:11" x14ac:dyDescent="0.25">
      <c r="E62" s="50" t="s">
        <v>66</v>
      </c>
      <c r="F62" s="23">
        <v>0.24486468684560503</v>
      </c>
    </row>
    <row r="63" spans="5:11" x14ac:dyDescent="0.25">
      <c r="E63" s="49" t="s">
        <v>63</v>
      </c>
      <c r="F63" s="26">
        <v>-7.4730141630013056E-2</v>
      </c>
    </row>
    <row r="64" spans="5:11" x14ac:dyDescent="0.25">
      <c r="E64" s="50" t="s">
        <v>61</v>
      </c>
      <c r="F64" s="23">
        <v>-8.2769187467736025E-2</v>
      </c>
    </row>
    <row r="65" spans="5:6" x14ac:dyDescent="0.25">
      <c r="E65" s="51" t="s">
        <v>67</v>
      </c>
      <c r="F65" s="52">
        <v>-0.11510694869364944</v>
      </c>
    </row>
  </sheetData>
  <mergeCells count="1">
    <mergeCell ref="E16:M16"/>
  </mergeCells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5542-5FCA-4DBD-B18E-9EFF75959554}">
  <dimension ref="E6:N23"/>
  <sheetViews>
    <sheetView topLeftCell="A7" workbookViewId="0">
      <selection activeCell="H23" sqref="H23"/>
    </sheetView>
  </sheetViews>
  <sheetFormatPr defaultRowHeight="15" x14ac:dyDescent="0.25"/>
  <cols>
    <col min="5" max="5" width="26.140625" customWidth="1"/>
  </cols>
  <sheetData>
    <row r="6" spans="5:14" x14ac:dyDescent="0.25">
      <c r="E6" s="3"/>
      <c r="F6" s="2"/>
      <c r="G6" s="2"/>
      <c r="H6" s="2"/>
      <c r="I6" s="2"/>
      <c r="J6" s="2"/>
      <c r="K6" s="2"/>
      <c r="L6" s="2"/>
      <c r="M6" s="2"/>
      <c r="N6" s="2"/>
    </row>
    <row r="7" spans="5:14" x14ac:dyDescent="0.25">
      <c r="E7" s="3"/>
      <c r="F7" s="2"/>
      <c r="G7" s="2"/>
      <c r="H7" s="2"/>
      <c r="I7" s="2"/>
      <c r="J7" s="2"/>
      <c r="K7" s="2"/>
      <c r="L7" s="2"/>
      <c r="M7" s="2"/>
      <c r="N7" s="2"/>
    </row>
    <row r="8" spans="5:14" x14ac:dyDescent="0.25">
      <c r="E8" s="3"/>
      <c r="F8" s="2"/>
      <c r="G8" s="2"/>
      <c r="H8" s="2"/>
      <c r="I8" s="2"/>
      <c r="J8" s="2"/>
      <c r="K8" s="2"/>
      <c r="L8" s="2"/>
      <c r="M8" s="2"/>
      <c r="N8" s="2"/>
    </row>
    <row r="9" spans="5:14" x14ac:dyDescent="0.25">
      <c r="E9" s="4"/>
      <c r="F9" s="2"/>
      <c r="G9" s="2"/>
      <c r="H9" s="2"/>
      <c r="I9" s="2"/>
      <c r="J9" s="2"/>
      <c r="K9" s="2"/>
      <c r="L9" s="2"/>
      <c r="M9" s="2"/>
      <c r="N9" s="2"/>
    </row>
    <row r="10" spans="5:14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</row>
    <row r="14" spans="5:14" x14ac:dyDescent="0.25">
      <c r="E14" s="5" t="s">
        <v>0</v>
      </c>
      <c r="F14" s="5" t="s">
        <v>28</v>
      </c>
      <c r="G14" s="5" t="s">
        <v>23</v>
      </c>
      <c r="H14" s="5" t="s">
        <v>24</v>
      </c>
    </row>
    <row r="15" spans="5:14" x14ac:dyDescent="0.25">
      <c r="E15" t="s">
        <v>25</v>
      </c>
      <c r="F15">
        <v>196</v>
      </c>
      <c r="G15">
        <v>118</v>
      </c>
      <c r="H15">
        <v>98.8</v>
      </c>
    </row>
    <row r="16" spans="5:14" x14ac:dyDescent="0.25">
      <c r="E16" t="s">
        <v>26</v>
      </c>
      <c r="F16">
        <v>134</v>
      </c>
      <c r="G16">
        <v>60</v>
      </c>
      <c r="H16">
        <v>71.599999999999994</v>
      </c>
    </row>
    <row r="17" spans="5:8" x14ac:dyDescent="0.25">
      <c r="E17" t="s">
        <v>27</v>
      </c>
      <c r="F17">
        <v>234</v>
      </c>
      <c r="G17">
        <v>113</v>
      </c>
      <c r="H17">
        <v>120.7</v>
      </c>
    </row>
    <row r="18" spans="5:8" x14ac:dyDescent="0.25">
      <c r="E18" t="s">
        <v>29</v>
      </c>
      <c r="F18">
        <v>410</v>
      </c>
      <c r="G18">
        <v>207</v>
      </c>
      <c r="H18">
        <v>215.64</v>
      </c>
    </row>
    <row r="19" spans="5:8" x14ac:dyDescent="0.25">
      <c r="E19" t="s">
        <v>30</v>
      </c>
      <c r="F19">
        <v>21</v>
      </c>
      <c r="G19">
        <v>12</v>
      </c>
      <c r="H19">
        <v>5.63</v>
      </c>
    </row>
    <row r="20" spans="5:8" x14ac:dyDescent="0.25">
      <c r="E20" t="s">
        <v>31</v>
      </c>
      <c r="F20">
        <v>133</v>
      </c>
      <c r="G20">
        <v>72</v>
      </c>
      <c r="H20">
        <v>69.73</v>
      </c>
    </row>
    <row r="21" spans="5:8" x14ac:dyDescent="0.25">
      <c r="E21" t="s">
        <v>32</v>
      </c>
      <c r="F21">
        <v>193</v>
      </c>
      <c r="G21">
        <v>110</v>
      </c>
      <c r="H21">
        <v>87.5</v>
      </c>
    </row>
    <row r="22" spans="5:8" x14ac:dyDescent="0.25">
      <c r="E22" t="s">
        <v>34</v>
      </c>
      <c r="F22">
        <v>217</v>
      </c>
      <c r="G22">
        <v>105</v>
      </c>
      <c r="H22">
        <v>121.9</v>
      </c>
    </row>
    <row r="23" spans="5:8" x14ac:dyDescent="0.25">
      <c r="E23" t="s">
        <v>33</v>
      </c>
      <c r="F23">
        <v>154</v>
      </c>
      <c r="G23">
        <v>76</v>
      </c>
      <c r="H23">
        <v>81.5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A622-A8F3-4D95-9077-0F3E30AFA616}">
  <dimension ref="D2:M13"/>
  <sheetViews>
    <sheetView workbookViewId="0">
      <selection activeCell="G14" sqref="G14"/>
    </sheetView>
  </sheetViews>
  <sheetFormatPr defaultRowHeight="15" x14ac:dyDescent="0.25"/>
  <cols>
    <col min="5" max="5" width="25" customWidth="1"/>
  </cols>
  <sheetData>
    <row r="2" spans="4:13" x14ac:dyDescent="0.25">
      <c r="D2" s="2"/>
      <c r="E2" s="2"/>
      <c r="F2" s="2"/>
      <c r="G2" s="2"/>
      <c r="H2" s="2"/>
      <c r="I2" s="2"/>
      <c r="J2" s="2"/>
      <c r="K2" s="2"/>
      <c r="L2" s="2"/>
      <c r="M2" s="2"/>
    </row>
    <row r="3" spans="4:13" x14ac:dyDescent="0.25">
      <c r="D3" s="2"/>
      <c r="E3" s="9" t="s">
        <v>38</v>
      </c>
      <c r="F3" s="10" t="s">
        <v>28</v>
      </c>
      <c r="G3" s="10" t="s">
        <v>39</v>
      </c>
      <c r="H3" s="10" t="s">
        <v>40</v>
      </c>
      <c r="I3" s="10" t="s">
        <v>35</v>
      </c>
      <c r="J3" s="10" t="s">
        <v>36</v>
      </c>
      <c r="K3" s="2"/>
      <c r="L3" s="2"/>
      <c r="M3" s="2"/>
    </row>
    <row r="4" spans="4:13" x14ac:dyDescent="0.25">
      <c r="D4" s="2"/>
      <c r="E4" s="7" t="s">
        <v>25</v>
      </c>
      <c r="F4" s="8">
        <v>196</v>
      </c>
      <c r="G4" s="8">
        <v>118</v>
      </c>
      <c r="H4" s="8">
        <v>1259</v>
      </c>
      <c r="I4" s="8">
        <v>1091</v>
      </c>
      <c r="J4" s="8">
        <v>1380</v>
      </c>
      <c r="K4" s="2"/>
      <c r="L4" s="2"/>
      <c r="M4" s="2"/>
    </row>
    <row r="5" spans="4:13" x14ac:dyDescent="0.25">
      <c r="D5" s="2"/>
      <c r="E5" s="8" t="s">
        <v>26</v>
      </c>
      <c r="F5" s="8">
        <v>134</v>
      </c>
      <c r="G5" s="8">
        <v>60</v>
      </c>
      <c r="H5" s="8">
        <v>1451</v>
      </c>
      <c r="I5" s="8">
        <v>1204</v>
      </c>
      <c r="J5" s="8">
        <v>2148</v>
      </c>
      <c r="K5" s="2"/>
      <c r="L5" s="2"/>
      <c r="M5" s="2"/>
    </row>
    <row r="6" spans="4:13" x14ac:dyDescent="0.25">
      <c r="D6" s="2"/>
      <c r="E6" s="8" t="s">
        <v>27</v>
      </c>
      <c r="F6" s="8">
        <v>234</v>
      </c>
      <c r="G6" s="8">
        <v>113</v>
      </c>
      <c r="H6" s="8">
        <v>1249</v>
      </c>
      <c r="I6" s="8">
        <v>1249</v>
      </c>
      <c r="J6" s="8">
        <v>1686</v>
      </c>
      <c r="K6" s="2"/>
      <c r="L6" s="2"/>
      <c r="M6" s="2"/>
    </row>
    <row r="7" spans="4:13" x14ac:dyDescent="0.25">
      <c r="D7" s="2"/>
      <c r="E7" s="7" t="s">
        <v>29</v>
      </c>
      <c r="F7" s="6">
        <v>410</v>
      </c>
      <c r="G7" s="6">
        <v>207</v>
      </c>
      <c r="H7" s="6">
        <v>1336</v>
      </c>
      <c r="I7" s="6">
        <v>1204</v>
      </c>
      <c r="J7" s="6">
        <v>1492</v>
      </c>
      <c r="K7" s="2"/>
      <c r="L7" s="2"/>
      <c r="M7" s="2"/>
    </row>
    <row r="8" spans="4:13" x14ac:dyDescent="0.25">
      <c r="D8" s="2"/>
      <c r="E8" s="8" t="s">
        <v>30</v>
      </c>
      <c r="F8" s="6">
        <v>21</v>
      </c>
      <c r="G8" s="6">
        <v>12</v>
      </c>
      <c r="H8" s="6">
        <v>457</v>
      </c>
      <c r="I8" s="6">
        <v>256</v>
      </c>
      <c r="J8" s="6" t="s">
        <v>37</v>
      </c>
      <c r="K8" s="2"/>
      <c r="L8" s="2"/>
      <c r="M8" s="2"/>
    </row>
    <row r="9" spans="4:13" x14ac:dyDescent="0.25">
      <c r="D9" s="2"/>
      <c r="E9" s="8" t="s">
        <v>31</v>
      </c>
      <c r="F9" s="6">
        <v>133</v>
      </c>
      <c r="G9" s="6">
        <v>72</v>
      </c>
      <c r="H9" s="6">
        <v>1384</v>
      </c>
      <c r="I9" s="6">
        <v>1213</v>
      </c>
      <c r="J9" s="6">
        <v>1686</v>
      </c>
      <c r="K9" s="2"/>
      <c r="L9" s="2"/>
      <c r="M9" s="2"/>
    </row>
    <row r="10" spans="4:13" x14ac:dyDescent="0.25">
      <c r="D10" s="2"/>
      <c r="E10" s="7" t="s">
        <v>32</v>
      </c>
      <c r="F10" s="7">
        <v>193</v>
      </c>
      <c r="G10" s="6">
        <v>110</v>
      </c>
      <c r="H10" s="6">
        <v>1102</v>
      </c>
      <c r="I10" s="6">
        <v>1046</v>
      </c>
      <c r="J10" s="6">
        <v>1264</v>
      </c>
      <c r="K10" s="2"/>
      <c r="L10" s="2"/>
      <c r="M10" s="2"/>
    </row>
    <row r="11" spans="4:13" x14ac:dyDescent="0.25">
      <c r="D11" s="2"/>
      <c r="E11" s="7" t="s">
        <v>34</v>
      </c>
      <c r="F11" s="6">
        <v>217</v>
      </c>
      <c r="G11" s="6">
        <v>105</v>
      </c>
      <c r="H11" s="6">
        <v>1446</v>
      </c>
      <c r="I11" s="6">
        <v>1278</v>
      </c>
      <c r="J11" s="6">
        <v>1595</v>
      </c>
      <c r="K11" s="2"/>
      <c r="L11" s="2"/>
      <c r="M11" s="2"/>
    </row>
    <row r="12" spans="4:13" x14ac:dyDescent="0.25">
      <c r="D12" s="2"/>
      <c r="E12" s="7" t="s">
        <v>33</v>
      </c>
      <c r="F12" s="6">
        <v>154</v>
      </c>
      <c r="G12" s="6">
        <v>76</v>
      </c>
      <c r="H12" s="6">
        <v>1516</v>
      </c>
      <c r="I12" s="6">
        <v>1364</v>
      </c>
      <c r="J12" s="6">
        <v>1757</v>
      </c>
      <c r="K12" s="2"/>
      <c r="L12" s="2"/>
      <c r="M12" s="2"/>
    </row>
    <row r="13" spans="4:1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5EDF-C307-485B-BE6B-6AE85499C70F}">
  <dimension ref="J2:P14"/>
  <sheetViews>
    <sheetView workbookViewId="0">
      <selection activeCell="J2" sqref="J2"/>
    </sheetView>
  </sheetViews>
  <sheetFormatPr defaultRowHeight="15" x14ac:dyDescent="0.25"/>
  <cols>
    <col min="10" max="10" width="25.5703125" bestFit="1" customWidth="1"/>
  </cols>
  <sheetData>
    <row r="2" spans="10:16" x14ac:dyDescent="0.25">
      <c r="J2" t="s">
        <v>47</v>
      </c>
    </row>
    <row r="8" spans="10:16" ht="15.75" thickBot="1" x14ac:dyDescent="0.3">
      <c r="K8" t="s">
        <v>49</v>
      </c>
      <c r="L8" t="s">
        <v>50</v>
      </c>
      <c r="M8" t="s">
        <v>52</v>
      </c>
      <c r="N8" t="s">
        <v>51</v>
      </c>
      <c r="O8" t="s">
        <v>53</v>
      </c>
      <c r="P8" t="s">
        <v>48</v>
      </c>
    </row>
    <row r="9" spans="10:16" ht="15.75" thickBot="1" x14ac:dyDescent="0.3">
      <c r="J9" s="14" t="s">
        <v>41</v>
      </c>
      <c r="K9" s="11">
        <v>0.69769999999999999</v>
      </c>
      <c r="L9">
        <v>0.50980000000000003</v>
      </c>
      <c r="M9">
        <f t="shared" ref="M9:M14" si="0">K9-L9</f>
        <v>0.18789999999999996</v>
      </c>
      <c r="N9">
        <v>0.95469999999999999</v>
      </c>
      <c r="O9">
        <f>N9-K9</f>
        <v>0.25700000000000001</v>
      </c>
      <c r="P9">
        <v>0.5</v>
      </c>
    </row>
    <row r="10" spans="10:16" ht="15.75" thickBot="1" x14ac:dyDescent="0.3">
      <c r="J10" t="s">
        <v>42</v>
      </c>
      <c r="K10" s="12">
        <v>0.78259999999999996</v>
      </c>
      <c r="L10">
        <v>0.60440000000000005</v>
      </c>
      <c r="M10">
        <f t="shared" si="0"/>
        <v>0.17819999999999991</v>
      </c>
      <c r="N10">
        <v>1.0133000000000001</v>
      </c>
      <c r="O10">
        <f t="shared" ref="O10:O14" si="1">N10-K10</f>
        <v>0.23070000000000013</v>
      </c>
      <c r="P10">
        <v>1.5</v>
      </c>
    </row>
    <row r="11" spans="10:16" ht="15.75" thickBot="1" x14ac:dyDescent="0.3">
      <c r="J11" t="s">
        <v>43</v>
      </c>
      <c r="K11" s="12">
        <v>2.2389999999999999</v>
      </c>
      <c r="L11">
        <v>1.2470000000000001</v>
      </c>
      <c r="M11">
        <f t="shared" si="0"/>
        <v>0.99199999999999977</v>
      </c>
      <c r="N11">
        <v>4.0209999999999999</v>
      </c>
      <c r="O11">
        <f t="shared" si="1"/>
        <v>1.782</v>
      </c>
      <c r="P11">
        <v>2.5</v>
      </c>
    </row>
    <row r="12" spans="10:16" ht="15.75" thickBot="1" x14ac:dyDescent="0.3">
      <c r="J12" t="s">
        <v>44</v>
      </c>
      <c r="K12" s="13">
        <v>1.0780000000000001</v>
      </c>
      <c r="L12">
        <v>0.8236</v>
      </c>
      <c r="M12">
        <f t="shared" si="0"/>
        <v>0.25440000000000007</v>
      </c>
      <c r="N12">
        <v>1.41</v>
      </c>
      <c r="O12">
        <f t="shared" si="1"/>
        <v>0.33199999999999985</v>
      </c>
      <c r="P12">
        <v>3.5</v>
      </c>
    </row>
    <row r="13" spans="10:16" ht="15.75" thickBot="1" x14ac:dyDescent="0.3">
      <c r="J13" t="s">
        <v>45</v>
      </c>
      <c r="K13" s="13">
        <v>0.68269999999999997</v>
      </c>
      <c r="L13">
        <v>0.52139999999999997</v>
      </c>
      <c r="M13">
        <f t="shared" si="0"/>
        <v>0.1613</v>
      </c>
      <c r="N13">
        <v>0.89370000000000005</v>
      </c>
      <c r="O13">
        <f t="shared" si="1"/>
        <v>0.21100000000000008</v>
      </c>
      <c r="P13">
        <v>4.5</v>
      </c>
    </row>
    <row r="14" spans="10:16" ht="15.75" thickBot="1" x14ac:dyDescent="0.3">
      <c r="J14" t="s">
        <v>46</v>
      </c>
      <c r="K14" s="12">
        <v>0.74139999999999995</v>
      </c>
      <c r="L14">
        <v>0.55310000000000004</v>
      </c>
      <c r="M14">
        <f t="shared" si="0"/>
        <v>0.18829999999999991</v>
      </c>
      <c r="N14">
        <v>0.99380000000000002</v>
      </c>
      <c r="O14">
        <f t="shared" si="1"/>
        <v>0.25240000000000007</v>
      </c>
      <c r="P14">
        <v>5.5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B84E-AF87-48A1-A725-C1F8F5869E2B}">
  <dimension ref="D2:N16"/>
  <sheetViews>
    <sheetView topLeftCell="D1" zoomScale="115" zoomScaleNormal="115" workbookViewId="0">
      <selection activeCell="D14" sqref="D14"/>
    </sheetView>
  </sheetViews>
  <sheetFormatPr defaultRowHeight="15" x14ac:dyDescent="0.25"/>
  <cols>
    <col min="4" max="4" width="19.7109375" customWidth="1"/>
  </cols>
  <sheetData>
    <row r="2" spans="4:14" x14ac:dyDescent="0.25">
      <c r="D2" s="73"/>
      <c r="E2" s="74" t="s">
        <v>92</v>
      </c>
      <c r="F2" s="74"/>
      <c r="G2" s="74"/>
      <c r="H2" s="74"/>
      <c r="I2" s="74"/>
      <c r="J2" s="75" t="s">
        <v>40</v>
      </c>
      <c r="K2" s="75"/>
      <c r="L2" s="75"/>
      <c r="M2" s="75"/>
      <c r="N2" s="37"/>
    </row>
    <row r="3" spans="4:14" x14ac:dyDescent="0.25">
      <c r="D3" s="73"/>
      <c r="E3" s="74" t="s">
        <v>75</v>
      </c>
      <c r="F3" s="53"/>
      <c r="G3" s="75" t="s">
        <v>77</v>
      </c>
      <c r="H3" s="75"/>
      <c r="I3" s="75"/>
      <c r="J3" s="75" t="s">
        <v>75</v>
      </c>
      <c r="K3" s="75" t="s">
        <v>76</v>
      </c>
      <c r="L3" s="75" t="s">
        <v>77</v>
      </c>
      <c r="M3" s="75"/>
      <c r="N3" s="37"/>
    </row>
    <row r="4" spans="4:14" ht="24.75" x14ac:dyDescent="0.25">
      <c r="D4" s="73"/>
      <c r="E4" s="74"/>
      <c r="F4" s="53" t="s">
        <v>102</v>
      </c>
      <c r="G4" s="47" t="s">
        <v>78</v>
      </c>
      <c r="H4" s="47" t="s">
        <v>103</v>
      </c>
      <c r="I4" s="47" t="s">
        <v>79</v>
      </c>
      <c r="J4" s="75"/>
      <c r="K4" s="75"/>
      <c r="L4" s="47" t="s">
        <v>78</v>
      </c>
      <c r="M4" s="48" t="s">
        <v>79</v>
      </c>
      <c r="N4" s="37"/>
    </row>
    <row r="5" spans="4:14" x14ac:dyDescent="0.25">
      <c r="D5" s="44" t="s">
        <v>84</v>
      </c>
      <c r="E5" s="34">
        <v>1514.1314791605241</v>
      </c>
      <c r="F5" s="34">
        <f>E5-G5</f>
        <v>207.35250393878459</v>
      </c>
      <c r="G5" s="35">
        <v>1306.7789752217395</v>
      </c>
      <c r="H5" s="35">
        <f>I5-E5</f>
        <v>207.35250393878459</v>
      </c>
      <c r="I5" s="35">
        <v>1721.4839830993087</v>
      </c>
      <c r="J5" s="35">
        <v>1384</v>
      </c>
      <c r="K5" s="35">
        <v>53.392566468333705</v>
      </c>
      <c r="L5" s="35">
        <v>1279.350569722066</v>
      </c>
      <c r="M5" s="36">
        <v>1488.649430277934</v>
      </c>
      <c r="N5" s="37">
        <v>0.55000000000000004</v>
      </c>
    </row>
    <row r="6" spans="4:14" x14ac:dyDescent="0.25">
      <c r="D6" s="45" t="s">
        <v>85</v>
      </c>
      <c r="E6" s="38">
        <v>1733.7172418458731</v>
      </c>
      <c r="F6" s="34">
        <f t="shared" ref="F6:F16" si="0">E6-G6</f>
        <v>200.58475049591698</v>
      </c>
      <c r="G6" s="39">
        <v>1533.1324913499561</v>
      </c>
      <c r="H6" s="35">
        <f t="shared" ref="H6:H16" si="1">I6-E6</f>
        <v>200.58475049591698</v>
      </c>
      <c r="I6" s="39">
        <v>1934.3019923417901</v>
      </c>
      <c r="J6" s="39">
        <v>1336</v>
      </c>
      <c r="K6" s="39">
        <v>74.888045897178898</v>
      </c>
      <c r="L6" s="39">
        <v>1189.2194300415294</v>
      </c>
      <c r="M6" s="40">
        <v>1482.7805699584706</v>
      </c>
      <c r="N6" s="37">
        <v>1.7</v>
      </c>
    </row>
    <row r="7" spans="4:14" x14ac:dyDescent="0.25">
      <c r="D7" s="45" t="s">
        <v>86</v>
      </c>
      <c r="E7" s="38">
        <v>857.09015151515155</v>
      </c>
      <c r="F7" s="34">
        <f t="shared" si="0"/>
        <v>353.35452803292793</v>
      </c>
      <c r="G7" s="39">
        <v>503.73562348222362</v>
      </c>
      <c r="H7" s="35">
        <f t="shared" si="1"/>
        <v>353.35452803292787</v>
      </c>
      <c r="I7" s="39">
        <v>1210.4446795480794</v>
      </c>
      <c r="J7" s="39">
        <v>457</v>
      </c>
      <c r="K7" s="39">
        <v>604.31786200172451</v>
      </c>
      <c r="L7" s="39">
        <v>0</v>
      </c>
      <c r="M7" s="40">
        <v>1641.4630095233799</v>
      </c>
      <c r="N7" s="37">
        <v>2.9</v>
      </c>
    </row>
    <row r="8" spans="4:14" x14ac:dyDescent="0.25">
      <c r="D8" s="46" t="s">
        <v>87</v>
      </c>
      <c r="E8" s="41">
        <v>1657.5782499881243</v>
      </c>
      <c r="F8" s="34">
        <f t="shared" si="0"/>
        <v>162.22613841938232</v>
      </c>
      <c r="G8" s="42">
        <v>1495.352111568742</v>
      </c>
      <c r="H8" s="35">
        <f t="shared" si="1"/>
        <v>162.22613841938232</v>
      </c>
      <c r="I8" s="42">
        <v>1819.8043884075066</v>
      </c>
      <c r="J8" s="42">
        <v>1354</v>
      </c>
      <c r="K8" s="42">
        <v>60.357012899577548</v>
      </c>
      <c r="L8" s="42">
        <v>1235.7002547168281</v>
      </c>
      <c r="M8" s="43">
        <v>1472.2997452831719</v>
      </c>
      <c r="N8" s="37">
        <v>4.0999999999999996</v>
      </c>
    </row>
    <row r="9" spans="4:14" x14ac:dyDescent="0.25">
      <c r="D9" s="44" t="s">
        <v>80</v>
      </c>
      <c r="E9" s="34">
        <v>1724.7159771316753</v>
      </c>
      <c r="F9" s="34">
        <f t="shared" si="0"/>
        <v>277.72615078371268</v>
      </c>
      <c r="G9" s="35">
        <v>1446.9898263479627</v>
      </c>
      <c r="H9" s="35">
        <f t="shared" si="1"/>
        <v>277.72615078371268</v>
      </c>
      <c r="I9" s="35">
        <v>2002.442127915388</v>
      </c>
      <c r="J9" s="35">
        <v>1448</v>
      </c>
      <c r="K9" s="35">
        <v>90.525938522701324</v>
      </c>
      <c r="L9" s="35">
        <v>1270.5691604955055</v>
      </c>
      <c r="M9" s="36">
        <v>1625.4308395044945</v>
      </c>
      <c r="N9" s="37">
        <v>5.2</v>
      </c>
    </row>
    <row r="10" spans="4:14" x14ac:dyDescent="0.25">
      <c r="D10" s="45" t="s">
        <v>81</v>
      </c>
      <c r="E10" s="38">
        <v>1392.6029918178524</v>
      </c>
      <c r="F10" s="34">
        <f t="shared" si="0"/>
        <v>151.41007076393998</v>
      </c>
      <c r="G10" s="39">
        <v>1241.1929210539124</v>
      </c>
      <c r="H10" s="35">
        <f t="shared" si="1"/>
        <v>151.41007076393998</v>
      </c>
      <c r="I10" s="39">
        <v>1544.0130625817924</v>
      </c>
      <c r="J10" s="39">
        <v>1259</v>
      </c>
      <c r="K10" s="39">
        <v>95.189050392572526</v>
      </c>
      <c r="L10" s="39">
        <v>1072.4294612305578</v>
      </c>
      <c r="M10" s="40">
        <v>1445.5705387694422</v>
      </c>
      <c r="N10" s="37">
        <v>6.4</v>
      </c>
    </row>
    <row r="11" spans="4:14" x14ac:dyDescent="0.25">
      <c r="D11" s="45" t="s">
        <v>82</v>
      </c>
      <c r="E11" s="38">
        <v>1921.3529574567956</v>
      </c>
      <c r="F11" s="34">
        <f t="shared" si="0"/>
        <v>371.8406478833017</v>
      </c>
      <c r="G11" s="39">
        <v>1549.5123095734939</v>
      </c>
      <c r="H11" s="35">
        <f t="shared" si="1"/>
        <v>371.8406478833017</v>
      </c>
      <c r="I11" s="39">
        <v>2293.1936053400973</v>
      </c>
      <c r="J11" s="39">
        <v>1451</v>
      </c>
      <c r="K11" s="39">
        <v>184.24879803820468</v>
      </c>
      <c r="L11" s="39">
        <v>1089.8723558451188</v>
      </c>
      <c r="M11" s="40">
        <v>1812.1276441548812</v>
      </c>
      <c r="N11" s="37">
        <v>7.55</v>
      </c>
    </row>
    <row r="12" spans="4:14" x14ac:dyDescent="0.25">
      <c r="D12" s="46" t="s">
        <v>83</v>
      </c>
      <c r="E12" s="41">
        <v>1657.5782499881243</v>
      </c>
      <c r="F12" s="34">
        <f t="shared" si="0"/>
        <v>162.22613841938232</v>
      </c>
      <c r="G12" s="42">
        <v>1495.352111568742</v>
      </c>
      <c r="H12" s="35">
        <f t="shared" si="1"/>
        <v>162.22613841938232</v>
      </c>
      <c r="I12" s="42">
        <v>1819.8043884075066</v>
      </c>
      <c r="J12" s="42">
        <v>1354</v>
      </c>
      <c r="K12" s="42">
        <v>60.357012899577548</v>
      </c>
      <c r="L12" s="42">
        <v>1235.7002547168281</v>
      </c>
      <c r="M12" s="43">
        <v>1472.2997452831719</v>
      </c>
      <c r="N12" s="37">
        <v>8.6999999999999993</v>
      </c>
    </row>
    <row r="13" spans="4:14" x14ac:dyDescent="0.25">
      <c r="D13" s="44" t="s">
        <v>88</v>
      </c>
      <c r="E13" s="34">
        <v>1550.9377473404654</v>
      </c>
      <c r="F13" s="34">
        <f t="shared" si="0"/>
        <v>167.36220412848706</v>
      </c>
      <c r="G13" s="35">
        <v>1383.5755432119784</v>
      </c>
      <c r="H13" s="35">
        <f t="shared" si="1"/>
        <v>167.36220412848706</v>
      </c>
      <c r="I13" s="35">
        <v>1718.2999514689525</v>
      </c>
      <c r="J13" s="35">
        <v>1516</v>
      </c>
      <c r="K13" s="35">
        <v>115.27601508930218</v>
      </c>
      <c r="L13" s="35">
        <v>1290.0590104249677</v>
      </c>
      <c r="M13" s="36">
        <v>1741.9409895750323</v>
      </c>
      <c r="N13" s="37">
        <v>9.9</v>
      </c>
    </row>
    <row r="14" spans="4:14" x14ac:dyDescent="0.25">
      <c r="D14" s="45" t="s">
        <v>89</v>
      </c>
      <c r="E14" s="38">
        <v>1363.3599746862944</v>
      </c>
      <c r="F14" s="34">
        <f t="shared" si="0"/>
        <v>173.83788206439885</v>
      </c>
      <c r="G14" s="39">
        <v>1189.5220926218956</v>
      </c>
      <c r="H14" s="35">
        <f t="shared" si="1"/>
        <v>173.83788206439885</v>
      </c>
      <c r="I14" s="39">
        <v>1537.1978567506933</v>
      </c>
      <c r="J14" s="39">
        <v>1102</v>
      </c>
      <c r="K14" s="39">
        <v>43.32739055330471</v>
      </c>
      <c r="L14" s="39">
        <v>1017.0783145155228</v>
      </c>
      <c r="M14" s="40">
        <v>1186.9216854844772</v>
      </c>
      <c r="N14" s="37">
        <v>11.1</v>
      </c>
    </row>
    <row r="15" spans="4:14" x14ac:dyDescent="0.25">
      <c r="D15" s="45" t="s">
        <v>90</v>
      </c>
      <c r="E15" s="38">
        <v>1938.0869127829703</v>
      </c>
      <c r="F15" s="34">
        <f t="shared" si="0"/>
        <v>308.75283549022538</v>
      </c>
      <c r="G15" s="39">
        <v>1629.334077292745</v>
      </c>
      <c r="H15" s="35">
        <f t="shared" si="1"/>
        <v>308.75283549022538</v>
      </c>
      <c r="I15" s="39">
        <v>2246.8397482731957</v>
      </c>
      <c r="J15" s="39">
        <v>1446</v>
      </c>
      <c r="K15" s="39">
        <v>68.071145743236599</v>
      </c>
      <c r="L15" s="39">
        <v>1312.5805543432562</v>
      </c>
      <c r="M15" s="40">
        <v>1579.4194456567438</v>
      </c>
      <c r="N15" s="37">
        <v>12.25</v>
      </c>
    </row>
    <row r="16" spans="4:14" x14ac:dyDescent="0.25">
      <c r="D16" s="46" t="s">
        <v>91</v>
      </c>
      <c r="E16" s="41">
        <v>1657.5782499881243</v>
      </c>
      <c r="F16" s="34">
        <f t="shared" si="0"/>
        <v>162.22613841938232</v>
      </c>
      <c r="G16" s="42">
        <v>1495.352111568742</v>
      </c>
      <c r="H16" s="35">
        <f t="shared" si="1"/>
        <v>162.22613841938232</v>
      </c>
      <c r="I16" s="42">
        <v>1819.8043884075066</v>
      </c>
      <c r="J16" s="42">
        <v>1354</v>
      </c>
      <c r="K16" s="42">
        <v>60.357012899577548</v>
      </c>
      <c r="L16" s="42">
        <v>1235.7002547168281</v>
      </c>
      <c r="M16" s="43">
        <v>1472.2997452831719</v>
      </c>
      <c r="N16" s="37">
        <v>13.45</v>
      </c>
    </row>
  </sheetData>
  <mergeCells count="8">
    <mergeCell ref="D2:D4"/>
    <mergeCell ref="E2:I2"/>
    <mergeCell ref="J2:M2"/>
    <mergeCell ref="E3:E4"/>
    <mergeCell ref="G3:I3"/>
    <mergeCell ref="J3:J4"/>
    <mergeCell ref="K3:K4"/>
    <mergeCell ref="L3:M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3956-B475-40CA-917B-177456DFA3ED}">
  <dimension ref="E3:J19"/>
  <sheetViews>
    <sheetView tabSelected="1" workbookViewId="0">
      <selection activeCell="L16" sqref="L16"/>
    </sheetView>
  </sheetViews>
  <sheetFormatPr defaultRowHeight="15" x14ac:dyDescent="0.25"/>
  <cols>
    <col min="1" max="1" width="20.85546875" bestFit="1" customWidth="1"/>
    <col min="2" max="2" width="12.7109375" bestFit="1" customWidth="1"/>
    <col min="5" max="5" width="10" customWidth="1"/>
  </cols>
  <sheetData>
    <row r="3" spans="5:10" x14ac:dyDescent="0.25">
      <c r="E3" s="76" t="s">
        <v>101</v>
      </c>
      <c r="F3" s="76"/>
      <c r="G3" s="76"/>
      <c r="H3" s="76"/>
      <c r="I3" s="76"/>
      <c r="J3" s="54"/>
    </row>
    <row r="4" spans="5:10" x14ac:dyDescent="0.25">
      <c r="E4" s="77" t="s">
        <v>2</v>
      </c>
      <c r="F4" s="79" t="s">
        <v>93</v>
      </c>
      <c r="G4" s="81" t="s">
        <v>94</v>
      </c>
      <c r="H4" s="81" t="s">
        <v>95</v>
      </c>
      <c r="I4" s="83"/>
      <c r="J4" s="54"/>
    </row>
    <row r="5" spans="5:10" x14ac:dyDescent="0.25">
      <c r="E5" s="78"/>
      <c r="F5" s="80"/>
      <c r="G5" s="82"/>
      <c r="H5" s="55" t="s">
        <v>28</v>
      </c>
      <c r="I5" s="56" t="s">
        <v>96</v>
      </c>
      <c r="J5" s="54"/>
    </row>
    <row r="6" spans="5:10" x14ac:dyDescent="0.25">
      <c r="E6" s="57" t="s">
        <v>97</v>
      </c>
      <c r="F6" s="58">
        <v>234</v>
      </c>
      <c r="G6" s="59">
        <v>113</v>
      </c>
      <c r="H6" s="59">
        <v>121</v>
      </c>
      <c r="I6" s="60">
        <v>0.51709401709401714</v>
      </c>
      <c r="J6" s="54"/>
    </row>
    <row r="7" spans="5:10" x14ac:dyDescent="0.25">
      <c r="E7" s="61" t="s">
        <v>98</v>
      </c>
      <c r="F7" s="62">
        <v>196</v>
      </c>
      <c r="G7" s="63">
        <v>118</v>
      </c>
      <c r="H7" s="63">
        <v>78</v>
      </c>
      <c r="I7" s="64">
        <v>0.39795918367346933</v>
      </c>
      <c r="J7" s="54"/>
    </row>
    <row r="8" spans="5:10" x14ac:dyDescent="0.25">
      <c r="E8" s="61" t="s">
        <v>99</v>
      </c>
      <c r="F8" s="62">
        <v>134</v>
      </c>
      <c r="G8" s="63">
        <v>60</v>
      </c>
      <c r="H8" s="63">
        <v>74</v>
      </c>
      <c r="I8" s="64">
        <v>0.55223880597014929</v>
      </c>
      <c r="J8" s="54"/>
    </row>
    <row r="9" spans="5:10" x14ac:dyDescent="0.25">
      <c r="E9" s="65" t="s">
        <v>100</v>
      </c>
      <c r="F9" s="66">
        <v>564</v>
      </c>
      <c r="G9" s="67">
        <v>291</v>
      </c>
      <c r="H9" s="67">
        <v>273</v>
      </c>
      <c r="I9" s="68">
        <v>0.48404255319148937</v>
      </c>
      <c r="J9" s="54"/>
    </row>
    <row r="10" spans="5:10" x14ac:dyDescent="0.25">
      <c r="E10" s="70" t="s">
        <v>4</v>
      </c>
      <c r="F10" s="69"/>
      <c r="G10" s="55"/>
      <c r="H10" s="55"/>
      <c r="I10" s="56"/>
      <c r="J10" s="54"/>
    </row>
    <row r="11" spans="5:10" x14ac:dyDescent="0.25">
      <c r="E11" s="57" t="s">
        <v>97</v>
      </c>
      <c r="F11" s="58">
        <v>154</v>
      </c>
      <c r="G11" s="59">
        <v>76</v>
      </c>
      <c r="H11" s="59">
        <v>78</v>
      </c>
      <c r="I11" s="60">
        <v>0.50649350649350644</v>
      </c>
      <c r="J11" s="54"/>
    </row>
    <row r="12" spans="5:10" x14ac:dyDescent="0.25">
      <c r="E12" s="61" t="s">
        <v>98</v>
      </c>
      <c r="F12" s="62">
        <v>193</v>
      </c>
      <c r="G12" s="63">
        <v>110</v>
      </c>
      <c r="H12" s="63">
        <v>83</v>
      </c>
      <c r="I12" s="64">
        <v>0.43005181347150256</v>
      </c>
      <c r="J12" s="54"/>
    </row>
    <row r="13" spans="5:10" x14ac:dyDescent="0.25">
      <c r="E13" s="61" t="s">
        <v>99</v>
      </c>
      <c r="F13" s="62">
        <v>217</v>
      </c>
      <c r="G13" s="63">
        <v>105</v>
      </c>
      <c r="H13" s="63">
        <v>112</v>
      </c>
      <c r="I13" s="64">
        <v>0.5161290322580645</v>
      </c>
      <c r="J13" s="54"/>
    </row>
    <row r="14" spans="5:10" x14ac:dyDescent="0.25">
      <c r="E14" s="65" t="s">
        <v>100</v>
      </c>
      <c r="F14" s="66">
        <v>564</v>
      </c>
      <c r="G14" s="67">
        <v>291</v>
      </c>
      <c r="H14" s="67">
        <v>273</v>
      </c>
      <c r="I14" s="68">
        <v>0.48404255319148937</v>
      </c>
      <c r="J14" s="54"/>
    </row>
    <row r="15" spans="5:10" x14ac:dyDescent="0.25">
      <c r="E15" s="71" t="s">
        <v>3</v>
      </c>
    </row>
    <row r="16" spans="5:10" x14ac:dyDescent="0.25">
      <c r="E16" s="57" t="s">
        <v>97</v>
      </c>
      <c r="F16" s="58">
        <v>133</v>
      </c>
      <c r="G16" s="59">
        <v>72</v>
      </c>
      <c r="H16" s="59">
        <v>61</v>
      </c>
      <c r="I16" s="60">
        <v>0.4586466165413533</v>
      </c>
      <c r="J16" s="54"/>
    </row>
    <row r="17" spans="5:10" x14ac:dyDescent="0.25">
      <c r="E17" s="61" t="s">
        <v>98</v>
      </c>
      <c r="F17" s="62">
        <v>410</v>
      </c>
      <c r="G17" s="63">
        <v>207</v>
      </c>
      <c r="H17" s="63">
        <v>203</v>
      </c>
      <c r="I17" s="64">
        <v>0.49512195121951225</v>
      </c>
      <c r="J17" s="54"/>
    </row>
    <row r="18" spans="5:10" x14ac:dyDescent="0.25">
      <c r="E18" s="61" t="s">
        <v>99</v>
      </c>
      <c r="F18" s="62">
        <v>21</v>
      </c>
      <c r="G18" s="63">
        <v>12</v>
      </c>
      <c r="H18" s="63">
        <v>9</v>
      </c>
      <c r="I18" s="64">
        <v>0.42857142857142855</v>
      </c>
      <c r="J18" s="54"/>
    </row>
    <row r="19" spans="5:10" x14ac:dyDescent="0.25">
      <c r="E19" s="65" t="s">
        <v>100</v>
      </c>
      <c r="F19" s="66">
        <v>564</v>
      </c>
      <c r="G19" s="67">
        <v>291</v>
      </c>
      <c r="H19" s="67">
        <v>273</v>
      </c>
      <c r="I19" s="68">
        <v>0.48404255319148937</v>
      </c>
      <c r="J19" s="54"/>
    </row>
  </sheetData>
  <mergeCells count="5">
    <mergeCell ref="E3:I3"/>
    <mergeCell ref="E4:E5"/>
    <mergeCell ref="F4:F5"/>
    <mergeCell ref="G4:G5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PheXeRiaN</dc:creator>
  <cp:lastModifiedBy>PheXeRiaN</cp:lastModifiedBy>
  <dcterms:created xsi:type="dcterms:W3CDTF">2015-06-05T18:17:20Z</dcterms:created>
  <dcterms:modified xsi:type="dcterms:W3CDTF">2021-07-25T16:38:26Z</dcterms:modified>
</cp:coreProperties>
</file>