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69463EDC-C645-426E-9199-68AF8A093AC1}"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J31" i="1"/>
  <c r="I31" i="1"/>
  <c r="J30" i="1"/>
  <c r="I30" i="1"/>
  <c r="J29" i="1"/>
  <c r="I29" i="1"/>
  <c r="H29" i="1"/>
  <c r="G29" i="1"/>
  <c r="F27" i="1"/>
  <c r="F107" i="1" s="1"/>
  <c r="E27" i="1"/>
  <c r="E100" i="1" s="1"/>
  <c r="D27" i="1"/>
  <c r="D105" i="1" s="1"/>
  <c r="C27" i="1"/>
  <c r="C98" i="1" s="1"/>
  <c r="B27" i="1"/>
  <c r="F100" i="1" l="1"/>
  <c r="F105" i="1"/>
  <c r="F85" i="1"/>
  <c r="F86" i="1"/>
  <c r="F88" i="1"/>
  <c r="F90" i="1"/>
  <c r="F97" i="1"/>
  <c r="F98" i="1"/>
  <c r="E90" i="1"/>
  <c r="E85" i="1"/>
  <c r="E86" i="1"/>
  <c r="E107" i="1"/>
  <c r="E97" i="1"/>
  <c r="E98" i="1"/>
  <c r="E105" i="1"/>
  <c r="E95" i="1"/>
  <c r="D90" i="1"/>
  <c r="D98" i="1"/>
  <c r="D86" i="1"/>
  <c r="B89" i="1"/>
  <c r="D91" i="1"/>
  <c r="C96" i="1"/>
  <c r="B101" i="1"/>
  <c r="D96" i="1"/>
  <c r="C87" i="1"/>
  <c r="E89" i="1"/>
  <c r="F96" i="1"/>
  <c r="E101" i="1"/>
  <c r="D106" i="1"/>
  <c r="C91" i="1"/>
  <c r="B96" i="1"/>
  <c r="B87" i="1"/>
  <c r="D89" i="1"/>
  <c r="F91" i="1"/>
  <c r="E96" i="1"/>
  <c r="D101" i="1"/>
  <c r="C106" i="1"/>
  <c r="B85" i="1"/>
  <c r="D87" i="1"/>
  <c r="F89" i="1"/>
  <c r="B97" i="1"/>
  <c r="F101" i="1"/>
  <c r="E106" i="1"/>
  <c r="C85" i="1"/>
  <c r="E87" i="1"/>
  <c r="B90" i="1"/>
  <c r="C97" i="1"/>
  <c r="F106" i="1"/>
  <c r="C89" i="1"/>
  <c r="E91" i="1"/>
  <c r="C101" i="1"/>
  <c r="B106" i="1"/>
  <c r="D85" i="1"/>
  <c r="F87" i="1"/>
  <c r="C90" i="1"/>
  <c r="B95" i="1"/>
  <c r="D97" i="1"/>
  <c r="B107" i="1"/>
  <c r="B88" i="1"/>
  <c r="C95" i="1"/>
  <c r="B100" i="1"/>
  <c r="C107" i="1"/>
  <c r="C88" i="1"/>
  <c r="D95" i="1"/>
  <c r="C100" i="1"/>
  <c r="B105" i="1"/>
  <c r="D107" i="1"/>
  <c r="B86" i="1"/>
  <c r="D88" i="1"/>
  <c r="B98" i="1"/>
  <c r="D100" i="1"/>
  <c r="C105" i="1"/>
  <c r="C86" i="1"/>
  <c r="E88" i="1"/>
  <c r="B91" i="1"/>
  <c r="F95" i="1"/>
  <c r="F28" i="1" l="1"/>
  <c r="E28" i="1"/>
  <c r="B28" i="1"/>
  <c r="C28" i="1"/>
  <c r="D28" i="1"/>
</calcChain>
</file>

<file path=xl/sharedStrings.xml><?xml version="1.0" encoding="utf-8"?>
<sst xmlns="http://schemas.openxmlformats.org/spreadsheetml/2006/main" count="134" uniqueCount="27">
  <si>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</si>
  <si>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</si>
  <si>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</si>
  <si>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</si>
  <si>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</si>
  <si>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</si>
  <si>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</si>
  <si>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</si>
  <si>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</si>
  <si>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</si>
  <si>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</si>
  <si>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oppakbaar</t>
  </si>
  <si>
    <t>10+</t>
  </si>
  <si>
    <t>perfect</t>
  </si>
  <si>
    <t>onacceptabel</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</si>
  <si>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</si>
  <si>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</si>
  <si>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</si>
  <si>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</si>
  <si>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</si>
  <si>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</si>
  <si>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onderkant complex. Deep learning angle meegegeven in de annotation</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</si>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</sst>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85" workbookViewId="0">
      <selection activeCell="G110" sqref="G110"/>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45594</v>
      </c>
      <c r="C2" s="6">
        <v>60300</v>
      </c>
      <c r="D2" s="6">
        <v>0.9</v>
      </c>
      <c r="E2" s="6">
        <v>0.51</v>
      </c>
      <c r="F2" s="6">
        <v>1</v>
      </c>
      <c r="G2" s="6" t="s">
        <v>9</v>
      </c>
      <c r="H2" s="6" t="s">
        <v>10</v>
      </c>
      <c r="I2" s="6" t="s">
        <v>11</v>
      </c>
      <c r="J2" s="7" t="s">
        <v>12</v>
      </c>
    </row>
    <row r="3" spans="1:10" x14ac:dyDescent="0.25">
      <c r="A3" s="5">
        <v>2</v>
      </c>
      <c r="B3" s="6">
        <v>42058</v>
      </c>
      <c r="C3" s="6">
        <v>56525</v>
      </c>
      <c r="D3" s="6">
        <v>0.95</v>
      </c>
      <c r="E3" s="6">
        <v>0.51</v>
      </c>
      <c r="F3" s="6">
        <v>0.71</v>
      </c>
      <c r="G3" s="6" t="s">
        <v>9</v>
      </c>
      <c r="H3" s="6" t="s">
        <v>10</v>
      </c>
      <c r="I3" s="6" t="s">
        <v>13</v>
      </c>
      <c r="J3" s="7">
        <v>5</v>
      </c>
    </row>
    <row r="4" spans="1:10" x14ac:dyDescent="0.25">
      <c r="A4" s="5">
        <v>3</v>
      </c>
      <c r="B4" s="6">
        <v>42229</v>
      </c>
      <c r="C4" s="6">
        <v>60887</v>
      </c>
      <c r="D4" s="6">
        <v>0.96</v>
      </c>
      <c r="E4" s="6">
        <v>0.61</v>
      </c>
      <c r="F4" s="6">
        <v>0.43</v>
      </c>
      <c r="G4" s="6" t="s">
        <v>9</v>
      </c>
      <c r="H4" s="6" t="s">
        <v>10</v>
      </c>
      <c r="I4" s="6" t="s">
        <v>13</v>
      </c>
      <c r="J4" s="7" t="s">
        <v>12</v>
      </c>
    </row>
    <row r="5" spans="1:10" x14ac:dyDescent="0.25">
      <c r="A5" s="5">
        <v>4</v>
      </c>
      <c r="B5" s="8">
        <v>45229</v>
      </c>
      <c r="C5" s="8">
        <v>61040</v>
      </c>
      <c r="D5" s="9">
        <v>0.91</v>
      </c>
      <c r="E5" s="8">
        <v>0.5</v>
      </c>
      <c r="F5" s="8">
        <v>0.56999999999999995</v>
      </c>
      <c r="G5" s="6" t="s">
        <v>9</v>
      </c>
      <c r="H5" s="6" t="s">
        <v>10</v>
      </c>
      <c r="I5" s="6" t="s">
        <v>13</v>
      </c>
      <c r="J5" s="7">
        <v>5</v>
      </c>
    </row>
    <row r="6" spans="1:10" x14ac:dyDescent="0.25">
      <c r="A6" s="5">
        <v>5</v>
      </c>
      <c r="B6" s="8">
        <v>42070</v>
      </c>
      <c r="C6" s="8">
        <v>58281</v>
      </c>
      <c r="D6" s="8">
        <v>0.95</v>
      </c>
      <c r="E6" s="8">
        <v>0.57999999999999996</v>
      </c>
      <c r="F6" s="8">
        <v>0</v>
      </c>
      <c r="G6" s="6" t="s">
        <v>9</v>
      </c>
      <c r="H6" s="6" t="s">
        <v>10</v>
      </c>
      <c r="I6" s="6" t="s">
        <v>13</v>
      </c>
      <c r="J6" s="7">
        <v>5</v>
      </c>
    </row>
    <row r="7" spans="1:10" x14ac:dyDescent="0.25">
      <c r="A7" s="5">
        <v>6</v>
      </c>
      <c r="B7" s="8">
        <v>42999</v>
      </c>
      <c r="C7" s="8">
        <v>64465</v>
      </c>
      <c r="D7" s="8">
        <v>0.98</v>
      </c>
      <c r="E7" s="8">
        <v>0.5</v>
      </c>
      <c r="F7" s="8">
        <v>1.02</v>
      </c>
      <c r="G7" s="6" t="s">
        <v>9</v>
      </c>
      <c r="H7" s="6" t="s">
        <v>10</v>
      </c>
      <c r="I7" s="6" t="s">
        <v>13</v>
      </c>
      <c r="J7" s="7">
        <v>5</v>
      </c>
    </row>
    <row r="8" spans="1:10" x14ac:dyDescent="0.25">
      <c r="A8" s="5">
        <v>7</v>
      </c>
      <c r="B8" s="8">
        <v>44227</v>
      </c>
      <c r="C8" s="8">
        <v>64308</v>
      </c>
      <c r="D8" s="8">
        <v>0.84</v>
      </c>
      <c r="E8" s="8">
        <v>0.5</v>
      </c>
      <c r="F8" s="8">
        <v>0.02</v>
      </c>
      <c r="G8" s="6" t="s">
        <v>9</v>
      </c>
      <c r="H8" s="6" t="s">
        <v>10</v>
      </c>
      <c r="I8" s="6" t="s">
        <v>11</v>
      </c>
      <c r="J8" s="7" t="s">
        <v>12</v>
      </c>
    </row>
    <row r="9" spans="1:10" x14ac:dyDescent="0.25">
      <c r="A9" s="5">
        <v>8</v>
      </c>
      <c r="B9" s="8"/>
      <c r="C9" s="8"/>
      <c r="D9" s="8"/>
      <c r="E9" s="8"/>
      <c r="F9" s="8"/>
      <c r="G9" s="6" t="s">
        <v>10</v>
      </c>
      <c r="H9" s="6" t="s">
        <v>10</v>
      </c>
      <c r="I9" s="6" t="s">
        <v>14</v>
      </c>
      <c r="J9" s="7" t="s">
        <v>12</v>
      </c>
    </row>
    <row r="10" spans="1:10" x14ac:dyDescent="0.25">
      <c r="A10" s="5">
        <v>9</v>
      </c>
      <c r="B10" s="8"/>
      <c r="C10" s="8"/>
      <c r="D10" s="8"/>
      <c r="E10" s="8"/>
      <c r="F10" s="8"/>
      <c r="G10" s="6" t="s">
        <v>10</v>
      </c>
      <c r="H10" s="6" t="s">
        <v>10</v>
      </c>
      <c r="I10" s="6" t="s">
        <v>14</v>
      </c>
      <c r="J10" s="7" t="s">
        <v>12</v>
      </c>
    </row>
    <row r="11" spans="1:10" x14ac:dyDescent="0.25">
      <c r="A11" s="5">
        <v>10</v>
      </c>
      <c r="B11" s="8"/>
      <c r="C11" s="8"/>
      <c r="D11" s="8"/>
      <c r="E11" s="8"/>
      <c r="F11" s="8"/>
      <c r="G11" s="6" t="s">
        <v>10</v>
      </c>
      <c r="H11" s="6" t="s">
        <v>10</v>
      </c>
      <c r="I11" s="6" t="s">
        <v>14</v>
      </c>
      <c r="J11" s="7" t="s">
        <v>12</v>
      </c>
    </row>
    <row r="12" spans="1:10" x14ac:dyDescent="0.25">
      <c r="A12" s="5">
        <v>11</v>
      </c>
      <c r="B12" s="8">
        <v>42185</v>
      </c>
      <c r="C12" s="8">
        <v>61789</v>
      </c>
      <c r="D12" s="8">
        <v>0.95</v>
      </c>
      <c r="E12" s="8">
        <v>0.45</v>
      </c>
      <c r="F12" s="8">
        <v>1</v>
      </c>
      <c r="G12" s="6" t="s">
        <v>9</v>
      </c>
      <c r="H12" s="6" t="s">
        <v>10</v>
      </c>
      <c r="I12" s="6" t="s">
        <v>13</v>
      </c>
      <c r="J12" s="7">
        <v>5</v>
      </c>
    </row>
    <row r="13" spans="1:10" x14ac:dyDescent="0.25">
      <c r="A13" s="5">
        <v>12</v>
      </c>
      <c r="B13" s="8">
        <v>42010</v>
      </c>
      <c r="C13" s="8">
        <v>57452</v>
      </c>
      <c r="D13" s="8">
        <v>0.95</v>
      </c>
      <c r="E13" s="8">
        <v>0.48</v>
      </c>
      <c r="F13" s="8">
        <v>0.69</v>
      </c>
      <c r="G13" s="6" t="s">
        <v>9</v>
      </c>
      <c r="H13" s="6" t="s">
        <v>10</v>
      </c>
      <c r="I13" s="6" t="s">
        <v>13</v>
      </c>
      <c r="J13" s="7">
        <v>10</v>
      </c>
    </row>
    <row r="14" spans="1:10" x14ac:dyDescent="0.25">
      <c r="A14" s="5">
        <v>13</v>
      </c>
      <c r="B14" s="8">
        <v>40563</v>
      </c>
      <c r="C14" s="8">
        <v>59057</v>
      </c>
      <c r="D14" s="8">
        <v>0.97</v>
      </c>
      <c r="E14" s="8">
        <v>0.54</v>
      </c>
      <c r="F14" s="8">
        <v>0.09</v>
      </c>
      <c r="G14" s="6" t="s">
        <v>9</v>
      </c>
      <c r="H14" s="6" t="s">
        <v>10</v>
      </c>
      <c r="I14" s="6" t="s">
        <v>13</v>
      </c>
      <c r="J14" s="7">
        <v>5</v>
      </c>
    </row>
    <row r="15" spans="1:10" x14ac:dyDescent="0.25">
      <c r="A15" s="5">
        <v>14</v>
      </c>
      <c r="B15" s="8">
        <v>41992</v>
      </c>
      <c r="C15" s="8">
        <v>58402</v>
      </c>
      <c r="D15" s="8">
        <v>0.98</v>
      </c>
      <c r="E15" s="8">
        <v>0.51</v>
      </c>
      <c r="F15" s="8">
        <v>0</v>
      </c>
      <c r="G15" s="6" t="s">
        <v>9</v>
      </c>
      <c r="H15" s="6" t="s">
        <v>10</v>
      </c>
      <c r="I15" s="6" t="s">
        <v>13</v>
      </c>
      <c r="J15" s="7">
        <v>5</v>
      </c>
    </row>
    <row r="16" spans="1:10" x14ac:dyDescent="0.25">
      <c r="A16" s="5">
        <v>15</v>
      </c>
      <c r="B16" s="8"/>
      <c r="C16" s="8"/>
      <c r="D16" s="8"/>
      <c r="E16" s="8"/>
      <c r="F16" s="8"/>
      <c r="G16" s="6" t="s">
        <v>10</v>
      </c>
      <c r="H16" s="6" t="s">
        <v>10</v>
      </c>
      <c r="I16" s="6" t="s">
        <v>14</v>
      </c>
      <c r="J16" s="7" t="s">
        <v>12</v>
      </c>
    </row>
    <row r="17" spans="1:10" x14ac:dyDescent="0.25">
      <c r="A17" s="5">
        <v>16</v>
      </c>
      <c r="B17" s="8">
        <v>39050</v>
      </c>
      <c r="C17" s="8">
        <v>60121</v>
      </c>
      <c r="D17" s="8">
        <v>0.95</v>
      </c>
      <c r="E17" s="8">
        <v>0.52</v>
      </c>
      <c r="F17" s="8">
        <v>1</v>
      </c>
      <c r="G17" s="6" t="s">
        <v>9</v>
      </c>
      <c r="H17" s="6" t="s">
        <v>10</v>
      </c>
      <c r="I17" s="6" t="s">
        <v>13</v>
      </c>
      <c r="J17" s="7">
        <v>5</v>
      </c>
    </row>
    <row r="18" spans="1:10" x14ac:dyDescent="0.25">
      <c r="A18" s="5">
        <v>17</v>
      </c>
      <c r="B18" s="8">
        <v>40222</v>
      </c>
      <c r="C18" s="8">
        <v>53860</v>
      </c>
      <c r="D18" s="8">
        <v>0.96</v>
      </c>
      <c r="E18" s="8">
        <v>0.56000000000000005</v>
      </c>
      <c r="F18" s="8">
        <v>0</v>
      </c>
      <c r="G18" s="6" t="s">
        <v>9</v>
      </c>
      <c r="H18" s="6" t="s">
        <v>10</v>
      </c>
      <c r="I18" s="6" t="s">
        <v>11</v>
      </c>
      <c r="J18" s="7">
        <v>5</v>
      </c>
    </row>
    <row r="19" spans="1:10" x14ac:dyDescent="0.25">
      <c r="A19" s="5">
        <v>18</v>
      </c>
      <c r="B19" s="8"/>
      <c r="C19" s="8"/>
      <c r="D19" s="8"/>
      <c r="E19" s="8"/>
      <c r="F19" s="8"/>
      <c r="G19" s="6" t="s">
        <v>10</v>
      </c>
      <c r="H19" s="6" t="s">
        <v>10</v>
      </c>
      <c r="I19" s="6" t="s">
        <v>14</v>
      </c>
      <c r="J19" s="7" t="s">
        <v>12</v>
      </c>
    </row>
    <row r="20" spans="1:10" x14ac:dyDescent="0.25">
      <c r="A20" s="5">
        <v>19</v>
      </c>
      <c r="B20" s="8"/>
      <c r="C20" s="8"/>
      <c r="D20" s="8"/>
      <c r="E20" s="8"/>
      <c r="F20" s="8"/>
      <c r="G20" s="6" t="s">
        <v>10</v>
      </c>
      <c r="H20" s="6" t="s">
        <v>10</v>
      </c>
      <c r="I20" s="6" t="s">
        <v>14</v>
      </c>
      <c r="J20" s="7" t="s">
        <v>12</v>
      </c>
    </row>
    <row r="21" spans="1:10" x14ac:dyDescent="0.25">
      <c r="A21" s="5">
        <v>20</v>
      </c>
      <c r="B21" s="8"/>
      <c r="C21" s="8"/>
      <c r="D21" s="8"/>
      <c r="E21" s="8"/>
      <c r="F21" s="8"/>
      <c r="G21" s="6" t="s">
        <v>10</v>
      </c>
      <c r="H21" s="6" t="s">
        <v>10</v>
      </c>
      <c r="I21" s="6" t="s">
        <v>14</v>
      </c>
      <c r="J21" s="7" t="s">
        <v>12</v>
      </c>
    </row>
    <row r="22" spans="1:10" x14ac:dyDescent="0.25">
      <c r="A22" s="5">
        <v>21</v>
      </c>
      <c r="B22" s="8">
        <v>46407</v>
      </c>
      <c r="C22" s="8">
        <v>62954</v>
      </c>
      <c r="D22" s="8">
        <v>0.95</v>
      </c>
      <c r="E22" s="8">
        <v>0.46</v>
      </c>
      <c r="F22" s="8">
        <v>0</v>
      </c>
      <c r="G22" s="6" t="s">
        <v>9</v>
      </c>
      <c r="H22" s="6" t="s">
        <v>10</v>
      </c>
      <c r="I22" s="6" t="s">
        <v>13</v>
      </c>
      <c r="J22" s="7">
        <v>5</v>
      </c>
    </row>
    <row r="23" spans="1:10" x14ac:dyDescent="0.25">
      <c r="A23" s="5">
        <v>22</v>
      </c>
      <c r="B23" s="8">
        <v>46873</v>
      </c>
      <c r="C23" s="8">
        <v>66913</v>
      </c>
      <c r="D23" s="8">
        <v>0.9</v>
      </c>
      <c r="E23" s="8">
        <v>0.49</v>
      </c>
      <c r="F23" s="8">
        <v>0.16</v>
      </c>
      <c r="G23" s="6" t="s">
        <v>9</v>
      </c>
      <c r="H23" s="6" t="s">
        <v>10</v>
      </c>
      <c r="I23" s="6" t="s">
        <v>13</v>
      </c>
      <c r="J23" s="7" t="s">
        <v>12</v>
      </c>
    </row>
    <row r="24" spans="1:10" x14ac:dyDescent="0.25">
      <c r="A24" s="5">
        <v>23</v>
      </c>
      <c r="B24" s="8">
        <v>51910</v>
      </c>
      <c r="C24" s="8">
        <v>72371</v>
      </c>
      <c r="D24" s="8">
        <v>0.9</v>
      </c>
      <c r="E24" s="8">
        <v>0.43</v>
      </c>
      <c r="F24" s="8">
        <v>1</v>
      </c>
      <c r="G24" s="6" t="s">
        <v>9</v>
      </c>
      <c r="H24" s="6" t="s">
        <v>10</v>
      </c>
      <c r="I24" s="6" t="s">
        <v>11</v>
      </c>
      <c r="J24" s="10" t="s">
        <v>12</v>
      </c>
    </row>
    <row r="25" spans="1:10" x14ac:dyDescent="0.25">
      <c r="A25" s="5">
        <v>24</v>
      </c>
      <c r="B25" s="8"/>
      <c r="C25" s="8"/>
      <c r="D25" s="8"/>
      <c r="E25" s="8"/>
      <c r="F25" s="8"/>
      <c r="G25" s="6" t="s">
        <v>10</v>
      </c>
      <c r="H25" s="6" t="s">
        <v>10</v>
      </c>
      <c r="I25" s="6" t="s">
        <v>14</v>
      </c>
      <c r="J25" s="7" t="s">
        <v>12</v>
      </c>
    </row>
    <row r="26" spans="1:10" x14ac:dyDescent="0.25">
      <c r="A26" s="5">
        <v>25</v>
      </c>
      <c r="B26" s="8"/>
      <c r="C26" s="8"/>
      <c r="D26" s="8"/>
      <c r="E26" s="8"/>
      <c r="F26" s="8"/>
      <c r="G26" s="6" t="s">
        <v>10</v>
      </c>
      <c r="H26" s="6" t="s">
        <v>10</v>
      </c>
      <c r="I26" s="6" t="s">
        <v>14</v>
      </c>
      <c r="J26" s="7" t="s">
        <v>12</v>
      </c>
    </row>
    <row r="27" spans="1:10" x14ac:dyDescent="0.25">
      <c r="A27" s="11" t="s">
        <v>15</v>
      </c>
      <c r="B27" s="12">
        <f t="shared" ref="B27:F27" si="0">AVERAGE(B2:B26)</f>
        <v>43476.125</v>
      </c>
      <c r="C27" s="12">
        <f t="shared" si="0"/>
        <v>61170.3125</v>
      </c>
      <c r="D27" s="12">
        <f t="shared" si="0"/>
        <v>0.9375</v>
      </c>
      <c r="E27" s="12">
        <f t="shared" si="0"/>
        <v>0.50937500000000013</v>
      </c>
      <c r="F27" s="12">
        <f t="shared" si="0"/>
        <v>0.48062499999999997</v>
      </c>
      <c r="G27" s="12"/>
      <c r="H27" s="12"/>
      <c r="I27" s="12"/>
      <c r="J27" s="13"/>
    </row>
    <row r="28" spans="1:10" x14ac:dyDescent="0.25">
      <c r="A28" s="14" t="s">
        <v>16</v>
      </c>
      <c r="B28" s="15">
        <f t="shared" ref="B28:F28" si="1">SQRT(B110)</f>
        <v>3060.2023191898602</v>
      </c>
      <c r="C28" s="15">
        <f t="shared" si="1"/>
        <v>4286.4407396864535</v>
      </c>
      <c r="D28" s="16">
        <f t="shared" si="1"/>
        <v>3.6314597615834866E-2</v>
      </c>
      <c r="E28" s="17">
        <f t="shared" si="1"/>
        <v>4.5065057139650894E-2</v>
      </c>
      <c r="F28" s="17">
        <f t="shared" si="1"/>
        <v>0.42341570515865373</v>
      </c>
      <c r="G28" s="18"/>
      <c r="H28" s="18"/>
      <c r="I28" s="18"/>
      <c r="J28" s="19"/>
    </row>
    <row r="29" spans="1:10" x14ac:dyDescent="0.25">
      <c r="A29" s="14" t="s">
        <v>17</v>
      </c>
      <c r="B29" s="20"/>
      <c r="C29" s="18"/>
      <c r="D29" s="18"/>
      <c r="E29" s="18"/>
      <c r="F29" s="18"/>
      <c r="G29" s="20">
        <f t="shared" ref="G29:H29" si="2">COUNTIF(G2:G26, "ja")/COUNTA(G2:G26)</f>
        <v>0.64</v>
      </c>
      <c r="H29" s="20">
        <f t="shared" si="2"/>
        <v>0</v>
      </c>
      <c r="I29" s="21">
        <f>COUNTIF(I2:I26, "perfect")/COUNTA(I2:I26)</f>
        <v>0.48</v>
      </c>
      <c r="J29" s="22">
        <f>COUNTIF(J2:J26, "5")/COUNTA(J2:J26)</f>
        <v>0.4</v>
      </c>
    </row>
    <row r="30" spans="1:10" x14ac:dyDescent="0.25">
      <c r="A30" s="23"/>
      <c r="B30" s="24"/>
      <c r="C30" s="24"/>
      <c r="D30" s="24"/>
      <c r="E30" s="24"/>
      <c r="F30" s="24"/>
      <c r="G30" s="24"/>
      <c r="H30" s="24"/>
      <c r="I30" s="25">
        <f>COUNTIF(I2:I26, "oppakbaar")/COUNTA(I2:I26)</f>
        <v>0.16</v>
      </c>
      <c r="J30" s="26">
        <f>COUNTIF(J2:J26, "10")/COUNTA(J2:J26)</f>
        <v>0.04</v>
      </c>
    </row>
    <row r="31" spans="1:10" x14ac:dyDescent="0.25">
      <c r="A31" s="27"/>
      <c r="I31" s="28">
        <f>COUNTIF(I2:I26, "onacceptabel")/COUNTA(I2:I26)</f>
        <v>0.36</v>
      </c>
      <c r="J31" s="29">
        <f>COUNTIF(J2:J26, "10+")/COUNTA(J2:J26)</f>
        <v>0.56000000000000005</v>
      </c>
    </row>
    <row r="32" spans="1:10" x14ac:dyDescent="0.25">
      <c r="A32" s="30" t="s">
        <v>18</v>
      </c>
      <c r="B32" s="31" t="s">
        <v>19</v>
      </c>
      <c r="C32" s="32" t="s">
        <v>20</v>
      </c>
      <c r="D32" s="40" t="s">
        <v>21</v>
      </c>
      <c r="E32" s="41"/>
      <c r="F32" s="41"/>
      <c r="G32" s="41"/>
      <c r="H32" s="41"/>
      <c r="I32" s="41"/>
      <c r="J32" s="42"/>
    </row>
    <row r="33" spans="1:10" x14ac:dyDescent="0.25">
      <c r="A33" s="30" t="s">
        <v>22</v>
      </c>
      <c r="B33" s="33" t="s">
        <v>23</v>
      </c>
      <c r="D33" s="43"/>
      <c r="E33" s="44"/>
      <c r="F33" s="44"/>
      <c r="G33" s="44"/>
      <c r="H33" s="44"/>
      <c r="I33" s="44"/>
      <c r="J33" s="45"/>
    </row>
    <row r="83" spans="1:6" x14ac:dyDescent="0.25">
      <c r="B83" s="34" t="s">
        <v>24</v>
      </c>
    </row>
    <row r="85" spans="1:6" x14ac:dyDescent="0.25">
      <c r="A85" s="35" t="s">
        <v>25</v>
      </c>
      <c r="B85" s="36">
        <f t="shared" ref="B85:F85" si="3">SUM(B2,-B27)^2</f>
        <v>4485394.515625</v>
      </c>
      <c r="C85" s="37">
        <f t="shared" si="3"/>
        <v>757443.84765625</v>
      </c>
      <c r="D85" s="37">
        <f t="shared" si="3"/>
        <v>1.4062499999999984E-3</v>
      </c>
      <c r="E85" s="37">
        <f t="shared" si="3"/>
        <v>3.9062499999984459E-7</v>
      </c>
      <c r="F85" s="37">
        <f t="shared" si="3"/>
        <v>0.26975039062500006</v>
      </c>
    </row>
    <row r="86" spans="1:6" x14ac:dyDescent="0.25">
      <c r="A86" s="35" t="s">
        <v>25</v>
      </c>
      <c r="B86" s="38">
        <f t="shared" ref="B86:F86" si="4">SUM(B3,-B27)^2</f>
        <v>2011078.515625</v>
      </c>
      <c r="C86" s="37">
        <f t="shared" si="4"/>
        <v>21578928.22265625</v>
      </c>
      <c r="D86" s="37">
        <f t="shared" si="4"/>
        <v>1.5624999999999889E-4</v>
      </c>
      <c r="E86" s="37">
        <f t="shared" si="4"/>
        <v>3.9062499999984459E-7</v>
      </c>
      <c r="F86" s="37">
        <f t="shared" si="4"/>
        <v>5.2612890624999999E-2</v>
      </c>
    </row>
    <row r="87" spans="1:6" x14ac:dyDescent="0.25">
      <c r="A87" s="35" t="s">
        <v>25</v>
      </c>
      <c r="B87" s="38">
        <f t="shared" ref="B87:F87" si="5">SUM(B4,-B27)^2</f>
        <v>1555320.765625</v>
      </c>
      <c r="C87" s="37">
        <f t="shared" si="5"/>
        <v>80265.97265625</v>
      </c>
      <c r="D87" s="37">
        <f t="shared" si="5"/>
        <v>5.0624999999999845E-4</v>
      </c>
      <c r="E87" s="37">
        <f t="shared" si="5"/>
        <v>1.012539062499997E-2</v>
      </c>
      <c r="F87" s="37">
        <f t="shared" si="5"/>
        <v>2.5628906249999975E-3</v>
      </c>
    </row>
    <row r="88" spans="1:6" x14ac:dyDescent="0.25">
      <c r="A88" s="35" t="s">
        <v>25</v>
      </c>
      <c r="B88" s="38">
        <f t="shared" ref="B88:F88" si="6">SUM(B5,-B27)^2</f>
        <v>3072570.765625</v>
      </c>
      <c r="C88" s="37">
        <f t="shared" si="6"/>
        <v>16981.34765625</v>
      </c>
      <c r="D88" s="37">
        <f t="shared" si="6"/>
        <v>7.5624999999999824E-4</v>
      </c>
      <c r="E88" s="37">
        <f t="shared" si="6"/>
        <v>8.7890625000002504E-5</v>
      </c>
      <c r="F88" s="37">
        <f t="shared" si="6"/>
        <v>7.9878906249999972E-3</v>
      </c>
    </row>
    <row r="89" spans="1:6" x14ac:dyDescent="0.25">
      <c r="A89" s="35" t="s">
        <v>25</v>
      </c>
      <c r="B89" s="38">
        <f t="shared" ref="B89:F89" si="7">SUM(B6,-B27)^2</f>
        <v>1977187.515625</v>
      </c>
      <c r="C89" s="37">
        <f t="shared" si="7"/>
        <v>8348126.72265625</v>
      </c>
      <c r="D89" s="37">
        <f t="shared" si="7"/>
        <v>1.5624999999999889E-4</v>
      </c>
      <c r="E89" s="37">
        <f t="shared" si="7"/>
        <v>4.9878906249999754E-3</v>
      </c>
      <c r="F89" s="37">
        <f t="shared" si="7"/>
        <v>0.23100039062499997</v>
      </c>
    </row>
    <row r="90" spans="1:6" x14ac:dyDescent="0.25">
      <c r="A90" s="35" t="s">
        <v>25</v>
      </c>
      <c r="B90" s="36">
        <f t="shared" ref="B90:F90" si="8">SUM(B7,-B27)^2</f>
        <v>227648.265625</v>
      </c>
      <c r="C90" s="37">
        <f t="shared" si="8"/>
        <v>10854965.72265625</v>
      </c>
      <c r="D90" s="37">
        <f t="shared" si="8"/>
        <v>1.8062499999999984E-3</v>
      </c>
      <c r="E90" s="37">
        <f t="shared" si="8"/>
        <v>8.7890625000002504E-5</v>
      </c>
      <c r="F90" s="37">
        <f t="shared" si="8"/>
        <v>0.29092539062500006</v>
      </c>
    </row>
    <row r="91" spans="1:6" x14ac:dyDescent="0.25">
      <c r="A91" s="35" t="s">
        <v>25</v>
      </c>
      <c r="B91" s="36">
        <f t="shared" ref="B91:F91" si="9">SUM(B8,-B27)^2</f>
        <v>563813.265625</v>
      </c>
      <c r="C91" s="37">
        <f t="shared" si="9"/>
        <v>9845082.84765625</v>
      </c>
      <c r="D91" s="37">
        <f t="shared" si="9"/>
        <v>9.506250000000006E-3</v>
      </c>
      <c r="E91" s="37">
        <f t="shared" si="9"/>
        <v>8.7890625000002504E-5</v>
      </c>
      <c r="F91" s="37">
        <f t="shared" si="9"/>
        <v>0.21217539062499996</v>
      </c>
    </row>
    <row r="92" spans="1:6" x14ac:dyDescent="0.25">
      <c r="A92" s="35" t="s">
        <v>25</v>
      </c>
      <c r="B92" s="36"/>
      <c r="C92" s="37"/>
      <c r="D92" s="37"/>
      <c r="E92" s="37"/>
      <c r="F92" s="37"/>
    </row>
    <row r="93" spans="1:6" x14ac:dyDescent="0.25">
      <c r="A93" s="35" t="s">
        <v>25</v>
      </c>
      <c r="B93" s="36"/>
      <c r="C93" s="37"/>
      <c r="D93" s="37"/>
      <c r="E93" s="37"/>
      <c r="F93" s="37"/>
    </row>
    <row r="94" spans="1:6" x14ac:dyDescent="0.25">
      <c r="A94" s="35" t="s">
        <v>25</v>
      </c>
      <c r="B94" s="36"/>
      <c r="C94" s="37"/>
      <c r="D94" s="37"/>
      <c r="E94" s="37"/>
      <c r="F94" s="37"/>
    </row>
    <row r="95" spans="1:6" x14ac:dyDescent="0.25">
      <c r="A95" s="35" t="s">
        <v>25</v>
      </c>
      <c r="B95" s="38">
        <f t="shared" ref="B95:F95" si="10">SUM(B12,-B27)^2</f>
        <v>1667003.765625</v>
      </c>
      <c r="C95" s="37">
        <f t="shared" si="10"/>
        <v>382774.22265625</v>
      </c>
      <c r="D95" s="37">
        <f t="shared" si="10"/>
        <v>1.5624999999999889E-4</v>
      </c>
      <c r="E95" s="37">
        <f t="shared" si="10"/>
        <v>3.5253906250000146E-3</v>
      </c>
      <c r="F95" s="37">
        <f t="shared" si="10"/>
        <v>0.26975039062500006</v>
      </c>
    </row>
    <row r="96" spans="1:6" x14ac:dyDescent="0.25">
      <c r="A96" s="35" t="s">
        <v>25</v>
      </c>
      <c r="B96" s="36">
        <f t="shared" ref="B96:F96" si="11">SUM(B13,-B27)^2</f>
        <v>2149522.515625</v>
      </c>
      <c r="C96" s="37">
        <f t="shared" si="11"/>
        <v>13825847.84765625</v>
      </c>
      <c r="D96" s="37">
        <f t="shared" si="11"/>
        <v>1.5624999999999889E-4</v>
      </c>
      <c r="E96" s="37">
        <f t="shared" si="11"/>
        <v>8.6289062500000883E-4</v>
      </c>
      <c r="F96" s="37">
        <f t="shared" si="11"/>
        <v>4.3837890624999994E-2</v>
      </c>
    </row>
    <row r="97" spans="1:6" x14ac:dyDescent="0.25">
      <c r="A97" s="35" t="s">
        <v>25</v>
      </c>
      <c r="B97" s="36">
        <f t="shared" ref="B97:F97" si="12">SUM(B14,-B27)^2</f>
        <v>8486297.265625</v>
      </c>
      <c r="C97" s="37">
        <f t="shared" si="12"/>
        <v>4466089.72265625</v>
      </c>
      <c r="D97" s="37">
        <f t="shared" si="12"/>
        <v>1.0562499999999982E-3</v>
      </c>
      <c r="E97" s="37">
        <f t="shared" si="12"/>
        <v>9.3789062499999407E-4</v>
      </c>
      <c r="F97" s="37">
        <f t="shared" si="12"/>
        <v>0.152587890625</v>
      </c>
    </row>
    <row r="98" spans="1:6" x14ac:dyDescent="0.25">
      <c r="A98" s="35" t="s">
        <v>25</v>
      </c>
      <c r="B98" s="36">
        <f t="shared" ref="B98:F98" si="13">SUM(B15,-B27)^2</f>
        <v>2202627.015625</v>
      </c>
      <c r="C98" s="37">
        <f t="shared" si="13"/>
        <v>7663554.09765625</v>
      </c>
      <c r="D98" s="37">
        <f t="shared" si="13"/>
        <v>1.8062499999999984E-3</v>
      </c>
      <c r="E98" s="37">
        <f t="shared" si="13"/>
        <v>3.9062499999984459E-7</v>
      </c>
      <c r="F98" s="37">
        <f t="shared" si="13"/>
        <v>0.23100039062499997</v>
      </c>
    </row>
    <row r="99" spans="1:6" x14ac:dyDescent="0.25">
      <c r="A99" s="35" t="s">
        <v>25</v>
      </c>
      <c r="B99" s="36"/>
      <c r="C99" s="37"/>
      <c r="D99" s="37"/>
      <c r="E99" s="37"/>
      <c r="F99" s="37"/>
    </row>
    <row r="100" spans="1:6" x14ac:dyDescent="0.25">
      <c r="A100" s="35" t="s">
        <v>25</v>
      </c>
      <c r="B100" s="36">
        <f t="shared" ref="B100:F100" si="14">SUM(B17,-B27)^2</f>
        <v>19590582.515625</v>
      </c>
      <c r="C100" s="37">
        <f t="shared" si="14"/>
        <v>1101056.72265625</v>
      </c>
      <c r="D100" s="37">
        <f t="shared" si="14"/>
        <v>1.5624999999999889E-4</v>
      </c>
      <c r="E100" s="37">
        <f t="shared" si="14"/>
        <v>1.1289062499999754E-4</v>
      </c>
      <c r="F100" s="37">
        <f t="shared" si="14"/>
        <v>0.26975039062500006</v>
      </c>
    </row>
    <row r="101" spans="1:6" x14ac:dyDescent="0.25">
      <c r="A101" s="35" t="s">
        <v>25</v>
      </c>
      <c r="B101" s="36">
        <f t="shared" ref="B101:F101" si="15">SUM(B18,-B27)^2</f>
        <v>10589329.515625</v>
      </c>
      <c r="C101" s="37">
        <f t="shared" si="15"/>
        <v>53440668.84765625</v>
      </c>
      <c r="D101" s="37">
        <f t="shared" si="15"/>
        <v>5.0624999999999845E-4</v>
      </c>
      <c r="E101" s="37">
        <f t="shared" si="15"/>
        <v>2.5628906249999918E-3</v>
      </c>
      <c r="F101" s="37">
        <f t="shared" si="15"/>
        <v>0.23100039062499997</v>
      </c>
    </row>
    <row r="102" spans="1:6" x14ac:dyDescent="0.25">
      <c r="A102" s="35" t="s">
        <v>25</v>
      </c>
      <c r="B102" s="36"/>
      <c r="C102" s="37"/>
      <c r="D102" s="37"/>
      <c r="E102" s="37"/>
      <c r="F102" s="37"/>
    </row>
    <row r="103" spans="1:6" x14ac:dyDescent="0.25">
      <c r="A103" s="35" t="s">
        <v>25</v>
      </c>
      <c r="B103" s="36"/>
      <c r="C103" s="37"/>
      <c r="D103" s="37"/>
      <c r="E103" s="37"/>
      <c r="F103" s="37"/>
    </row>
    <row r="104" spans="1:6" x14ac:dyDescent="0.25">
      <c r="A104" s="35" t="s">
        <v>25</v>
      </c>
      <c r="B104" s="36"/>
      <c r="C104" s="37"/>
      <c r="D104" s="37"/>
      <c r="E104" s="37"/>
      <c r="F104" s="37"/>
    </row>
    <row r="105" spans="1:6" x14ac:dyDescent="0.25">
      <c r="A105" s="35" t="s">
        <v>25</v>
      </c>
      <c r="B105" s="36">
        <f t="shared" ref="B105:F105" si="16">SUM(B22,-B27)^2</f>
        <v>8590028.265625</v>
      </c>
      <c r="C105" s="37">
        <f t="shared" si="16"/>
        <v>3181541.09765625</v>
      </c>
      <c r="D105" s="37">
        <f t="shared" si="16"/>
        <v>1.5624999999999889E-4</v>
      </c>
      <c r="E105" s="37">
        <f t="shared" si="16"/>
        <v>2.4378906250000112E-3</v>
      </c>
      <c r="F105" s="37">
        <f t="shared" si="16"/>
        <v>0.23100039062499997</v>
      </c>
    </row>
    <row r="106" spans="1:6" x14ac:dyDescent="0.25">
      <c r="A106" s="35" t="s">
        <v>25</v>
      </c>
      <c r="B106" s="36">
        <f t="shared" ref="B106:F106" si="17">SUM(B23,-B27)^2</f>
        <v>11538759.765625</v>
      </c>
      <c r="C106" s="37">
        <f t="shared" si="17"/>
        <v>32978459.72265625</v>
      </c>
      <c r="D106" s="37">
        <f t="shared" si="17"/>
        <v>1.4062499999999984E-3</v>
      </c>
      <c r="E106" s="37">
        <f t="shared" si="17"/>
        <v>3.7539062500000549E-4</v>
      </c>
      <c r="F106" s="37">
        <f t="shared" si="17"/>
        <v>0.10280039062499996</v>
      </c>
    </row>
    <row r="107" spans="1:6" x14ac:dyDescent="0.25">
      <c r="A107" s="35" t="s">
        <v>25</v>
      </c>
      <c r="B107" s="36">
        <f t="shared" ref="B107:F107" si="18">SUM(B24,-B27)^2</f>
        <v>71130247.515625</v>
      </c>
      <c r="C107" s="37">
        <f t="shared" si="18"/>
        <v>125455400.47265625</v>
      </c>
      <c r="D107" s="37">
        <f t="shared" si="18"/>
        <v>1.4062499999999984E-3</v>
      </c>
      <c r="E107" s="37">
        <f t="shared" si="18"/>
        <v>6.3003906250000226E-3</v>
      </c>
      <c r="F107" s="37">
        <f t="shared" si="18"/>
        <v>0.26975039062500006</v>
      </c>
    </row>
    <row r="108" spans="1:6" x14ac:dyDescent="0.25">
      <c r="A108" s="35" t="s">
        <v>25</v>
      </c>
      <c r="B108" s="36"/>
      <c r="C108" s="37"/>
      <c r="D108" s="37"/>
      <c r="E108" s="37"/>
      <c r="F108" s="37"/>
    </row>
    <row r="109" spans="1:6" x14ac:dyDescent="0.25">
      <c r="A109" s="35" t="s">
        <v>25</v>
      </c>
      <c r="B109" s="36"/>
      <c r="C109" s="37"/>
      <c r="D109" s="37"/>
      <c r="E109" s="37"/>
      <c r="F109" s="37"/>
    </row>
    <row r="110" spans="1:6" x14ac:dyDescent="0.25">
      <c r="A110" s="35" t="s">
        <v>26</v>
      </c>
      <c r="B110" s="39">
        <f>SUM(B85:B109)/16</f>
        <v>9364838.234375</v>
      </c>
      <c r="C110" s="39">
        <f>SUM(C85:C109)/16</f>
        <v>18373574.21484375</v>
      </c>
      <c r="D110" s="39">
        <f>SUM(D85:D109)/16</f>
        <v>1.3187499999999992E-3</v>
      </c>
      <c r="E110" s="39">
        <f>SUM(E85:E109)/16</f>
        <v>2.0308593749999997E-3</v>
      </c>
      <c r="F110" s="39">
        <f>SUM(F85:F109)/16</f>
        <v>0.17928085937499999</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2021-11-23T21:12:56Z</dcterms:modified>
</cp:coreProperties>
</file>