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rane\Desktop\"/>
    </mc:Choice>
  </mc:AlternateContent>
  <xr:revisionPtr revIDLastSave="0" documentId="13_ncr:1_{9E31FA90-A69A-4C5F-B5F1-C300D9C721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" i="1" l="1"/>
  <c r="S23" i="1"/>
  <c r="T23" i="1"/>
  <c r="U23" i="1"/>
  <c r="V23" i="1"/>
  <c r="W23" i="1"/>
  <c r="X23" i="1"/>
  <c r="Y23" i="1"/>
  <c r="R23" i="1"/>
  <c r="AA22" i="1"/>
  <c r="AA21" i="1"/>
  <c r="S22" i="1"/>
  <c r="T22" i="1"/>
  <c r="U22" i="1"/>
  <c r="V22" i="1"/>
  <c r="W22" i="1"/>
  <c r="X22" i="1"/>
  <c r="Y22" i="1"/>
  <c r="R22" i="1"/>
  <c r="S21" i="1"/>
  <c r="T21" i="1"/>
  <c r="U21" i="1"/>
  <c r="V21" i="1"/>
  <c r="W21" i="1"/>
  <c r="X21" i="1"/>
  <c r="Y21" i="1"/>
  <c r="R21" i="1"/>
  <c r="S18" i="1"/>
  <c r="T18" i="1"/>
  <c r="U18" i="1"/>
  <c r="V18" i="1"/>
  <c r="W18" i="1"/>
  <c r="X18" i="1"/>
  <c r="Y18" i="1"/>
  <c r="R18" i="1"/>
  <c r="P20" i="1"/>
  <c r="P19" i="1"/>
  <c r="S17" i="1"/>
  <c r="T17" i="1"/>
  <c r="U17" i="1"/>
  <c r="V17" i="1"/>
  <c r="W17" i="1"/>
  <c r="X17" i="1"/>
  <c r="Y17" i="1"/>
  <c r="R17" i="1"/>
  <c r="S16" i="1"/>
  <c r="T16" i="1"/>
  <c r="U16" i="1"/>
  <c r="V16" i="1"/>
  <c r="W16" i="1"/>
  <c r="X16" i="1"/>
  <c r="Y16" i="1"/>
  <c r="R16" i="1"/>
  <c r="S14" i="1"/>
  <c r="T14" i="1"/>
  <c r="U14" i="1"/>
  <c r="V14" i="1"/>
  <c r="W14" i="1"/>
  <c r="X14" i="1"/>
  <c r="Y14" i="1"/>
  <c r="R14" i="1"/>
  <c r="S13" i="1"/>
  <c r="T13" i="1"/>
  <c r="U13" i="1"/>
  <c r="V13" i="1"/>
  <c r="W13" i="1"/>
  <c r="X13" i="1"/>
  <c r="Y13" i="1"/>
  <c r="R13" i="1"/>
  <c r="S12" i="1"/>
  <c r="T12" i="1"/>
  <c r="U12" i="1"/>
  <c r="V12" i="1"/>
  <c r="W12" i="1"/>
  <c r="X12" i="1"/>
  <c r="Y12" i="1"/>
  <c r="R12" i="1"/>
  <c r="S11" i="1"/>
  <c r="T11" i="1"/>
  <c r="U11" i="1"/>
  <c r="V11" i="1"/>
  <c r="W11" i="1"/>
  <c r="X11" i="1"/>
  <c r="Y11" i="1"/>
  <c r="R11" i="1"/>
  <c r="P12" i="1"/>
  <c r="P11" i="1"/>
  <c r="S9" i="1"/>
  <c r="T9" i="1"/>
  <c r="U9" i="1"/>
  <c r="V9" i="1"/>
  <c r="W9" i="1"/>
  <c r="X9" i="1"/>
  <c r="Y9" i="1"/>
  <c r="R9" i="1"/>
</calcChain>
</file>

<file path=xl/sharedStrings.xml><?xml version="1.0" encoding="utf-8"?>
<sst xmlns="http://schemas.openxmlformats.org/spreadsheetml/2006/main" count="46" uniqueCount="35">
  <si>
    <t>current</t>
    <phoneticPr fontId="2" type="noConversion"/>
  </si>
  <si>
    <t>capacity</t>
    <phoneticPr fontId="2" type="noConversion"/>
  </si>
  <si>
    <t>diselPrice</t>
    <phoneticPr fontId="2" type="noConversion"/>
  </si>
  <si>
    <t>driver wage</t>
    <phoneticPr fontId="2" type="noConversion"/>
  </si>
  <si>
    <t>work days</t>
    <phoneticPr fontId="2" type="noConversion"/>
  </si>
  <si>
    <t>deposit for bus</t>
    <phoneticPr fontId="2" type="noConversion"/>
  </si>
  <si>
    <t>queensway garage</t>
    <phoneticPr fontId="2" type="noConversion"/>
  </si>
  <si>
    <t>markham</t>
    <phoneticPr fontId="2" type="noConversion"/>
  </si>
  <si>
    <t>hamilton</t>
    <phoneticPr fontId="2" type="noConversion"/>
  </si>
  <si>
    <t>brampton</t>
    <phoneticPr fontId="2" type="noConversion"/>
  </si>
  <si>
    <t>vaughan</t>
    <phoneticPr fontId="2" type="noConversion"/>
  </si>
  <si>
    <t>scarborough</t>
    <phoneticPr fontId="2" type="noConversion"/>
  </si>
  <si>
    <t xml:space="preserve"> Etobicoke</t>
  </si>
  <si>
    <t>northyork</t>
    <phoneticPr fontId="2" type="noConversion"/>
  </si>
  <si>
    <t>misisaga</t>
    <phoneticPr fontId="2" type="noConversion"/>
  </si>
  <si>
    <t>Distance</t>
    <phoneticPr fontId="2" type="noConversion"/>
  </si>
  <si>
    <t>newham</t>
    <phoneticPr fontId="2" type="noConversion"/>
  </si>
  <si>
    <t>working hr(week)</t>
    <phoneticPr fontId="2" type="noConversion"/>
  </si>
  <si>
    <t>deposit to region</t>
    <phoneticPr fontId="2" type="noConversion"/>
  </si>
  <si>
    <t>region to campus</t>
    <phoneticPr fontId="2" type="noConversion"/>
  </si>
  <si>
    <t>campus to region</t>
    <phoneticPr fontId="2" type="noConversion"/>
  </si>
  <si>
    <t>region to deposit</t>
    <phoneticPr fontId="2" type="noConversion"/>
  </si>
  <si>
    <t>total km per day</t>
    <phoneticPr fontId="2" type="noConversion"/>
  </si>
  <si>
    <t>desel price $1.5/L</t>
    <phoneticPr fontId="2" type="noConversion"/>
  </si>
  <si>
    <t>desel price $2.0/L</t>
    <phoneticPr fontId="2" type="noConversion"/>
  </si>
  <si>
    <t>efficiency(km/L)</t>
    <phoneticPr fontId="2" type="noConversion"/>
  </si>
  <si>
    <t>including tax</t>
    <phoneticPr fontId="2" type="noConversion"/>
  </si>
  <si>
    <t>20days</t>
    <phoneticPr fontId="2" type="noConversion"/>
  </si>
  <si>
    <t>driver</t>
    <phoneticPr fontId="2" type="noConversion"/>
  </si>
  <si>
    <t>hr</t>
    <phoneticPr fontId="2" type="noConversion"/>
  </si>
  <si>
    <t>distance to deposite</t>
    <phoneticPr fontId="2" type="noConversion"/>
  </si>
  <si>
    <t>distance to newham</t>
    <phoneticPr fontId="2" type="noConversion"/>
  </si>
  <si>
    <t>rental fee for a month</t>
    <phoneticPr fontId="2" type="noConversion"/>
  </si>
  <si>
    <t>(including insurance and maintanance)</t>
    <phoneticPr fontId="2" type="noConversion"/>
  </si>
  <si>
    <t>rental fee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</si>
</sst>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5" formatCode="_(* #,##0_);_(* \(#,##0\);_(* &quot;-&quot;??_);_(@_)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85" fontId="0" fillId="0" borderId="0" xfId="1" applyNumberFormat="1" applyFont="1" applyAlignment="1"/>
    <xf numFmtId="185" fontId="3" fillId="2" borderId="0" xfId="1" applyNumberFormat="1" applyFont="1" applyFill="1" applyAlignment="1"/>
    <xf numFmtId="185" fontId="3" fillId="3" borderId="0" xfId="1" applyNumberFormat="1" applyFont="1" applyFill="1" applyAlignment="1"/>
    <xf numFmtId="185" fontId="0" fillId="0" borderId="0" xfId="0" applyNumberFormat="1"/>
    <xf numFmtId="185" fontId="3" fillId="3" borderId="0" xfId="0" applyNumberFormat="1" applyFont="1" applyFill="1"/>
    <xf numFmtId="185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4"/>
  <sheetViews>
    <sheetView tabSelected="1" topLeftCell="K10" workbookViewId="0">
      <selection activeCell="V22" sqref="V22"/>
    </sheetView>
  </sheetViews>
  <sheetFormatPr defaultRowHeight="17.399999999999999" x14ac:dyDescent="0.4"/>
  <cols>
    <col min="2" max="2" width="37" bestFit="1" customWidth="1"/>
    <col min="3" max="3" width="17.19921875" bestFit="1" customWidth="1"/>
    <col min="13" max="13" width="19.59765625" bestFit="1" customWidth="1"/>
    <col min="17" max="17" width="16.09765625" bestFit="1" customWidth="1"/>
    <col min="18" max="19" width="10.19921875" bestFit="1" customWidth="1"/>
    <col min="20" max="20" width="10.69921875" bestFit="1" customWidth="1"/>
    <col min="21" max="23" width="10.19921875" bestFit="1" customWidth="1"/>
    <col min="24" max="24" width="10.69921875" bestFit="1" customWidth="1"/>
    <col min="25" max="25" width="10.19921875" bestFit="1" customWidth="1"/>
    <col min="27" max="27" width="10.69921875" bestFit="1" customWidth="1"/>
  </cols>
  <sheetData>
    <row r="1" spans="2:25" x14ac:dyDescent="0.4">
      <c r="B1" t="s">
        <v>0</v>
      </c>
    </row>
    <row r="2" spans="2:25" x14ac:dyDescent="0.4">
      <c r="E2" s="3" t="s">
        <v>13</v>
      </c>
      <c r="F2" s="3" t="s">
        <v>7</v>
      </c>
      <c r="G2" s="3" t="s">
        <v>10</v>
      </c>
      <c r="H2" s="3" t="s">
        <v>8</v>
      </c>
      <c r="I2" s="3" t="s">
        <v>9</v>
      </c>
      <c r="J2" s="3" t="s">
        <v>12</v>
      </c>
      <c r="K2" s="3" t="s">
        <v>14</v>
      </c>
      <c r="L2" s="3" t="s">
        <v>11</v>
      </c>
      <c r="O2" t="s">
        <v>16</v>
      </c>
      <c r="R2" t="s">
        <v>13</v>
      </c>
      <c r="S2" t="s">
        <v>7</v>
      </c>
      <c r="T2" s="2" t="s">
        <v>10</v>
      </c>
      <c r="U2" t="s">
        <v>8</v>
      </c>
      <c r="V2" t="s">
        <v>9</v>
      </c>
      <c r="W2" t="s">
        <v>12</v>
      </c>
      <c r="X2" s="2" t="s">
        <v>14</v>
      </c>
      <c r="Y2" t="s">
        <v>11</v>
      </c>
    </row>
    <row r="3" spans="2:25" x14ac:dyDescent="0.4">
      <c r="B3" s="1" t="s">
        <v>15</v>
      </c>
      <c r="E3">
        <v>7.59</v>
      </c>
      <c r="F3">
        <v>12.96</v>
      </c>
      <c r="G3">
        <v>29.21</v>
      </c>
      <c r="H3">
        <v>93.33</v>
      </c>
      <c r="I3">
        <v>43</v>
      </c>
      <c r="J3">
        <v>33.9</v>
      </c>
      <c r="K3">
        <v>43.88</v>
      </c>
      <c r="L3">
        <v>14.25</v>
      </c>
      <c r="M3" s="3" t="s">
        <v>31</v>
      </c>
      <c r="O3">
        <v>28</v>
      </c>
      <c r="P3">
        <v>1</v>
      </c>
      <c r="Q3" t="s">
        <v>18</v>
      </c>
      <c r="R3">
        <v>20</v>
      </c>
      <c r="S3">
        <v>38</v>
      </c>
      <c r="T3">
        <v>29.3</v>
      </c>
      <c r="U3">
        <v>65</v>
      </c>
      <c r="V3">
        <v>20</v>
      </c>
      <c r="W3">
        <v>13</v>
      </c>
      <c r="X3">
        <v>15</v>
      </c>
      <c r="Y3">
        <v>35</v>
      </c>
    </row>
    <row r="4" spans="2:25" x14ac:dyDescent="0.4">
      <c r="B4" s="1" t="s">
        <v>1</v>
      </c>
      <c r="C4">
        <v>40</v>
      </c>
      <c r="D4">
        <v>46</v>
      </c>
      <c r="E4">
        <v>20</v>
      </c>
      <c r="F4">
        <v>38</v>
      </c>
      <c r="G4">
        <v>29.3</v>
      </c>
      <c r="H4">
        <v>65</v>
      </c>
      <c r="I4">
        <v>20</v>
      </c>
      <c r="J4">
        <v>13</v>
      </c>
      <c r="K4">
        <v>15</v>
      </c>
      <c r="L4">
        <v>35</v>
      </c>
      <c r="M4" s="3" t="s">
        <v>30</v>
      </c>
      <c r="P4">
        <v>2</v>
      </c>
      <c r="Q4" t="s">
        <v>19</v>
      </c>
      <c r="R4">
        <v>7.59</v>
      </c>
      <c r="S4">
        <v>12.96</v>
      </c>
      <c r="T4">
        <v>29.21</v>
      </c>
      <c r="U4">
        <v>93.33</v>
      </c>
      <c r="V4">
        <v>43</v>
      </c>
      <c r="W4">
        <v>33.9</v>
      </c>
      <c r="X4">
        <v>43.88</v>
      </c>
      <c r="Y4">
        <v>14.25</v>
      </c>
    </row>
    <row r="5" spans="2:25" x14ac:dyDescent="0.4">
      <c r="B5" s="1"/>
      <c r="P5">
        <v>3</v>
      </c>
      <c r="Q5" t="s">
        <v>20</v>
      </c>
      <c r="R5">
        <v>7.59</v>
      </c>
      <c r="S5">
        <v>12.96</v>
      </c>
      <c r="T5">
        <v>29.21</v>
      </c>
      <c r="U5">
        <v>93.33</v>
      </c>
      <c r="V5">
        <v>43</v>
      </c>
      <c r="W5">
        <v>33.9</v>
      </c>
      <c r="X5">
        <v>43.88</v>
      </c>
      <c r="Y5">
        <v>14.25</v>
      </c>
    </row>
    <row r="6" spans="2:25" x14ac:dyDescent="0.4">
      <c r="P6">
        <v>4</v>
      </c>
      <c r="Q6" t="s">
        <v>19</v>
      </c>
      <c r="R6">
        <v>7.59</v>
      </c>
      <c r="S6">
        <v>12.96</v>
      </c>
      <c r="T6">
        <v>29.21</v>
      </c>
      <c r="U6">
        <v>93.33</v>
      </c>
      <c r="V6">
        <v>43</v>
      </c>
      <c r="W6">
        <v>33.9</v>
      </c>
      <c r="X6">
        <v>43.88</v>
      </c>
      <c r="Y6">
        <v>14.25</v>
      </c>
    </row>
    <row r="7" spans="2:25" x14ac:dyDescent="0.4">
      <c r="B7" s="1" t="s">
        <v>2</v>
      </c>
      <c r="C7">
        <v>1.5</v>
      </c>
      <c r="D7">
        <v>2</v>
      </c>
      <c r="P7">
        <v>5</v>
      </c>
      <c r="Q7" t="s">
        <v>20</v>
      </c>
      <c r="R7">
        <v>7.59</v>
      </c>
      <c r="S7">
        <v>12.96</v>
      </c>
      <c r="T7">
        <v>29.21</v>
      </c>
      <c r="U7">
        <v>93.33</v>
      </c>
      <c r="V7">
        <v>43</v>
      </c>
      <c r="W7">
        <v>33.9</v>
      </c>
      <c r="X7">
        <v>43.88</v>
      </c>
      <c r="Y7">
        <v>14.25</v>
      </c>
    </row>
    <row r="8" spans="2:25" x14ac:dyDescent="0.4">
      <c r="B8" s="1" t="s">
        <v>25</v>
      </c>
      <c r="C8">
        <v>16</v>
      </c>
      <c r="P8">
        <v>6</v>
      </c>
      <c r="Q8" t="s">
        <v>21</v>
      </c>
      <c r="R8">
        <v>20</v>
      </c>
      <c r="S8">
        <v>38</v>
      </c>
      <c r="T8">
        <v>29.3</v>
      </c>
      <c r="U8">
        <v>65</v>
      </c>
      <c r="V8">
        <v>20</v>
      </c>
      <c r="W8">
        <v>13</v>
      </c>
      <c r="X8">
        <v>15</v>
      </c>
      <c r="Y8">
        <v>35</v>
      </c>
    </row>
    <row r="9" spans="2:25" x14ac:dyDescent="0.4">
      <c r="B9" s="1" t="s">
        <v>3</v>
      </c>
      <c r="C9">
        <v>20</v>
      </c>
      <c r="Q9" s="1" t="s">
        <v>22</v>
      </c>
      <c r="R9">
        <f>SUM(R3:R8)</f>
        <v>70.36</v>
      </c>
      <c r="S9">
        <f t="shared" ref="S9:Y9" si="0">SUM(S3:S8)</f>
        <v>127.84</v>
      </c>
      <c r="T9">
        <f t="shared" si="0"/>
        <v>175.44000000000003</v>
      </c>
      <c r="U9">
        <f t="shared" si="0"/>
        <v>503.31999999999994</v>
      </c>
      <c r="V9">
        <f t="shared" si="0"/>
        <v>212</v>
      </c>
      <c r="W9">
        <f t="shared" si="0"/>
        <v>161.6</v>
      </c>
      <c r="X9">
        <f t="shared" si="0"/>
        <v>205.52</v>
      </c>
      <c r="Y9">
        <f t="shared" si="0"/>
        <v>127</v>
      </c>
    </row>
    <row r="11" spans="2:25" x14ac:dyDescent="0.4">
      <c r="B11" s="1" t="s">
        <v>17</v>
      </c>
      <c r="C11">
        <v>36</v>
      </c>
      <c r="P11">
        <f>1.5/16</f>
        <v>9.375E-2</v>
      </c>
      <c r="Q11" t="s">
        <v>23</v>
      </c>
      <c r="R11">
        <f>$P11 * R9</f>
        <v>6.5962499999999995</v>
      </c>
      <c r="S11">
        <f t="shared" ref="S11:Y12" si="1">$P11 * S9</f>
        <v>11.984999999999999</v>
      </c>
      <c r="T11">
        <f t="shared" si="1"/>
        <v>16.447500000000002</v>
      </c>
      <c r="U11">
        <f t="shared" si="1"/>
        <v>47.186249999999994</v>
      </c>
      <c r="V11">
        <f t="shared" si="1"/>
        <v>19.875</v>
      </c>
      <c r="W11">
        <f t="shared" si="1"/>
        <v>15.149999999999999</v>
      </c>
      <c r="X11">
        <f t="shared" si="1"/>
        <v>19.267500000000002</v>
      </c>
      <c r="Y11">
        <f t="shared" si="1"/>
        <v>11.90625</v>
      </c>
    </row>
    <row r="12" spans="2:25" x14ac:dyDescent="0.4">
      <c r="B12" s="1" t="s">
        <v>4</v>
      </c>
      <c r="C12">
        <v>3</v>
      </c>
      <c r="P12">
        <f>2/16</f>
        <v>0.125</v>
      </c>
      <c r="Q12" t="s">
        <v>24</v>
      </c>
      <c r="R12">
        <f>$P12 * R9</f>
        <v>8.7949999999999999</v>
      </c>
      <c r="S12">
        <f t="shared" ref="S12:Z12" si="2">$P12 * S9</f>
        <v>15.98</v>
      </c>
      <c r="T12">
        <f t="shared" si="2"/>
        <v>21.930000000000003</v>
      </c>
      <c r="U12">
        <f t="shared" si="2"/>
        <v>62.914999999999992</v>
      </c>
      <c r="V12">
        <f t="shared" si="2"/>
        <v>26.5</v>
      </c>
      <c r="W12">
        <f t="shared" si="2"/>
        <v>20.2</v>
      </c>
      <c r="X12">
        <f t="shared" si="2"/>
        <v>25.69</v>
      </c>
      <c r="Y12">
        <f t="shared" si="2"/>
        <v>15.875</v>
      </c>
    </row>
    <row r="13" spans="2:25" x14ac:dyDescent="0.4">
      <c r="P13">
        <v>1.1299999999999999</v>
      </c>
      <c r="Q13" s="1" t="s">
        <v>26</v>
      </c>
      <c r="R13">
        <f>$P$13 *R11</f>
        <v>7.453762499999999</v>
      </c>
      <c r="S13">
        <f t="shared" ref="S13:Z13" si="3">$P$13 *S11</f>
        <v>13.543049999999997</v>
      </c>
      <c r="T13">
        <f t="shared" si="3"/>
        <v>18.585674999999998</v>
      </c>
      <c r="U13">
        <f t="shared" si="3"/>
        <v>53.320462499999991</v>
      </c>
      <c r="V13">
        <f t="shared" si="3"/>
        <v>22.458749999999998</v>
      </c>
      <c r="W13">
        <f t="shared" si="3"/>
        <v>17.119499999999995</v>
      </c>
      <c r="X13">
        <f t="shared" si="3"/>
        <v>21.772275</v>
      </c>
      <c r="Y13">
        <f t="shared" si="3"/>
        <v>13.454062499999999</v>
      </c>
    </row>
    <row r="14" spans="2:25" x14ac:dyDescent="0.4">
      <c r="B14" s="1" t="s">
        <v>5</v>
      </c>
      <c r="C14" t="s">
        <v>6</v>
      </c>
      <c r="Q14" s="1" t="s">
        <v>26</v>
      </c>
      <c r="R14">
        <f>$P$13 *R12</f>
        <v>9.9383499999999998</v>
      </c>
      <c r="S14">
        <f t="shared" ref="S14:Y14" si="4">$P$13 *S12</f>
        <v>18.057399999999998</v>
      </c>
      <c r="T14">
        <f t="shared" si="4"/>
        <v>24.780900000000003</v>
      </c>
      <c r="U14">
        <f t="shared" si="4"/>
        <v>71.093949999999978</v>
      </c>
      <c r="V14">
        <f t="shared" si="4"/>
        <v>29.944999999999997</v>
      </c>
      <c r="W14">
        <f t="shared" si="4"/>
        <v>22.825999999999997</v>
      </c>
      <c r="X14">
        <f t="shared" si="4"/>
        <v>29.029699999999998</v>
      </c>
      <c r="Y14">
        <f t="shared" si="4"/>
        <v>17.938749999999999</v>
      </c>
    </row>
    <row r="15" spans="2:25" x14ac:dyDescent="0.4">
      <c r="B15" s="1" t="s">
        <v>32</v>
      </c>
      <c r="C15">
        <v>1000</v>
      </c>
      <c r="D15">
        <v>3000</v>
      </c>
    </row>
    <row r="16" spans="2:25" x14ac:dyDescent="0.4">
      <c r="B16" s="1" t="s">
        <v>33</v>
      </c>
      <c r="P16">
        <v>20</v>
      </c>
      <c r="Q16" s="1" t="s">
        <v>27</v>
      </c>
      <c r="R16">
        <f>$P$16*R13</f>
        <v>149.07524999999998</v>
      </c>
      <c r="S16">
        <f t="shared" ref="S16:Y16" si="5">$P$16*S13</f>
        <v>270.86099999999993</v>
      </c>
      <c r="T16">
        <f t="shared" si="5"/>
        <v>371.71349999999995</v>
      </c>
      <c r="U16">
        <f t="shared" si="5"/>
        <v>1066.4092499999997</v>
      </c>
      <c r="V16">
        <f t="shared" si="5"/>
        <v>449.17499999999995</v>
      </c>
      <c r="W16">
        <f t="shared" si="5"/>
        <v>342.38999999999987</v>
      </c>
      <c r="X16">
        <f t="shared" si="5"/>
        <v>435.44550000000004</v>
      </c>
      <c r="Y16">
        <f t="shared" si="5"/>
        <v>269.08124999999995</v>
      </c>
    </row>
    <row r="17" spans="16:27" x14ac:dyDescent="0.4">
      <c r="R17">
        <f>$P$16*R14</f>
        <v>198.767</v>
      </c>
      <c r="S17">
        <f t="shared" ref="S17:Y17" si="6">$P$16*S14</f>
        <v>361.14799999999997</v>
      </c>
      <c r="T17">
        <f t="shared" si="6"/>
        <v>495.61800000000005</v>
      </c>
      <c r="U17">
        <f t="shared" si="6"/>
        <v>1421.8789999999995</v>
      </c>
      <c r="V17">
        <f t="shared" si="6"/>
        <v>598.9</v>
      </c>
      <c r="W17">
        <f t="shared" si="6"/>
        <v>456.51999999999992</v>
      </c>
      <c r="X17">
        <f t="shared" si="6"/>
        <v>580.59399999999994</v>
      </c>
      <c r="Y17">
        <f t="shared" si="6"/>
        <v>358.77499999999998</v>
      </c>
    </row>
    <row r="18" spans="16:27" x14ac:dyDescent="0.4">
      <c r="P18">
        <v>20</v>
      </c>
      <c r="Q18" s="1" t="s">
        <v>28</v>
      </c>
      <c r="R18">
        <f>$P$20</f>
        <v>3200</v>
      </c>
      <c r="S18">
        <f t="shared" ref="S18:Y18" si="7">$P$20</f>
        <v>3200</v>
      </c>
      <c r="T18">
        <f t="shared" si="7"/>
        <v>3200</v>
      </c>
      <c r="U18">
        <f t="shared" si="7"/>
        <v>3200</v>
      </c>
      <c r="V18">
        <f t="shared" si="7"/>
        <v>3200</v>
      </c>
      <c r="W18">
        <f t="shared" si="7"/>
        <v>3200</v>
      </c>
      <c r="X18">
        <f t="shared" si="7"/>
        <v>3200</v>
      </c>
      <c r="Y18">
        <f t="shared" si="7"/>
        <v>3200</v>
      </c>
    </row>
    <row r="19" spans="16:27" x14ac:dyDescent="0.4">
      <c r="P19">
        <f>40*4</f>
        <v>160</v>
      </c>
      <c r="Q19" t="s">
        <v>29</v>
      </c>
    </row>
    <row r="20" spans="16:27" x14ac:dyDescent="0.4">
      <c r="P20">
        <f>P18*P19</f>
        <v>3200</v>
      </c>
    </row>
    <row r="21" spans="16:27" x14ac:dyDescent="0.4">
      <c r="R21" s="4">
        <f>R16+R18</f>
        <v>3349.0752499999999</v>
      </c>
      <c r="S21" s="4">
        <f t="shared" ref="S21:Y21" si="8">S16+S18</f>
        <v>3470.8609999999999</v>
      </c>
      <c r="T21" s="5">
        <f t="shared" si="8"/>
        <v>3571.7134999999998</v>
      </c>
      <c r="U21" s="4">
        <f t="shared" si="8"/>
        <v>4266.4092499999997</v>
      </c>
      <c r="V21" s="4">
        <f t="shared" si="8"/>
        <v>3649.1750000000002</v>
      </c>
      <c r="W21" s="4">
        <f t="shared" si="8"/>
        <v>3542.39</v>
      </c>
      <c r="X21" s="5">
        <f t="shared" si="8"/>
        <v>3635.4454999999998</v>
      </c>
      <c r="Y21" s="4">
        <f t="shared" si="8"/>
        <v>3469.0812500000002</v>
      </c>
      <c r="AA21" s="6">
        <f>SUM(R21:Y21)</f>
        <v>28954.150749999997</v>
      </c>
    </row>
    <row r="22" spans="16:27" x14ac:dyDescent="0.4">
      <c r="R22" s="4">
        <f>R17+R18</f>
        <v>3398.7669999999998</v>
      </c>
      <c r="S22" s="4">
        <f t="shared" ref="S22:Y22" si="9">S17+S18</f>
        <v>3561.1480000000001</v>
      </c>
      <c r="T22" s="5">
        <f t="shared" si="9"/>
        <v>3695.6179999999999</v>
      </c>
      <c r="U22" s="4">
        <f t="shared" si="9"/>
        <v>4621.878999999999</v>
      </c>
      <c r="V22" s="4">
        <f t="shared" si="9"/>
        <v>3798.9</v>
      </c>
      <c r="W22" s="4">
        <f t="shared" si="9"/>
        <v>3656.52</v>
      </c>
      <c r="X22" s="5">
        <f t="shared" si="9"/>
        <v>3780.5940000000001</v>
      </c>
      <c r="Y22" s="4">
        <f t="shared" si="9"/>
        <v>3558.7750000000001</v>
      </c>
      <c r="AA22" s="6">
        <f>SUM(R22:Y22)</f>
        <v>30072.201000000001</v>
      </c>
    </row>
    <row r="23" spans="16:27" x14ac:dyDescent="0.4">
      <c r="P23">
        <v>1000</v>
      </c>
      <c r="Q23" s="1" t="s">
        <v>34</v>
      </c>
      <c r="R23" s="7">
        <f>$P$24+R22</f>
        <v>6398.7669999999998</v>
      </c>
      <c r="S23" s="7">
        <f t="shared" ref="S23:Y23" si="10">$P$24+S22</f>
        <v>6561.1480000000001</v>
      </c>
      <c r="T23" s="9">
        <f t="shared" si="10"/>
        <v>6695.6180000000004</v>
      </c>
      <c r="U23" s="7">
        <f t="shared" si="10"/>
        <v>7621.878999999999</v>
      </c>
      <c r="V23" s="7">
        <f t="shared" si="10"/>
        <v>6798.9</v>
      </c>
      <c r="W23" s="7">
        <f t="shared" si="10"/>
        <v>6656.52</v>
      </c>
      <c r="X23" s="9">
        <f t="shared" si="10"/>
        <v>6780.5940000000001</v>
      </c>
      <c r="Y23" s="7">
        <f t="shared" si="10"/>
        <v>6558.7749999999996</v>
      </c>
      <c r="AA23" s="8">
        <f>SUM(R23:Y23)</f>
        <v>54072.201000000008</v>
      </c>
    </row>
    <row r="24" spans="16:27" x14ac:dyDescent="0.4">
      <c r="P24">
        <v>3000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Heungbin Oh</dc:creator>
  <cp:lastModifiedBy>Heungbin Oh</cp:lastModifiedBy>
  <dcterms:created xsi:type="dcterms:W3CDTF">2015-06-05T18:17:20Z</dcterms:created>
  <dcterms:modified xsi:type="dcterms:W3CDTF">2024-03-15T21:43:42Z</dcterms:modified>
</cp:coreProperties>
</file>