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seneca.sharepoint.com/sites/CPR101Mondays-Group1/Shared Documents/Group 1/"/>
    </mc:Choice>
  </mc:AlternateContent>
  <xr:revisionPtr revIDLastSave="168" documentId="8_{E0FFB211-D496-4EAF-9ECD-E49B3F0E8C02}" xr6:coauthVersionLast="47" xr6:coauthVersionMax="47" xr10:uidLastSave="{395402E6-5EF1-47AD-823A-241BEA521E46}"/>
  <bookViews>
    <workbookView xWindow="-110" yWindow="-110" windowWidth="22620" windowHeight="13500"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 l="1"/>
  <c r="E11" i="1"/>
  <c r="E12" i="1"/>
  <c r="J6" i="1"/>
  <c r="T3" i="1"/>
  <c r="T6" i="1" s="1"/>
  <c r="T2" i="1"/>
  <c r="T4" i="1"/>
  <c r="R4" i="1"/>
  <c r="Q4" i="1"/>
  <c r="O4" i="1"/>
  <c r="M4" i="1"/>
  <c r="L4" i="1"/>
  <c r="O2" i="1"/>
  <c r="N2" i="1"/>
  <c r="S2" i="1" s="1"/>
  <c r="L2" i="1"/>
  <c r="Q2" i="1" s="1"/>
  <c r="J2" i="1"/>
  <c r="I2" i="1"/>
  <c r="H2" i="1"/>
  <c r="M2" i="1" s="1"/>
  <c r="R2" i="1" s="1"/>
  <c r="G2" i="1"/>
  <c r="F3" i="1"/>
  <c r="O6" i="1"/>
  <c r="E6" i="1"/>
  <c r="Y10" i="1"/>
  <c r="Y9" i="1"/>
  <c r="Y8" i="1"/>
  <c r="Y7" i="1"/>
  <c r="Y5" i="1"/>
  <c r="O13" i="1"/>
  <c r="J13" i="1"/>
  <c r="E13" i="1"/>
  <c r="E9" i="1"/>
  <c r="E8" i="1"/>
  <c r="E7" i="1"/>
  <c r="J5" i="1"/>
  <c r="E4" i="1"/>
  <c r="T5" i="1" l="1"/>
  <c r="T13"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tc={713DA714-85DA-446E-A3E8-2836DCFC5C3E}</author>
  </authors>
  <commentList>
    <comment ref="A1" authorId="0" shapeId="0" xr:uid="{2CBEA21E-B2B8-4476-949B-FA070550D5F1}">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indexed="81"/>
            <rFont val="Tahoma"/>
            <family val="2"/>
          </rPr>
          <t xml:space="preserve">
Change this to the date of your Project Management class and the worksheet will calculate all milestone dates.</t>
        </r>
      </text>
    </comment>
    <comment ref="O6" authorId="1" shapeId="0" xr:uid="{713DA714-85DA-446E-A3E8-2836DCFC5C3E}">
      <text>
        <t>[Threaded comment]
Your version of Excel allows you to read this threaded comment; however, any edits to it will get removed if the file is opened in a newer version of Excel. Learn more: https://go.microsoft.com/fwlink/?linkid=870924
Comment:
    We skipped straight to V3</t>
      </text>
    </comment>
  </commentList>
</comments>
</file>

<file path=xl/sharedStrings.xml><?xml version="1.0" encoding="utf-8"?>
<sst xmlns="http://schemas.openxmlformats.org/spreadsheetml/2006/main" count="161" uniqueCount="90">
  <si>
    <r>
      <rPr>
        <sz val="11"/>
        <color rgb="FF000000"/>
        <rFont val="Calibri"/>
        <scheme val="minor"/>
      </rPr>
      <t xml:space="preserve">Blackboard Group No
01 Class </t>
    </r>
    <r>
      <rPr>
        <i/>
        <sz val="11"/>
        <color rgb="FF000000"/>
        <rFont val="Calibri"/>
        <scheme val="minor"/>
      </rPr>
      <t>NDD</t>
    </r>
  </si>
  <si>
    <t>Project Planning</t>
  </si>
  <si>
    <t>Version 1</t>
  </si>
  <si>
    <t>Version 2 (optional)</t>
  </si>
  <si>
    <t>Version 3 (option)</t>
  </si>
  <si>
    <t>Last Chance Submission</t>
  </si>
  <si>
    <t>SMART goals ==&gt;</t>
  </si>
  <si>
    <r>
      <rPr>
        <b/>
        <u/>
        <sz val="11"/>
        <rFont val="Calibri"/>
        <family val="2"/>
      </rPr>
      <t>S</t>
    </r>
    <r>
      <rPr>
        <sz val="11"/>
        <rFont val="Calibri"/>
        <family val="2"/>
      </rPr>
      <t>pecific 
tasks and WBS</t>
    </r>
  </si>
  <si>
    <r>
      <rPr>
        <sz val="11"/>
        <color rgb="FF000000"/>
        <rFont val="Calibri"/>
      </rPr>
      <t xml:space="preserve">How is deliverable </t>
    </r>
    <r>
      <rPr>
        <b/>
        <u/>
        <sz val="11"/>
        <color rgb="FF000000"/>
        <rFont val="Calibri"/>
      </rPr>
      <t>M</t>
    </r>
    <r>
      <rPr>
        <sz val="11"/>
        <color rgb="FF000000"/>
        <rFont val="Calibri"/>
      </rPr>
      <t xml:space="preserve">easured? 
Is delivery criteria </t>
    </r>
    <r>
      <rPr>
        <b/>
        <u/>
        <sz val="11"/>
        <color rgb="FF000000"/>
        <rFont val="Calibri"/>
      </rPr>
      <t>A</t>
    </r>
    <r>
      <rPr>
        <sz val="11"/>
        <color rgb="FF000000"/>
        <rFont val="Calibri"/>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</si>
  <si>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</si>
  <si>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</si>
  <si>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</si>
  <si>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</si>
  <si>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</si>
  <si>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 xml:space="preserve"> reference and relative due dates</t>
  </si>
  <si>
    <t>Update E3 to your
PM class date</t>
  </si>
  <si>
    <t>=====&gt;</t>
  </si>
  <si>
    <t>PM class date plus</t>
  </si>
  <si>
    <t>days</t>
  </si>
  <si>
    <t xml:space="preserve"> Latest possible submission is last day of classes; late penalties apply at 20% per day after your Version 3 due date:</t>
  </si>
  <si>
    <t>Each Team member</t>
  </si>
  <si>
    <t>Your Project Mgmt notes on what each Process Group means to you when doing this project.</t>
  </si>
  <si>
    <t>Share with team by uploading PM-Notes-myName.docx
to Bb ## team channel's Files</t>
  </si>
  <si>
    <t>TO DO</t>
  </si>
  <si>
    <t>completes their module. For specific tasks, see Final Project Overview and Project Milestones and Details</t>
  </si>
  <si>
    <t>see Programming Comments and Programming Test Cases docs for acceptance criteria. See Project Overview - Appendix B for deliverables</t>
  </si>
  <si>
    <t>see Project Milestones and Details</t>
  </si>
  <si>
    <t>Team Meeting Agenda ==&gt;</t>
  </si>
  <si>
    <t>create MS Teams Private Channel;  for Version 1, create plan with SMART goals and assign tasks</t>
  </si>
  <si>
    <t>detailed tasks assigned to Team members with est. hrs., agreed upon delivery date to Teams, updated Status</t>
  </si>
  <si>
    <t>Thursday
Nov.23
---
Wednesday
Nov.22</t>
  </si>
  <si>
    <t>DONE</t>
  </si>
  <si>
    <t>review progress, refine Plan, update DONE items with actual hours, refine estimates and delivery date/time</t>
  </si>
  <si>
    <t>In MS Team Channel, select any file you would like reviewed and send a message @instructor to comment on that file.</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</si>
  <si>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</si>
  <si>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</si>
  <si>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</si>
  <si>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Submit final version of artefacts from Teams to Blackboard in a .ZIP archive. Backup Team's files.</t>
  </si>
  <si>
    <t xml:space="preserve">updated all DONE items with actual hours. </t>
  </si>
  <si>
    <t>request review from professor</t>
  </si>
  <si>
    <t>Request review of this file:
see Project Milestones and Details page, "Request review of a file..."</t>
  </si>
  <si>
    <r>
      <t xml:space="preserve">Ying Cheung Ellis Fung 
</t>
    </r>
    <r>
      <rPr>
        <b/>
        <sz val="11"/>
        <color rgb="FF000000"/>
        <rFont val="Calibri"/>
        <scheme val="minor"/>
      </rPr>
      <t>Fundamentals</t>
    </r>
  </si>
  <si>
    <t>Review each other's PM notes on process Teams. Agree on how project will be done.
Decide which module to do
&amp; choose Team Leader</t>
  </si>
  <si>
    <t>https://seneca.sharepoint.com/:w:/s/CPR101Mondays-Group1/EWMQz5ZhnsxHkA0aXxAmxrcBTaVGYuPkF9dL4qyPNgzLtw?e=eScR0Q</t>
  </si>
  <si>
    <t>* Notes
* Version 1 development
* Version 1 test examples
* Upload final version to root folder</t>
  </si>
  <si>
    <t>* PM-Notes-Ying Cheung Ellis Fung.docx
* fundamentalsv1_test_cases.xlsx
* fundamentals.c
* fundamentals.h
(Done when approved by Tester)</t>
  </si>
  <si>
    <t>Friday
Nov.24
----------
Thursday
Nov.23</t>
  </si>
  <si>
    <t>* Notes
* Version 2 development
* Version 2 test examples
* Upload final version to git repository</t>
  </si>
  <si>
    <t>* PM-Notes-Ying Cheung Ellis Fung.docx
* fundamentalsv2_test_cases.xlsx
* fundamentals.c
* fundamentals.h
(Done when approved by Tester)</t>
  </si>
  <si>
    <t>Sunday
Nov.26</t>
  </si>
  <si>
    <t>* Notes
* Version 3 development
* Version 3 test examples
* Upload final version to git repository</t>
  </si>
  <si>
    <t>* PM-Notes-Ying Cheung Ellis Fung.docx
* fundamentalsv3_test_cases.xlsx
* fundamentals.c
* fundamentals.h
(Done when approved by Tester)</t>
  </si>
  <si>
    <t>Friday
Dec.01</t>
  </si>
  <si>
    <r>
      <rPr>
        <i/>
        <sz val="11"/>
        <color rgb="FF000000"/>
        <rFont val="Calibri"/>
        <scheme val="minor"/>
      </rPr>
      <t xml:space="preserve">Erfan Abbasgholi Zadeh
</t>
    </r>
    <r>
      <rPr>
        <b/>
        <sz val="11"/>
        <color rgb="FF000000"/>
        <rFont val="Calibri"/>
        <scheme val="minor"/>
      </rPr>
      <t>Manipulations</t>
    </r>
  </si>
  <si>
    <t>* PM-Notes-Erfan Abbasgholi Zadeh.docx
* manipulationsv1_test_cases.xlsx
* manipulations.c
* manipulations.h
(Done when approved by Tester)</t>
  </si>
  <si>
    <t>Friday
Nov.24
----------
Firday
Nov.24</t>
  </si>
  <si>
    <t>* PM-Notes-Erfan Abbasgholi Zadeh.docx
* manipulationsv2_test_cases.xlsx
* manipulations.c
* manipulations.h
(Done when approved by Tester)</t>
  </si>
  <si>
    <t>* PM-Notes-Erfan Abbasgholi Zadeh.docx
* manipulationsv3_test_cases.xlsx
* manipulations.c
* manipulations.h
(Done when approved by Tester)</t>
  </si>
  <si>
    <r>
      <rPr>
        <i/>
        <sz val="11"/>
        <color rgb="FF000000"/>
        <rFont val="Calibri"/>
        <scheme val="minor"/>
      </rPr>
      <t xml:space="preserve">Alexander Raydan
</t>
    </r>
    <r>
      <rPr>
        <b/>
        <sz val="11"/>
        <color rgb="FF000000"/>
        <rFont val="Calibri"/>
        <scheme val="minor"/>
      </rPr>
      <t>Tokenizing</t>
    </r>
  </si>
  <si>
    <t>https://seneca.sharepoint.com/:w:/s/CPR101Mondays-Group1/ERSpFC3D5jROrjKQWEzUJ9MBfQuKJ-WWMRFUz5I3cMaShA?e=1iYZp6</t>
  </si>
  <si>
    <t>* PM-Notes-Alexander Raydan.docx
* tokenizingv1_test_cases.xlsx
* tokenizing.c
* tokenizing.h
(Done when approved by Tester)</t>
  </si>
  <si>
    <t>* PM-Notes-Alexander Raydan.docx
* tokenizingv2_test_cases.xlsx
* tokenizing.c
* tokenizing.h
(Done when approved by Tester)</t>
  </si>
  <si>
    <t>* PM-Notes-Alexander Raydan.docx
* tokenizingv3_test_cases.xlsx
* tokenizing.c
* tokenizing.h
(Done when approved by Tester)</t>
  </si>
  <si>
    <r>
      <t xml:space="preserve">Amirmohammad Shamshirishorbakhloo
</t>
    </r>
    <r>
      <rPr>
        <b/>
        <sz val="11"/>
        <color rgb="FF000000"/>
        <rFont val="Calibri"/>
        <scheme val="minor"/>
      </rPr>
      <t>Conversions</t>
    </r>
    <r>
      <rPr>
        <sz val="11"/>
        <color rgb="FF000000"/>
        <rFont val="Calibri"/>
        <scheme val="minor"/>
      </rPr>
      <t xml:space="preserve"> </t>
    </r>
  </si>
  <si>
    <t>* PM-Notes-Amirmohammad Shamshirishorbakhloo.docx
* conversionsv1_test_cases.xlsx
* conversions.c
* conversions.h
(Done when approved by Tester)</t>
  </si>
  <si>
    <t>* PM-Notes-Amirmohammad Shamshirishorbakhloo.docx
* conversionsv2_test_cases.xlsx
* conversions.c
* conversions.h
(Done when approved by Tester)</t>
  </si>
  <si>
    <t>* PM-Notes-Amirmohammad Shamshirishorbakhloo.docx
* conversionsv3_test_cases.xlsx
* conversions.c
* conversions.h
(Done when approved by Tester)</t>
  </si>
  <si>
    <r>
      <t xml:space="preserve">Heungbin Oh
</t>
    </r>
    <r>
      <rPr>
        <b/>
        <sz val="11"/>
        <color rgb="FF000000"/>
        <rFont val="Calibri"/>
        <scheme val="minor"/>
      </rPr>
      <t>Test Developer</t>
    </r>
    <r>
      <rPr>
        <sz val="11"/>
        <color rgb="FF000000"/>
        <rFont val="Calibri"/>
        <scheme val="minor"/>
      </rPr>
      <t xml:space="preserve"> </t>
    </r>
  </si>
  <si>
    <t>* Notes
* Version 1 test examples
* version 1 module testing.txt</t>
  </si>
  <si>
    <t>* Final-Project-Test-Cases.xlsx
* main-testing.txt
* fundamentals-testing.txt
* manipulating-testing.txt
* tokenizing-testing.txt
* converting-testing.txt
(Team lead reviews outputs)</t>
  </si>
  <si>
    <t>Monday
Nov.27</t>
  </si>
  <si>
    <t>DOING</t>
  </si>
  <si>
    <t>* Notes
* Version 2 test examples
* version 2 module testing.txt</t>
  </si>
  <si>
    <t>* Notes
* Version 3 test examples
* version 3 module testing.txt</t>
  </si>
  <si>
    <t>Sunday
Dec.03</t>
  </si>
  <si>
    <r>
      <t xml:space="preserve">ABSOLUTE
</t>
    </r>
    <r>
      <rPr>
        <b/>
        <i/>
        <u/>
        <sz val="11"/>
        <color theme="1"/>
        <rFont val="Calibri"/>
        <family val="2"/>
        <scheme val="minor"/>
      </rPr>
      <t>DEADLINE</t>
    </r>
  </si>
  <si>
    <r>
      <t xml:space="preserve">Jhonattan Gomez
</t>
    </r>
    <r>
      <rPr>
        <b/>
        <sz val="11"/>
        <color rgb="FF000000"/>
        <rFont val="Calibri"/>
        <scheme val="minor"/>
      </rPr>
      <t>PM - Team Lead</t>
    </r>
    <r>
      <rPr>
        <sz val="11"/>
        <color rgb="FF000000"/>
        <rFont val="Calibri"/>
        <scheme val="minor"/>
      </rPr>
      <t xml:space="preserve"> </t>
    </r>
  </si>
  <si>
    <t>https://seneca.sharepoint.com/:w:/s/CPR101Mondays-Group1/EWipWwG29r1OifS6EEeN7vgBca6RvcY-l53WooGK2uge7A?e=ASWwes</t>
  </si>
  <si>
    <t>* PM Notes
* The Plan
* Final plan meeting
* Follow ups on team advancements
* Git repository creation
* Meeting for V1 Submission
* Compiling of full version 1
* Submission V1</t>
  </si>
  <si>
    <t>* main.c
* main-testing.txt
* Final-Project-Test-Cases.xlsx
* main-testing.txt
* Final-Project-Plan.xlsx
* Final-Project-Bb01.zip
(The submission will be done with the whole team during a call)</t>
  </si>
  <si>
    <t>* PM Notes
* Follow ups on team advancements
* Git logs download
* Meeting for V2 Submission
* Compiling of full version 2
* Submission V2</t>
  </si>
  <si>
    <t>* PM Notes
* Follow ups on team advancements
* Git logs download
* Meeting for V3 Submission
* Compiling of full version 3
* Submission V3</t>
  </si>
  <si>
    <t>Monday
Dec.04</t>
  </si>
  <si>
    <t>no submissions accepted after this date</t>
  </si>
  <si>
    <t>"Work on [module name]" is not specific. There are tasks with a critical path. WBS? Filenames to be uploaded to  your team's Files area.</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</si>
  <si>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2" tint="-0.249977111117893"/>
        <rFont val="Calibri"/>
        <family val="2"/>
        <scheme val="minor"/>
      </rPr>
      <t xml:space="preserve">Requests for professor's review come </t>
    </r>
    <r>
      <rPr>
        <b/>
        <i/>
        <sz val="11"/>
        <color theme="2" tint="-0.249977111117893"/>
        <rFont val="Calibri"/>
        <family val="2"/>
        <scheme val="minor"/>
      </rPr>
      <t>after</t>
    </r>
    <r>
      <rPr>
        <b/>
        <sz val="11"/>
        <color theme="2" tint="-0.249977111117893"/>
        <rFont val="Calibri"/>
        <family val="2"/>
        <scheme val="minor"/>
      </rPr>
      <t xml:space="preserve"> the team has accepted the work.</t>
    </r>
  </si>
  <si>
    <t>milestone upload to Blackboard</t>
  </si>
  <si>
    <r>
      <rPr>
        <b/>
        <u/>
        <sz val="11"/>
        <color theme="1"/>
        <rFont val="Calibri"/>
        <family val="2"/>
        <scheme val="minor"/>
      </rPr>
      <t>DUE DATE</t>
    </r>
    <r>
      <rPr>
        <b/>
        <sz val="11"/>
        <color theme="1"/>
        <rFont val="Calibri"/>
        <family val="2"/>
        <scheme val="minor"/>
      </rPr>
      <t xml:space="preserve"> upload to Blackboard</t>
    </r>
  </si>
  <si>
    <t xml:space="preserve">submissions after this date subject to extra time charge of 20% per day </t>
  </si>
  <si>
    <t>DONE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</si>
</sst>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28"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i/>
      <sz val="11"/>
      <name val="Calibri"/>
      <family val="2"/>
    </font>
    <font>
      <b/>
      <sz val="12"/>
      <color indexed="81"/>
      <name val="Tahoma"/>
      <family val="2"/>
    </font>
    <font>
      <sz val="11"/>
      <color rgb="FF000000"/>
      <name val="Calibri"/>
      <scheme val="minor"/>
    </font>
    <font>
      <i/>
      <sz val="11"/>
      <color rgb="FF000000"/>
      <name val="Calibri"/>
      <scheme val="minor"/>
    </font>
    <font>
      <b/>
      <sz val="11"/>
      <color rgb="FF000000"/>
      <name val="Calibri"/>
      <scheme val="minor"/>
    </font>
    <font>
      <sz val="11"/>
      <color theme="2" tint="-0.249977111117893"/>
      <name val="Calibri"/>
      <family val="2"/>
      <scheme val="minor"/>
    </font>
    <font>
      <b/>
      <sz val="11"/>
      <color theme="2" tint="-0.249977111117893"/>
      <name val="Calibri"/>
      <family val="2"/>
      <scheme val="minor"/>
    </font>
    <font>
      <b/>
      <i/>
      <sz val="11"/>
      <color theme="2" tint="-0.249977111117893"/>
      <name val="Calibri"/>
      <family val="2"/>
      <scheme val="minor"/>
    </font>
    <font>
      <sz val="11"/>
      <color theme="2" tint="-0.249977111117893"/>
      <name val="Calibri"/>
      <family val="2"/>
    </font>
    <font>
      <i/>
      <sz val="11"/>
      <color theme="2" tint="-0.249977111117893"/>
      <name val="Calibri"/>
      <family val="2"/>
      <scheme val="minor"/>
    </font>
    <font>
      <u/>
      <sz val="11"/>
      <color theme="10"/>
      <name val="Calibri"/>
      <family val="2"/>
      <scheme val="minor"/>
    </font>
    <font>
      <sz val="11"/>
      <color rgb="FF000000"/>
      <name val="Calibri"/>
    </font>
    <font>
      <b/>
      <u/>
      <sz val="11"/>
      <color rgb="FF000000"/>
      <name val="Calibri"/>
    </font>
    <font>
      <sz val="9"/>
      <color indexed="81"/>
      <name val="Tahoma"/>
      <charset val="1"/>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4" fillId="0" borderId="0" applyNumberFormat="0" applyFill="0" applyBorder="0" applyAlignment="0" applyProtection="0"/>
  </cellStyleXfs>
  <cellXfs count="64">
    <xf numFmtId="0" fontId="0" fillId="0" borderId="0" xfId="0"/>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0" fillId="0" borderId="0" xfId="0" applyAlignment="1" applyProtection="1">
      <alignment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16" fillId="5" borderId="0" xfId="0" applyFont="1" applyFill="1" applyAlignment="1" applyProtection="1">
      <alignment horizontal="center" wrapText="1"/>
      <protection locked="0"/>
    </xf>
    <xf numFmtId="0" fontId="17" fillId="0" borderId="0" xfId="0" applyFont="1" applyAlignment="1" applyProtection="1">
      <alignment vertical="center" wrapText="1"/>
      <protection locked="0"/>
    </xf>
    <xf numFmtId="0" fontId="19" fillId="0" borderId="0" xfId="0" applyFont="1" applyAlignment="1" applyProtection="1">
      <alignment wrapText="1"/>
      <protection locked="0"/>
    </xf>
    <xf numFmtId="164" fontId="19" fillId="0" borderId="0" xfId="0" applyNumberFormat="1" applyFont="1" applyAlignment="1" applyProtection="1">
      <alignment horizontal="center" vertical="center" wrapText="1"/>
      <protection locked="0"/>
    </xf>
    <xf numFmtId="0" fontId="19" fillId="0" borderId="0" xfId="0" applyFont="1" applyAlignment="1" applyProtection="1">
      <alignment horizontal="center" vertical="center"/>
      <protection locked="0"/>
    </xf>
    <xf numFmtId="164" fontId="19" fillId="0" borderId="0" xfId="0" applyNumberFormat="1" applyFont="1" applyAlignment="1">
      <alignment horizontal="center" vertical="center" wrapText="1"/>
    </xf>
    <xf numFmtId="0" fontId="22" fillId="0" borderId="0" xfId="0" applyFont="1" applyAlignment="1">
      <alignment horizontal="center" vertical="center" wrapText="1"/>
    </xf>
    <xf numFmtId="0" fontId="22" fillId="0" borderId="0" xfId="0" applyFont="1" applyAlignment="1">
      <alignment horizontal="right" vertical="center"/>
    </xf>
    <xf numFmtId="0" fontId="22" fillId="0" borderId="0" xfId="0" applyFont="1" applyAlignment="1" applyProtection="1">
      <alignment horizontal="center" vertical="center" wrapText="1"/>
      <protection locked="0"/>
    </xf>
    <xf numFmtId="0" fontId="22" fillId="0" borderId="0" xfId="0" applyFont="1" applyAlignment="1">
      <alignment horizontal="left" vertical="center" wrapText="1"/>
    </xf>
    <xf numFmtId="164" fontId="19" fillId="0" borderId="0" xfId="0" applyNumberFormat="1" applyFont="1" applyAlignment="1">
      <alignment horizontal="center" vertical="center"/>
    </xf>
    <xf numFmtId="0" fontId="23" fillId="0" borderId="0" xfId="0" applyFont="1" applyAlignment="1" applyProtection="1">
      <alignment horizontal="left" vertical="center"/>
      <protection locked="0"/>
    </xf>
    <xf numFmtId="0" fontId="22" fillId="0" borderId="0" xfId="0" quotePrefix="1" applyFont="1" applyAlignment="1" applyProtection="1">
      <alignment horizontal="center" vertical="center" wrapText="1"/>
      <protection locked="0"/>
    </xf>
    <xf numFmtId="14" fontId="19" fillId="0" borderId="0" xfId="0" applyNumberFormat="1" applyFont="1" applyAlignment="1">
      <alignment horizontal="center" vertical="center" wrapText="1"/>
    </xf>
    <xf numFmtId="0" fontId="22" fillId="0" borderId="0" xfId="0" applyFont="1" applyAlignment="1" applyProtection="1">
      <alignment horizontal="right" vertical="center"/>
      <protection locked="0"/>
    </xf>
    <xf numFmtId="0" fontId="22" fillId="0" borderId="0" xfId="0" applyFont="1" applyAlignment="1" applyProtection="1">
      <alignment horizontal="left" vertical="center" wrapText="1"/>
      <protection locked="0"/>
    </xf>
    <xf numFmtId="0" fontId="19" fillId="0" borderId="0" xfId="0" applyFont="1" applyAlignment="1" applyProtection="1">
      <alignment horizontal="center" vertical="center" wrapText="1"/>
      <protection locked="0"/>
    </xf>
    <xf numFmtId="0" fontId="0" fillId="0" borderId="0" xfId="0" applyAlignment="1" applyProtection="1">
      <alignment horizontal="left" vertical="center" wrapText="1"/>
      <protection locked="0"/>
    </xf>
    <xf numFmtId="0" fontId="4" fillId="0" borderId="0" xfId="0" applyFont="1" applyAlignment="1" applyProtection="1">
      <alignment horizontal="left" vertical="center" wrapText="1"/>
      <protection locked="0"/>
    </xf>
    <xf numFmtId="0" fontId="24" fillId="0" borderId="0" xfId="1" applyAlignment="1" applyProtection="1">
      <alignment wrapText="1"/>
      <protection locked="0"/>
    </xf>
    <xf numFmtId="0" fontId="24" fillId="0" borderId="0" xfId="1" applyAlignment="1" applyProtection="1">
      <alignment vertical="center" wrapText="1"/>
      <protection locked="0"/>
    </xf>
    <xf numFmtId="0" fontId="25" fillId="0" borderId="1" xfId="0" applyFont="1" applyBorder="1" applyAlignment="1">
      <alignment horizontal="center" vertic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2">
    <cellStyle name="Hyperlink" xfId="1" builtinId="8"/>
    <cellStyle name="Normal" xfId="0" builtinId="0"/>
  </cellStyles>
  <dxfs count="35">
    <dxf>
      <fill>
        <patternFill>
          <bgColor theme="7" tint="0.79998168889431442"/>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Jhonattan Gomez" id="{5270F01E-593D-46AD-90F9-BF757DA2684F}" userId="S::jgomez29@myseneca.ca::82b669c9-2418-4da7-9902-3b34a9fab98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6" dT="2023-12-08T13:41:50.31" personId="{5270F01E-593D-46AD-90F9-BF757DA2684F}" id="{713DA714-85DA-446E-A3E8-2836DCFC5C3E}">
    <text>We skipped straight to V3</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w:/s/CPR101Mondays-Group1/ERSpFC3D5jROrjKQWEzUJ9MBfQuKJ-WWMRFUz5I3cMaShA?e=1iYZp6" TargetMode="External"/><Relationship Id="rId7" Type="http://schemas.microsoft.com/office/2017/10/relationships/threadedComment" Target="../threadedComments/threadedComment1.xml"/><Relationship Id="rId2" Type="http://schemas.openxmlformats.org/officeDocument/2006/relationships/hyperlink" Target="../../../../:w:/s/CPR101Mondays-Group1/EWMQz5ZhnsxHkA0aXxAmxrcBTaVGYuPkF9dL4qyPNgzLtw?e=eScR0Q" TargetMode="External"/><Relationship Id="rId1" Type="http://schemas.openxmlformats.org/officeDocument/2006/relationships/hyperlink" Target="../../../../:w:/s/CPR101Mondays-Group1/EWipWwG29r1OifS6EEeN7vgBca6RvcY-l53WooGK2uge7A?e=ASWw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5"/>
  <sheetViews>
    <sheetView tabSelected="1" workbookViewId="0">
      <pane xSplit="1" ySplit="2" topLeftCell="M3" activePane="bottomRight" state="frozen"/>
      <selection pane="topRight" activeCell="B1" sqref="B1"/>
      <selection pane="bottomLeft" activeCell="A3" sqref="A3"/>
      <selection pane="bottomRight" activeCell="T13" sqref="T13"/>
    </sheetView>
  </sheetViews>
  <sheetFormatPr defaultColWidth="9.1796875" defaultRowHeight="14.5" x14ac:dyDescent="0.35"/>
  <cols>
    <col min="1" max="1" width="19.7265625" style="1" customWidth="1"/>
    <col min="2" max="2" width="25.7265625" style="1" customWidth="1"/>
    <col min="3" max="3" width="28.7265625" style="1" customWidth="1"/>
    <col min="4" max="4" width="10" style="14" bestFit="1" customWidth="1"/>
    <col min="5" max="5" width="12.7265625" style="14" customWidth="1"/>
    <col min="6" max="6" width="12.1796875" style="14" customWidth="1"/>
    <col min="7" max="7" width="25.7265625" style="1" customWidth="1"/>
    <col min="8" max="8" width="28.7265625" style="1" customWidth="1"/>
    <col min="9" max="9" width="10" style="14" bestFit="1" customWidth="1"/>
    <col min="10" max="10" width="12.7265625" style="14" customWidth="1"/>
    <col min="11" max="11" width="12.1796875" style="14" customWidth="1"/>
    <col min="12" max="12" width="25.7265625" style="1" customWidth="1"/>
    <col min="13" max="13" width="28.7265625" style="1" customWidth="1"/>
    <col min="14" max="14" width="10" style="14" bestFit="1" customWidth="1"/>
    <col min="15" max="15" width="12.7265625" style="14" customWidth="1"/>
    <col min="16" max="16" width="12.1796875" style="14" customWidth="1"/>
    <col min="17" max="17" width="25.7265625" style="1" customWidth="1"/>
    <col min="18" max="18" width="28.7265625" style="1" customWidth="1"/>
    <col min="19" max="19" width="10" style="14" bestFit="1" customWidth="1"/>
    <col min="20" max="20" width="12.7265625" style="14" customWidth="1"/>
    <col min="21" max="21" width="12.1796875" style="14" customWidth="1"/>
    <col min="22" max="23" width="25.7265625" style="1" customWidth="1"/>
    <col min="24" max="24" width="10" style="14" bestFit="1" customWidth="1"/>
    <col min="25" max="25" width="12.7265625" style="14" customWidth="1"/>
    <col min="26" max="26" width="12.1796875" style="14" customWidth="1"/>
    <col min="27" max="16384" width="9.1796875" style="1"/>
  </cols>
  <sheetData>
    <row r="1" spans="1:26" ht="62.25" customHeight="1" x14ac:dyDescent="0.35">
      <c r="A1" s="36" t="s">
        <v>0</v>
      </c>
      <c r="B1" s="60" t="s">
        <v>1</v>
      </c>
      <c r="C1" s="60"/>
      <c r="D1" s="60"/>
      <c r="E1" s="60"/>
      <c r="F1" s="60"/>
      <c r="G1" s="60" t="s">
        <v>2</v>
      </c>
      <c r="H1" s="60"/>
      <c r="I1" s="60"/>
      <c r="J1" s="60"/>
      <c r="K1" s="60"/>
      <c r="L1" s="60" t="s">
        <v>3</v>
      </c>
      <c r="M1" s="62"/>
      <c r="N1" s="62"/>
      <c r="O1" s="62"/>
      <c r="P1" s="63"/>
      <c r="Q1" s="61" t="s">
        <v>4</v>
      </c>
      <c r="R1" s="61"/>
      <c r="S1" s="61"/>
      <c r="T1" s="61"/>
      <c r="U1" s="61"/>
      <c r="V1" s="58" t="s">
        <v>5</v>
      </c>
      <c r="W1" s="59"/>
      <c r="X1" s="59"/>
      <c r="Y1" s="59"/>
      <c r="Z1" s="59"/>
    </row>
    <row r="2" spans="1:26" s="2" customFormat="1" ht="101.5" x14ac:dyDescent="0.35">
      <c r="A2" s="32" t="s">
        <v>6</v>
      </c>
      <c r="B2" s="33" t="s">
        <v>7</v>
      </c>
      <c r="C2" s="57" t="s">
        <v>8</v>
      </c>
      <c r="D2" s="33" t="s">
        <v>9</v>
      </c>
      <c r="E2" s="34" t="s">
        <v>10</v>
      </c>
      <c r="F2" s="33" t="s">
        <v>11</v>
      </c>
      <c r="G2" s="33" t="str">
        <f>B2</f>
        <v>Specific 
tasks and WBS</v>
      </c>
      <c r="H2" s="33" t="str">
        <f>C2</f>
        <v>How is deliverable Measured? 
Is delivery criteria Agreed?</v>
      </c>
      <c r="I2" s="33" t="str">
        <f>D2</f>
        <v>Realistic
planned hours 
actual hours</v>
      </c>
      <c r="J2" s="33" t="str">
        <f>E2</f>
        <v>planned date &amp; Time
of delivery
actual
date &amp; time</v>
      </c>
      <c r="K2" s="33" t="s">
        <v>11</v>
      </c>
      <c r="L2" s="33" t="str">
        <f t="shared" ref="L2:T2" si="0">G2</f>
        <v>Specific 
tasks and WBS</v>
      </c>
      <c r="M2" s="33" t="str">
        <f t="shared" si="0"/>
        <v>How is deliverable Measured? 
Is delivery criteria Agreed?</v>
      </c>
      <c r="N2" s="33" t="str">
        <f t="shared" si="0"/>
        <v>Realistic
planned hours 
actual hours</v>
      </c>
      <c r="O2" s="33" t="str">
        <f t="shared" si="0"/>
        <v>planned date &amp; Time
of delivery
actual
date &amp; time</v>
      </c>
      <c r="P2" s="33" t="s">
        <v>11</v>
      </c>
      <c r="Q2" s="33" t="str">
        <f t="shared" si="0"/>
        <v>Specific 
tasks and WBS</v>
      </c>
      <c r="R2" s="33" t="str">
        <f t="shared" si="0"/>
        <v>How is deliverable Measured? 
Is delivery criteria Agreed?</v>
      </c>
      <c r="S2" s="33" t="str">
        <f t="shared" si="0"/>
        <v>Realistic
planned hours 
actual hours</v>
      </c>
      <c r="T2" s="33" t="str">
        <f t="shared" si="0"/>
        <v>planned date &amp; Time
of delivery
actual
date &amp; time</v>
      </c>
      <c r="U2" s="33" t="s">
        <v>11</v>
      </c>
      <c r="V2" s="33" t="s">
        <v>12</v>
      </c>
      <c r="W2" s="34" t="s">
        <v>13</v>
      </c>
      <c r="X2" s="33" t="s">
        <v>9</v>
      </c>
      <c r="Y2" s="33" t="s">
        <v>10</v>
      </c>
      <c r="Z2" s="33" t="s">
        <v>11</v>
      </c>
    </row>
    <row r="3" spans="1:26" ht="73" thickBot="1" x14ac:dyDescent="0.4">
      <c r="A3" s="23" t="s">
        <v>14</v>
      </c>
      <c r="B3" s="24"/>
      <c r="C3" s="25" t="s">
        <v>15</v>
      </c>
      <c r="D3" s="26" t="s">
        <v>16</v>
      </c>
      <c r="E3" s="31">
        <v>45250.999988425923</v>
      </c>
      <c r="F3" s="15" t="str">
        <f>TEXT(($E$3),"dddd
") &amp; TEXT(($E$3),"mmm.d")</f>
        <v>Monday
Nov.20</v>
      </c>
      <c r="G3" s="24"/>
      <c r="H3" s="42"/>
      <c r="I3" s="43" t="s">
        <v>17</v>
      </c>
      <c r="J3" s="44">
        <v>9</v>
      </c>
      <c r="K3" s="45" t="s">
        <v>18</v>
      </c>
      <c r="L3" s="28"/>
      <c r="M3" s="46"/>
      <c r="N3" s="43" t="s">
        <v>17</v>
      </c>
      <c r="O3" s="44">
        <v>14</v>
      </c>
      <c r="P3" s="45" t="s">
        <v>18</v>
      </c>
      <c r="Q3" s="24"/>
      <c r="R3" s="42"/>
      <c r="S3" s="43" t="s">
        <v>17</v>
      </c>
      <c r="T3" s="44">
        <f>IF($E$3+21&lt;=$W$3,21,ROUND($W$3 - $E$3,0))</f>
        <v>21</v>
      </c>
      <c r="U3" s="45" t="s">
        <v>18</v>
      </c>
      <c r="V3" s="29" t="s">
        <v>19</v>
      </c>
      <c r="W3" s="30">
        <v>45273.999988425923</v>
      </c>
      <c r="X3" s="35"/>
      <c r="Y3" s="24"/>
      <c r="Z3" s="27"/>
    </row>
    <row r="4" spans="1:26" ht="72.5" x14ac:dyDescent="0.35">
      <c r="A4" s="47" t="s">
        <v>20</v>
      </c>
      <c r="B4" s="44" t="s">
        <v>21</v>
      </c>
      <c r="C4" s="44" t="s">
        <v>22</v>
      </c>
      <c r="D4" s="48"/>
      <c r="E4" s="49" t="str">
        <f>TEXT(($E$3+2),"dddd
") &amp; TEXT(($E$3+2),"mmm.d")</f>
        <v>Wednesday
Nov.22</v>
      </c>
      <c r="F4" s="39" t="s">
        <v>23</v>
      </c>
      <c r="G4" s="44" t="s">
        <v>24</v>
      </c>
      <c r="H4" s="44" t="s">
        <v>25</v>
      </c>
      <c r="I4" s="50"/>
      <c r="J4" s="44" t="s">
        <v>26</v>
      </c>
      <c r="K4" s="51"/>
      <c r="L4" s="44" t="str">
        <f>G4</f>
        <v>completes their module. For specific tasks, see Final Project Overview and Project Milestones and Details</v>
      </c>
      <c r="M4" s="44" t="str">
        <f>H4</f>
        <v>see Programming Comments and Programming Test Cases docs for acceptance criteria. See Project Overview - Appendix B for deliverables</v>
      </c>
      <c r="N4" s="50"/>
      <c r="O4" s="44" t="str">
        <f>J4</f>
        <v>see Project Milestones and Details</v>
      </c>
      <c r="P4" s="51"/>
      <c r="Q4" s="44" t="str">
        <f>L4</f>
        <v>completes their module. For specific tasks, see Final Project Overview and Project Milestones and Details</v>
      </c>
      <c r="R4" s="44" t="str">
        <f>M4</f>
        <v>see Programming Comments and Programming Test Cases docs for acceptance criteria. See Project Overview - Appendix B for deliverables</v>
      </c>
      <c r="S4" s="50"/>
      <c r="T4" s="44" t="str">
        <f>O4</f>
        <v>see Project Milestones and Details</v>
      </c>
      <c r="U4" s="51"/>
      <c r="V4" s="3"/>
      <c r="W4" s="7"/>
      <c r="X4" s="5"/>
      <c r="Y4" s="3"/>
      <c r="Z4" s="4"/>
    </row>
    <row r="5" spans="1:26" s="10" customFormat="1" ht="72.5" x14ac:dyDescent="0.35">
      <c r="A5" s="8" t="s">
        <v>27</v>
      </c>
      <c r="B5" s="8" t="s">
        <v>28</v>
      </c>
      <c r="C5" s="8" t="s">
        <v>29</v>
      </c>
      <c r="D5" s="8">
        <v>1.5</v>
      </c>
      <c r="E5" s="15" t="s">
        <v>30</v>
      </c>
      <c r="F5" s="6" t="s">
        <v>31</v>
      </c>
      <c r="G5" s="52" t="s">
        <v>32</v>
      </c>
      <c r="H5" s="52" t="s">
        <v>33</v>
      </c>
      <c r="I5" s="40"/>
      <c r="J5" s="41" t="str">
        <f>TEXT(($E$3+J$3-2),"dddd
") &amp; TEXT(($E$3+J$3-2),"mmm.d")</f>
        <v>Monday
Nov.27</v>
      </c>
      <c r="K5" s="39" t="s">
        <v>23</v>
      </c>
      <c r="L5" s="39" t="s">
        <v>34</v>
      </c>
      <c r="M5" s="39" t="s">
        <v>35</v>
      </c>
      <c r="N5" s="40"/>
      <c r="O5" s="41" t="str">
        <f>IF(($E$3+O$3-2)&lt;$W$3,(TEXT(($E$3+O$3-2),"dddd
") &amp; TEXT(($E$3+O$3-2),"mmm.d")),(TEXT($W$3,"dddd
") &amp; TEXT($W$3,"mmm.d")))</f>
        <v>Saturday
Dec.2</v>
      </c>
      <c r="P5" s="39" t="s">
        <v>23</v>
      </c>
      <c r="Q5" s="39" t="s">
        <v>36</v>
      </c>
      <c r="R5" s="39" t="s">
        <v>35</v>
      </c>
      <c r="S5" s="40"/>
      <c r="T5" s="41" t="str">
        <f>IF(($E$3+T$3-2)&lt;$W$3,(TEXT(($E$3+T$3-2),"dddd
") &amp; TEXT(($E$3+T$3-2),"mmm.d")),(TEXT($W$3,"dddd
") &amp; TEXT($W$3,"mmm.d")))</f>
        <v>Saturday
Dec.9</v>
      </c>
      <c r="U5" s="39" t="s">
        <v>23</v>
      </c>
      <c r="V5" s="39" t="s">
        <v>37</v>
      </c>
      <c r="W5" s="39" t="s">
        <v>38</v>
      </c>
      <c r="X5" s="40"/>
      <c r="Y5" s="41" t="str">
        <f>IF(($W$3+Y$3-2)&lt;$W$3,(TEXT(($W$3+Y$3-2),"dddd
") &amp; TEXT(($W$3+Y$3-2),"mmm.d")),(TEXT($W$3,"dddd
") &amp; TEXT($W$3,"mmm.d")))</f>
        <v>Monday
Dec.11</v>
      </c>
      <c r="Z5" s="39" t="s">
        <v>23</v>
      </c>
    </row>
    <row r="6" spans="1:26" s="10" customFormat="1" ht="58" x14ac:dyDescent="0.35">
      <c r="A6" s="8"/>
      <c r="B6" s="8" t="s">
        <v>39</v>
      </c>
      <c r="C6" s="8" t="s">
        <v>40</v>
      </c>
      <c r="D6" s="8"/>
      <c r="E6" s="15" t="str">
        <f>TEXT(($E$3+4),"dddd
") &amp; TEXT(($E$3+4),"mmm.d")</f>
        <v>Friday
Nov.24</v>
      </c>
      <c r="F6" s="6"/>
      <c r="G6" s="8" t="s">
        <v>39</v>
      </c>
      <c r="H6" s="8" t="s">
        <v>40</v>
      </c>
      <c r="I6" s="9"/>
      <c r="J6" s="18" t="str">
        <f>TEXT(($E$3+J$3-2),"dddd
") &amp; TEXT(($E$3+J$3-2),"mmm.d")</f>
        <v>Monday
Nov.27</v>
      </c>
      <c r="K6" s="6" t="s">
        <v>23</v>
      </c>
      <c r="L6" s="8" t="s">
        <v>39</v>
      </c>
      <c r="M6" s="8" t="s">
        <v>40</v>
      </c>
      <c r="N6" s="9"/>
      <c r="O6" s="18" t="str">
        <f>TEXT(($E$3+O$3-2),"dddd
") &amp; TEXT(($E$3+O$3-2),"mmm.d")</f>
        <v>Saturday
Dec.2</v>
      </c>
      <c r="P6" s="6" t="s">
        <v>23</v>
      </c>
      <c r="Q6" s="8" t="s">
        <v>39</v>
      </c>
      <c r="R6" s="8" t="s">
        <v>40</v>
      </c>
      <c r="S6" s="9"/>
      <c r="T6" s="18" t="str">
        <f>TEXT(($E$3+T$3-2),"dddd
") &amp; TEXT(($E$3+T$3-2),"mmm.d")</f>
        <v>Saturday
Dec.9</v>
      </c>
      <c r="U6" s="6" t="s">
        <v>23</v>
      </c>
      <c r="V6" s="6"/>
      <c r="W6" s="6"/>
      <c r="X6" s="9"/>
      <c r="Y6" s="18"/>
      <c r="Z6" s="6"/>
    </row>
    <row r="7" spans="1:26" s="11" customFormat="1" ht="101.5" x14ac:dyDescent="0.35">
      <c r="A7" s="37" t="s">
        <v>41</v>
      </c>
      <c r="B7" s="11" t="s">
        <v>42</v>
      </c>
      <c r="C7" s="56" t="s">
        <v>43</v>
      </c>
      <c r="D7" s="8"/>
      <c r="E7" s="15" t="str">
        <f>TEXT(($E$3+3),"dddd
") &amp; TEXT(($E$3+3),"mmm.d")</f>
        <v>Thursday
Nov.23</v>
      </c>
      <c r="F7" s="8"/>
      <c r="G7" s="54" t="s">
        <v>44</v>
      </c>
      <c r="H7" s="53" t="s">
        <v>45</v>
      </c>
      <c r="I7" s="8">
        <v>3.75</v>
      </c>
      <c r="J7" s="18" t="s">
        <v>46</v>
      </c>
      <c r="K7" s="6" t="s">
        <v>31</v>
      </c>
      <c r="L7" s="54" t="s">
        <v>47</v>
      </c>
      <c r="M7" s="53" t="s">
        <v>48</v>
      </c>
      <c r="N7" s="8">
        <v>3.25</v>
      </c>
      <c r="O7" s="18" t="s">
        <v>49</v>
      </c>
      <c r="P7" s="6" t="s">
        <v>31</v>
      </c>
      <c r="Q7" s="54" t="s">
        <v>50</v>
      </c>
      <c r="R7" s="53" t="s">
        <v>51</v>
      </c>
      <c r="S7" s="8">
        <v>3.25</v>
      </c>
      <c r="T7" s="18" t="s">
        <v>52</v>
      </c>
      <c r="U7" s="6" t="s">
        <v>31</v>
      </c>
      <c r="V7" s="12"/>
      <c r="W7" s="12"/>
      <c r="X7" s="12"/>
      <c r="Y7" s="18" t="str">
        <f>IF(WORKDAY($W$3,Y$3-1)&lt;$W$3,(TEXT(WORKDAY($W$3,Y$3-1),"dddd
") &amp; TEXT(WORKDAY($W$3,Y$3-1),"mmm.d")),(TEXT($W$3,"dddd
") &amp; TEXT($W$3,"mmm.d")))</f>
        <v>Tuesday
Dec.12</v>
      </c>
      <c r="Z7" s="8"/>
    </row>
    <row r="8" spans="1:26" s="11" customFormat="1" ht="101.5" x14ac:dyDescent="0.35">
      <c r="A8" s="37" t="s">
        <v>53</v>
      </c>
      <c r="B8" s="11" t="s">
        <v>42</v>
      </c>
      <c r="D8" s="8"/>
      <c r="E8" s="15" t="str">
        <f>TEXT(($E$3+3),"dddd
") &amp; TEXT(($E$3+3),"mmm.d")</f>
        <v>Thursday
Nov.23</v>
      </c>
      <c r="F8" s="8"/>
      <c r="G8" s="54" t="s">
        <v>44</v>
      </c>
      <c r="H8" s="53" t="s">
        <v>54</v>
      </c>
      <c r="I8" s="8">
        <v>3.75</v>
      </c>
      <c r="J8" s="18" t="s">
        <v>55</v>
      </c>
      <c r="K8" s="6" t="s">
        <v>31</v>
      </c>
      <c r="L8" s="54" t="s">
        <v>47</v>
      </c>
      <c r="M8" s="53" t="s">
        <v>56</v>
      </c>
      <c r="N8" s="8">
        <v>3.25</v>
      </c>
      <c r="O8" s="18" t="s">
        <v>49</v>
      </c>
      <c r="P8" s="6" t="s">
        <v>31</v>
      </c>
      <c r="Q8" s="54" t="s">
        <v>50</v>
      </c>
      <c r="R8" s="53" t="s">
        <v>57</v>
      </c>
      <c r="S8" s="8">
        <v>3.25</v>
      </c>
      <c r="T8" s="18" t="s">
        <v>52</v>
      </c>
      <c r="U8" s="6" t="s">
        <v>31</v>
      </c>
      <c r="V8" s="12"/>
      <c r="W8" s="12"/>
      <c r="X8" s="12"/>
      <c r="Y8" s="18" t="str">
        <f>IF(WORKDAY($W$3,Y$3-1)&lt;$W$3,(TEXT(WORKDAY($W$3,Y$3-1),"dddd
") &amp; TEXT(WORKDAY($W$3,Y$3-1),"mmm.d")),(TEXT($W$3,"dddd
") &amp; TEXT($W$3,"mmm.d")))</f>
        <v>Tuesday
Dec.12</v>
      </c>
      <c r="Z8" s="8"/>
    </row>
    <row r="9" spans="1:26" s="11" customFormat="1" ht="87" x14ac:dyDescent="0.35">
      <c r="A9" s="37" t="s">
        <v>58</v>
      </c>
      <c r="B9" s="11" t="s">
        <v>42</v>
      </c>
      <c r="C9" s="56" t="s">
        <v>59</v>
      </c>
      <c r="D9" s="8"/>
      <c r="E9" s="15" t="str">
        <f>TEXT(($E$3+3),"dddd
") &amp; TEXT(($E$3+3),"mmm.d")</f>
        <v>Thursday
Nov.23</v>
      </c>
      <c r="F9" s="8"/>
      <c r="G9" s="54" t="s">
        <v>44</v>
      </c>
      <c r="H9" s="53" t="s">
        <v>60</v>
      </c>
      <c r="I9" s="8">
        <v>3.75</v>
      </c>
      <c r="J9" s="18" t="s">
        <v>55</v>
      </c>
      <c r="K9" s="6" t="s">
        <v>31</v>
      </c>
      <c r="L9" s="54" t="s">
        <v>47</v>
      </c>
      <c r="M9" s="53" t="s">
        <v>61</v>
      </c>
      <c r="N9" s="8">
        <v>3.25</v>
      </c>
      <c r="O9" s="18" t="s">
        <v>49</v>
      </c>
      <c r="P9" s="6" t="s">
        <v>31</v>
      </c>
      <c r="Q9" s="54" t="s">
        <v>50</v>
      </c>
      <c r="R9" s="53" t="s">
        <v>62</v>
      </c>
      <c r="S9" s="8">
        <v>3.25</v>
      </c>
      <c r="T9" s="18" t="s">
        <v>52</v>
      </c>
      <c r="U9" s="6" t="s">
        <v>89</v>
      </c>
      <c r="V9" s="12"/>
      <c r="W9" s="12"/>
      <c r="X9" s="12"/>
      <c r="Y9" s="18" t="str">
        <f>IF(WORKDAY($W$3,Y$3-1)&lt;$W$3,(TEXT(WORKDAY($W$3,Y$3-1),"dddd
") &amp; TEXT(WORKDAY($W$3,Y$3-1),"mmm.d")),(TEXT($W$3,"dddd
") &amp; TEXT($W$3,"mmm.d")))</f>
        <v>Tuesday
Dec.12</v>
      </c>
      <c r="Z9" s="8"/>
    </row>
    <row r="10" spans="1:26" s="11" customFormat="1" ht="87" x14ac:dyDescent="0.35">
      <c r="A10" s="37" t="s">
        <v>63</v>
      </c>
      <c r="B10" s="11" t="s">
        <v>42</v>
      </c>
      <c r="C10" s="8"/>
      <c r="D10" s="8"/>
      <c r="E10" s="15" t="str">
        <f t="shared" ref="E10:E12" si="1">TEXT(($E$3+3),"dddd
") &amp; TEXT(($E$3+3),"mmm.d")</f>
        <v>Thursday
Nov.23</v>
      </c>
      <c r="F10" s="8"/>
      <c r="G10" s="54" t="s">
        <v>44</v>
      </c>
      <c r="H10" s="53" t="s">
        <v>64</v>
      </c>
      <c r="I10" s="8">
        <v>3.75</v>
      </c>
      <c r="J10" s="18" t="s">
        <v>55</v>
      </c>
      <c r="K10" s="6" t="s">
        <v>31</v>
      </c>
      <c r="L10" s="54" t="s">
        <v>47</v>
      </c>
      <c r="M10" s="53" t="s">
        <v>65</v>
      </c>
      <c r="N10" s="8">
        <v>3.25</v>
      </c>
      <c r="O10" s="18" t="s">
        <v>49</v>
      </c>
      <c r="P10" s="6" t="s">
        <v>31</v>
      </c>
      <c r="Q10" s="54" t="s">
        <v>50</v>
      </c>
      <c r="R10" s="53" t="s">
        <v>66</v>
      </c>
      <c r="S10" s="8">
        <v>3.25</v>
      </c>
      <c r="T10" s="18" t="s">
        <v>52</v>
      </c>
      <c r="U10" s="6" t="s">
        <v>89</v>
      </c>
      <c r="V10" s="12"/>
      <c r="W10" s="12"/>
      <c r="X10" s="12"/>
      <c r="Y10" s="21" t="str">
        <f>IF(WORKDAY($W$3,Y$3)&lt;$W$3,(TEXT(WORKDAY($W$3,Y$3),"dddd
") &amp; TEXT(WORKDAY($W$3,Y$3),"mmm.d")),(TEXT($W$3,"dddd
") &amp; TEXT($W$3,"mmm.d")))</f>
        <v>Wednesday
Dec.13</v>
      </c>
      <c r="Z10" s="8"/>
    </row>
    <row r="11" spans="1:26" s="9" customFormat="1" ht="101.5" x14ac:dyDescent="0.35">
      <c r="A11" s="53" t="s">
        <v>67</v>
      </c>
      <c r="B11" s="11" t="s">
        <v>42</v>
      </c>
      <c r="E11" s="15" t="str">
        <f t="shared" si="1"/>
        <v>Thursday
Nov.23</v>
      </c>
      <c r="G11" s="54" t="s">
        <v>68</v>
      </c>
      <c r="H11" s="53" t="s">
        <v>69</v>
      </c>
      <c r="I11" s="9">
        <v>5.25</v>
      </c>
      <c r="J11" s="8" t="s">
        <v>70</v>
      </c>
      <c r="K11" s="6" t="s">
        <v>71</v>
      </c>
      <c r="L11" s="54" t="s">
        <v>72</v>
      </c>
      <c r="M11" s="53" t="s">
        <v>69</v>
      </c>
      <c r="N11" s="9">
        <v>4.5</v>
      </c>
      <c r="O11" s="18" t="s">
        <v>70</v>
      </c>
      <c r="P11" s="6" t="s">
        <v>31</v>
      </c>
      <c r="Q11" s="54" t="s">
        <v>73</v>
      </c>
      <c r="R11" s="53" t="s">
        <v>69</v>
      </c>
      <c r="S11" s="9">
        <v>4.5</v>
      </c>
      <c r="T11" s="18" t="s">
        <v>74</v>
      </c>
      <c r="U11" s="6" t="s">
        <v>89</v>
      </c>
      <c r="Y11" s="22" t="s">
        <v>75</v>
      </c>
    </row>
    <row r="12" spans="1:26" s="10" customFormat="1" ht="130.5" x14ac:dyDescent="0.35">
      <c r="A12" s="11" t="s">
        <v>76</v>
      </c>
      <c r="B12" s="11" t="s">
        <v>42</v>
      </c>
      <c r="C12" s="55" t="s">
        <v>77</v>
      </c>
      <c r="D12" s="13"/>
      <c r="E12" s="15" t="str">
        <f t="shared" si="1"/>
        <v>Thursday
Nov.23</v>
      </c>
      <c r="F12" s="13"/>
      <c r="G12" s="54" t="s">
        <v>78</v>
      </c>
      <c r="H12" s="53" t="s">
        <v>79</v>
      </c>
      <c r="I12" s="9">
        <v>7.5</v>
      </c>
      <c r="J12" s="8" t="s">
        <v>70</v>
      </c>
      <c r="K12" s="6" t="s">
        <v>23</v>
      </c>
      <c r="L12" s="54" t="s">
        <v>80</v>
      </c>
      <c r="M12" s="53" t="s">
        <v>79</v>
      </c>
      <c r="N12" s="9">
        <v>3.5</v>
      </c>
      <c r="O12" s="18" t="s">
        <v>70</v>
      </c>
      <c r="P12" s="6" t="s">
        <v>31</v>
      </c>
      <c r="Q12" s="54" t="s">
        <v>81</v>
      </c>
      <c r="R12" s="53" t="s">
        <v>79</v>
      </c>
      <c r="S12" s="9">
        <v>3.5</v>
      </c>
      <c r="T12" s="18" t="s">
        <v>82</v>
      </c>
      <c r="U12" s="6" t="s">
        <v>89</v>
      </c>
      <c r="X12" s="13"/>
      <c r="Y12" s="20" t="s">
        <v>83</v>
      </c>
      <c r="Z12" s="13"/>
    </row>
    <row r="13" spans="1:26" ht="217.5" x14ac:dyDescent="0.35">
      <c r="E13" s="16" t="str">
        <f>TEXT(($E$3+4),"dddd
") &amp; TEXT(($E$3+4),"mmm.d")</f>
        <v>Friday
Nov.24</v>
      </c>
      <c r="G13" s="38" t="s">
        <v>84</v>
      </c>
      <c r="H13" s="38" t="s">
        <v>85</v>
      </c>
      <c r="J13" s="16" t="str">
        <f>TEXT(($E$3+J$3),"dddd
") &amp; TEXT(($E$3+J$3),"mmm.d")</f>
        <v>Wednesday
Nov.29</v>
      </c>
      <c r="O13" s="16" t="str">
        <f>TEXT(($E$3+O$3),"dddd
") &amp; TEXT(($E$3+O$3),"mmm.d")</f>
        <v>Monday
Dec.4</v>
      </c>
      <c r="T13" s="19" t="str">
        <f>TEXT(($E$3+T$3),"dddd
") &amp; TEXT(($E$3+T$3),"mmm.d")</f>
        <v>Monday
Dec.11</v>
      </c>
    </row>
    <row r="14" spans="1:26" ht="44" thickBot="1" x14ac:dyDescent="0.4">
      <c r="E14" s="17" t="s">
        <v>86</v>
      </c>
      <c r="J14" s="17" t="s">
        <v>86</v>
      </c>
      <c r="O14" s="17" t="s">
        <v>86</v>
      </c>
      <c r="T14" s="20" t="s">
        <v>87</v>
      </c>
    </row>
    <row r="15" spans="1:26" ht="87" x14ac:dyDescent="0.35">
      <c r="T15" s="20" t="s">
        <v>88</v>
      </c>
    </row>
  </sheetData>
  <mergeCells count="5">
    <mergeCell ref="V1:Z1"/>
    <mergeCell ref="B1:F1"/>
    <mergeCell ref="G1:K1"/>
    <mergeCell ref="Q1:U1"/>
    <mergeCell ref="L1:P1"/>
  </mergeCells>
  <conditionalFormatting sqref="B7:D12 V11:Z11 F11:F12 B13:U1048576">
    <cfRule type="containsText" dxfId="34" priority="39" operator="containsText" text="complete">
      <formula>NOT(ISERROR(SEARCH("complete",B7)))</formula>
    </cfRule>
  </conditionalFormatting>
  <conditionalFormatting sqref="B1:V1">
    <cfRule type="containsText" dxfId="33" priority="119" operator="containsText" text="complete">
      <formula>NOT(ISERROR(SEARCH("complete",B1)))</formula>
    </cfRule>
  </conditionalFormatting>
  <conditionalFormatting sqref="E13">
    <cfRule type="containsText" dxfId="32" priority="33" operator="containsText" text="complete">
      <formula>NOT(ISERROR(SEARCH("complete",E13)))</formula>
    </cfRule>
  </conditionalFormatting>
  <conditionalFormatting sqref="F1:F2 F7 Z7 Z11:Z1048576 K1:K2 U1:U2 K13:K1048576 P13:P1048576 U13:U1048576">
    <cfRule type="containsText" dxfId="31" priority="213" operator="containsText" text="in progress">
      <formula>NOT(ISERROR(SEARCH("in progress",F1)))</formula>
    </cfRule>
  </conditionalFormatting>
  <conditionalFormatting sqref="F1:F2 K1:K2 U1:U2 F7 Z7 Z11:Z1048576 K13:K1048576 P13:P1048576 U13:U1048576">
    <cfRule type="containsText" dxfId="30" priority="214" operator="containsText" text="not yet started">
      <formula>NOT(ISERROR(SEARCH("not yet started",F1)))</formula>
    </cfRule>
  </conditionalFormatting>
  <conditionalFormatting sqref="F7:F10 Z7:Z10 C2:F2 C3:D4 V7:X10 H7:I11 M7:N11 R7:S11 J13:J14 O13:O14">
    <cfRule type="containsText" dxfId="29" priority="211" operator="containsText" text="complete">
      <formula>NOT(ISERROR(SEARCH("complete",C2)))</formula>
    </cfRule>
  </conditionalFormatting>
  <conditionalFormatting sqref="F8:F1048576 Z8:Z10">
    <cfRule type="containsText" dxfId="28" priority="156" operator="containsText" text="in progress">
      <formula>NOT(ISERROR(SEARCH("in progress",F8)))</formula>
    </cfRule>
  </conditionalFormatting>
  <conditionalFormatting sqref="H2:K4">
    <cfRule type="containsText" dxfId="27" priority="32" operator="containsText" text="complete">
      <formula>NOT(ISERROR(SEARCH("complete",H2)))</formula>
    </cfRule>
  </conditionalFormatting>
  <conditionalFormatting sqref="I12">
    <cfRule type="containsText" dxfId="26" priority="3" operator="containsText" text="complete">
      <formula>NOT(ISERROR(SEARCH("complete",I12)))</formula>
    </cfRule>
  </conditionalFormatting>
  <conditionalFormatting sqref="K2">
    <cfRule type="containsText" dxfId="25" priority="12" operator="containsText" text="complete">
      <formula>NOT(ISERROR(SEARCH("complete",K2)))</formula>
    </cfRule>
  </conditionalFormatting>
  <conditionalFormatting sqref="K3:K4">
    <cfRule type="containsText" dxfId="24" priority="48" operator="containsText" text="not yet started">
      <formula>NOT(ISERROR(SEARCH("not yet started",K3)))</formula>
    </cfRule>
    <cfRule type="containsText" dxfId="23" priority="47" operator="containsText" text="in progress">
      <formula>NOT(ISERROR(SEARCH("in progress",K3)))</formula>
    </cfRule>
  </conditionalFormatting>
  <conditionalFormatting sqref="M2:P2">
    <cfRule type="containsText" dxfId="22" priority="11" operator="containsText" text="complete">
      <formula>NOT(ISERROR(SEARCH("complete",M2)))</formula>
    </cfRule>
  </conditionalFormatting>
  <conditionalFormatting sqref="M4:P4 R4:U4">
    <cfRule type="containsText" dxfId="21" priority="22" operator="containsText" text="complete">
      <formula>NOT(ISERROR(SEARCH("complete",M4)))</formula>
    </cfRule>
  </conditionalFormatting>
  <conditionalFormatting sqref="N12">
    <cfRule type="containsText" dxfId="20" priority="2" operator="containsText" text="complete">
      <formula>NOT(ISERROR(SEARCH("complete",N12)))</formula>
    </cfRule>
  </conditionalFormatting>
  <conditionalFormatting sqref="N3:P3">
    <cfRule type="containsText" dxfId="19" priority="49" operator="containsText" text="complete">
      <formula>NOT(ISERROR(SEARCH("complete",N3)))</formula>
    </cfRule>
  </conditionalFormatting>
  <conditionalFormatting sqref="P1:P2">
    <cfRule type="containsText" dxfId="18" priority="120" operator="containsText" text="in progress">
      <formula>NOT(ISERROR(SEARCH("in progress",P1)))</formula>
    </cfRule>
    <cfRule type="containsText" dxfId="17" priority="121" operator="containsText" text="not yet started">
      <formula>NOT(ISERROR(SEARCH("not yet started",P1)))</formula>
    </cfRule>
  </conditionalFormatting>
  <conditionalFormatting sqref="P3">
    <cfRule type="containsText" dxfId="16" priority="51" operator="containsText" text="not yet started">
      <formula>NOT(ISERROR(SEARCH("not yet started",P3)))</formula>
    </cfRule>
    <cfRule type="containsText" dxfId="15" priority="50" operator="containsText" text="in progress">
      <formula>NOT(ISERROR(SEARCH("in progress",P3)))</formula>
    </cfRule>
  </conditionalFormatting>
  <conditionalFormatting sqref="P4 U4">
    <cfRule type="containsText" dxfId="14" priority="23" operator="containsText" text="in progress">
      <formula>NOT(ISERROR(SEARCH("in progress",P4)))</formula>
    </cfRule>
    <cfRule type="containsText" dxfId="13" priority="24" operator="containsText" text="not yet started">
      <formula>NOT(ISERROR(SEARCH("not yet started",P4)))</formula>
    </cfRule>
  </conditionalFormatting>
  <conditionalFormatting sqref="R2:U2">
    <cfRule type="containsText" dxfId="12" priority="9" operator="containsText" text="complete">
      <formula>NOT(ISERROR(SEARCH("complete",R2)))</formula>
    </cfRule>
  </conditionalFormatting>
  <conditionalFormatting sqref="R3:V3">
    <cfRule type="containsText" dxfId="11" priority="52" operator="containsText" text="complete">
      <formula>NOT(ISERROR(SEARCH("complete",R3)))</formula>
    </cfRule>
  </conditionalFormatting>
  <conditionalFormatting sqref="S12">
    <cfRule type="containsText" dxfId="10" priority="1" operator="containsText" text="complete">
      <formula>NOT(ISERROR(SEARCH("complete",S12)))</formula>
    </cfRule>
  </conditionalFormatting>
  <conditionalFormatting sqref="T13">
    <cfRule type="containsText" dxfId="9" priority="37" operator="containsText" text="complete">
      <formula>NOT(ISERROR(SEARCH("complete",T13)))</formula>
    </cfRule>
  </conditionalFormatting>
  <conditionalFormatting sqref="U3">
    <cfRule type="containsText" dxfId="8" priority="104" operator="containsText" text="not yet started">
      <formula>NOT(ISERROR(SEARCH("not yet started",U3)))</formula>
    </cfRule>
    <cfRule type="containsText" dxfId="7" priority="103" operator="containsText" text="in progress">
      <formula>NOT(ISERROR(SEARCH("in progress",U3)))</formula>
    </cfRule>
  </conditionalFormatting>
  <conditionalFormatting sqref="W2">
    <cfRule type="containsText" dxfId="6" priority="41" operator="containsText" text="complete">
      <formula>NOT(ISERROR(SEARCH("complete",W2)))</formula>
    </cfRule>
  </conditionalFormatting>
  <conditionalFormatting sqref="W4 V12:V18 V19:Z1048576">
    <cfRule type="containsText" dxfId="5" priority="160" operator="containsText" text="complete">
      <formula>NOT(ISERROR(SEARCH("complete",V4)))</formula>
    </cfRule>
  </conditionalFormatting>
  <conditionalFormatting sqref="X2:Z4">
    <cfRule type="containsText" dxfId="4" priority="4" operator="containsText" text="complete">
      <formula>NOT(ISERROR(SEARCH("complete",X2)))</formula>
    </cfRule>
  </conditionalFormatting>
  <conditionalFormatting sqref="X12:Z18">
    <cfRule type="containsText" dxfId="3" priority="40" operator="containsText" text="complete">
      <formula>NOT(ISERROR(SEARCH("complete",X12)))</formula>
    </cfRule>
  </conditionalFormatting>
  <conditionalFormatting sqref="Z2:Z4">
    <cfRule type="containsText" dxfId="2" priority="8" operator="containsText" text="not yet started">
      <formula>NOT(ISERROR(SEARCH("not yet started",Z2)))</formula>
    </cfRule>
    <cfRule type="containsText" dxfId="1" priority="7" operator="containsText" text="in progress">
      <formula>NOT(ISERROR(SEARCH("in progress",Z2)))</formula>
    </cfRule>
  </conditionalFormatting>
  <conditionalFormatting sqref="Z8:Z10 F8:F1048576">
    <cfRule type="containsText" dxfId="0" priority="157" operator="containsText" text="not yet started">
      <formula>NOT(ISERROR(SEARCH("not yet started",F8)))</formula>
    </cfRule>
  </conditionalFormatting>
  <hyperlinks>
    <hyperlink ref="C12" r:id="rId1" xr:uid="{57521BC5-FD84-4549-BC48-3ED2FBF769A8}"/>
    <hyperlink ref="C7" r:id="rId2" xr:uid="{DF9750AE-0D9D-4052-AB1C-2C6BD757C3E9}"/>
    <hyperlink ref="C9" r:id="rId3" xr:uid="{8A46B1FC-3F72-4A6A-B71E-CACA90B2B59B}"/>
  </hyperlinks>
  <pageMargins left="0.7" right="0.7" top="0.75" bottom="0.75" header="0.3" footer="0.3"/>
  <pageSetup orientation="portrait" horizontalDpi="300" verticalDpi="300" r:id="rId4"/>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2C2EB83FBF2E4A94A93DADBF2D1EBA" ma:contentTypeVersion="10" ma:contentTypeDescription="Create a new document." ma:contentTypeScope="" ma:versionID="2bc0da60fc3f6d3ff823b402665b7ef4">
  <xsd:schema xmlns:xsd="http://www.w3.org/2001/XMLSchema" xmlns:xs="http://www.w3.org/2001/XMLSchema" xmlns:p="http://schemas.microsoft.com/office/2006/metadata/properties" xmlns:ns2="33092293-e30b-4cbb-90f4-f07707ccfcc7" targetNamespace="http://schemas.microsoft.com/office/2006/metadata/properties" ma:root="true" ma:fieldsID="8b5109a41c6ff1e9c12b70f862bf330e" ns2:_="">
    <xsd:import namespace="33092293-e30b-4cbb-90f4-f07707ccfcc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092293-e30b-4cbb-90f4-f07707ccfc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3092293-e30b-4cbb-90f4-f07707ccfcc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FF43C05-6F1C-428F-9499-B907BBB66A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092293-e30b-4cbb-90f4-f07707ccfc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3.xml><?xml version="1.0" encoding="utf-8"?>
<ds:datastoreItem xmlns:ds="http://schemas.openxmlformats.org/officeDocument/2006/customXml" ds:itemID="{76FEA26C-2233-4295-8BE1-B265CEAD26C7}">
  <ds:schemaRefs>
    <ds:schemaRef ds:uri="http://schemas.microsoft.com/office/2006/metadata/properties"/>
    <ds:schemaRef ds:uri="http://schemas.microsoft.com/office/infopath/2007/PartnerControls"/>
    <ds:schemaRef ds:uri="33092293-e30b-4cbb-90f4-f07707ccfc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Jhonattan Gomez</cp:lastModifiedBy>
  <cp:revision/>
  <dcterms:created xsi:type="dcterms:W3CDTF">2020-03-22T18:31:45Z</dcterms:created>
  <dcterms:modified xsi:type="dcterms:W3CDTF">2023-12-08T13:43:25Z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0x0101006E2C2EB83FBF2E4A94A93DADBF2D1EBA</vt:lpwstr>
  </property>
  <property fmtid="{D5CDD505-2E9C-101B-9397-08002B2CF9AE}" pid="3" name="MediaServiceImageTags">
    <vt:lpwstr/>
  </property>
</Properties>
</file>