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1"/>
  <workbookPr/>
  <mc:AlternateContent xmlns:mc="http://schemas.openxmlformats.org/markup-compatibility/2006">
    <mc:Choice Requires="x15">
      <x15ac:absPath xmlns:x15ac="http://schemas.microsoft.com/office/spreadsheetml/2010/11/ac" url="C:\Users\willy.chumpitaz\Downloads\"/>
    </mc:Choice>
  </mc:AlternateContent>
  <xr:revisionPtr revIDLastSave="0" documentId="8_{95EFD1B6-0ED2-4BBC-91B4-033D7A81575E}" xr6:coauthVersionLast="47" xr6:coauthVersionMax="47" xr10:uidLastSave="{00000000-0000-0000-0000-000000000000}"/>
  <bookViews>
    <workbookView xWindow="0" yWindow="465" windowWidth="12960" windowHeight="5970" firstSheet="2" activeTab="2" xr2:uid="{00000000-000D-0000-FFFF-FFFF00000000}"/>
  </bookViews>
  <sheets>
    <sheet name="Checklist" sheetId="1" r:id="rId1"/>
    <sheet name="Sizing System" sheetId="2" r:id="rId2"/>
    <sheet name="Examples for Command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G22" i="2"/>
  <c r="F22" i="2"/>
  <c r="G21" i="2"/>
  <c r="F21" i="2"/>
  <c r="C11" i="2"/>
  <c r="C9" i="2"/>
  <c r="C26" i="2" s="1"/>
  <c r="C7" i="2"/>
  <c r="C20" i="2" s="1"/>
  <c r="C6" i="2"/>
  <c r="C18" i="2" s="1"/>
  <c r="C5" i="2"/>
  <c r="C17" i="2" s="1"/>
  <c r="C8" i="2"/>
  <c r="C25" i="2" s="1"/>
  <c r="C19" i="2" l="1"/>
  <c r="F19" i="2" s="1"/>
  <c r="G20" i="2"/>
  <c r="F20" i="2"/>
  <c r="G17" i="2"/>
  <c r="F17" i="2"/>
  <c r="G18" i="2"/>
  <c r="F18" i="2"/>
  <c r="G19" i="2"/>
  <c r="F23" i="2" l="1"/>
  <c r="G23" i="2"/>
</calcChain>
</file>

<file path=xl/sharedStrings.xml><?xml version="1.0" encoding="utf-8"?>
<sst xmlns="http://schemas.openxmlformats.org/spreadsheetml/2006/main" count="143" uniqueCount="107">
  <si>
    <t>NO</t>
  </si>
  <si>
    <t>TOPIC</t>
  </si>
  <si>
    <t>SUB TASKS</t>
  </si>
  <si>
    <t>DESCRIPTION/NOTES</t>
  </si>
  <si>
    <t>STATUS</t>
  </si>
  <si>
    <t>ETA</t>
  </si>
  <si>
    <t>IP</t>
  </si>
  <si>
    <t>Server</t>
  </si>
  <si>
    <t xml:space="preserve">Application server
</t>
  </si>
  <si>
    <t>- Quantity: 02 server
- CPU: Intel Xeon E7-4870, 2.40 GHz, 40 cores, 4 chips, 10 cores/chip, 2 threads/core
- RAM: 128GB
- HDD: 2 x 600 GB 15K RPM SATA
- Storage: 2 TB (save record message)
- Account + IP application server</t>
  </si>
  <si>
    <t>Done</t>
  </si>
  <si>
    <t xml:space="preserve">Oracle Database server
</t>
  </si>
  <si>
    <t>- Quantity: 02 server
- CPU: Intel Xeon E7-4870, 2.40 GHz, 40 cores, 4 chips, 10 cores/chip, 2 threads/core
- RAM: 128GB
- HDD: 2 x 600 GB 15K RPM SATA
- DBMS: Oracle RAC
- Storage: 1 TB (DB data) 
- Account + IP Oracle</t>
  </si>
  <si>
    <t>Connections</t>
  </si>
  <si>
    <t>SMSC (SMPP)</t>
  </si>
  <si>
    <t>Open connection</t>
  </si>
  <si>
    <t>Fulfilment</t>
  </si>
  <si>
    <t>GMSC (SIP)</t>
  </si>
  <si>
    <t>Provisioning</t>
  </si>
  <si>
    <t>ChargingGW or MPS</t>
  </si>
  <si>
    <t>No need it</t>
  </si>
  <si>
    <t>BCCSGW</t>
  </si>
  <si>
    <t>Account</t>
  </si>
  <si>
    <t>SMSC (sysid/password)</t>
  </si>
  <si>
    <t>Declare account</t>
  </si>
  <si>
    <t>user: vms3  
pass: vms3</t>
  </si>
  <si>
    <t>Provisioning (active/inactive CFB, CFNRC, CFNRY flag on HLR)</t>
  </si>
  <si>
    <t>Already declared, only need to restart 
processes on 06/06/21</t>
  </si>
  <si>
    <t>user: vmail
pass: GFjUd6aK</t>
  </si>
  <si>
    <t>ChargingGW or MPS (charge and register)</t>
  </si>
  <si>
    <t>BCCSGW (view subscriber information)</t>
  </si>
  <si>
    <t>GSMC (callin and callout)</t>
  </si>
  <si>
    <t>Declare for application callin and callout</t>
  </si>
  <si>
    <t>Pending</t>
  </si>
  <si>
    <t>Mr Vuong must check</t>
  </si>
  <si>
    <t>Short code</t>
  </si>
  <si>
    <t>Short code for receiving missing call from GMSC</t>
  </si>
  <si>
    <t>Declare short code</t>
  </si>
  <si>
    <t>SMS short code</t>
  </si>
  <si>
    <t>Service integration</t>
  </si>
  <si>
    <t>MPS/ChargingGW</t>
  </si>
  <si>
    <t>Link and method to integrate</t>
  </si>
  <si>
    <t>http://10.121.8.133:8560/BCCSGateway/BCCSGateway</t>
  </si>
  <si>
    <t>&lt;soapenv:Envelope xmlns:soapenv="http://schemas.xmlsoap.org/soap/envelope/" xmlns:web="http://webservice.bccsgw.viettel.com/"&gt;
   &lt;soapenv:Header/&gt;
   &lt;soapenv:Body&gt;
      &lt;web:gwOperation&gt;
         &lt;Input&gt;
            &lt;username&gt;aa37debe54bdab61&lt;/username&gt;
            &lt;password&gt;45037153e4312bba&lt;/password&gt;
            &lt;wscode&gt;checkLoginBySubscriber&lt;/wscode&gt;
            &lt;param name="msisdn" value="%ISDN%"/&gt;
         &lt;/Input&gt;
      &lt;/web:gwOperation&gt;
   &lt;/soapenv:Body&gt;
&lt;/soapenv:Envelope&gt;</t>
  </si>
  <si>
    <t>IP and command to integrate (active/inactive CFB, CFNRC, CFNRY flag on HLR)</t>
  </si>
  <si>
    <t>10.121.5.43:8070 10.121.5.44:8070</t>
  </si>
  <si>
    <t>HLR_HW_REMOVE_CFNRC
HLR_HW_MODI_CFNRC
HLR_HW_REGIST_CFNRC</t>
  </si>
  <si>
    <t>HLR_HW_MOD_CFD_ADD_VMS
HLR_HW_MOD_CFD_REVOKE_VMS
HLR_HW_MOD_CFD_REGIST_VMS</t>
  </si>
  <si>
    <t>Deploy</t>
  </si>
  <si>
    <t xml:space="preserve">Application
</t>
  </si>
  <si>
    <t>Deploy application</t>
  </si>
  <si>
    <t>DB</t>
  </si>
  <si>
    <t>Deploy DB tables and data</t>
  </si>
  <si>
    <t>UAT</t>
  </si>
  <si>
    <t>Launching</t>
  </si>
  <si>
    <t xml:space="preserve">Voicemail Plus </t>
  </si>
  <si>
    <t>Total Subs</t>
  </si>
  <si>
    <t>Total Service's Sub</t>
  </si>
  <si>
    <t>Peak Hours</t>
  </si>
  <si>
    <t>Call TPS</t>
  </si>
  <si>
    <t>Notify TPS</t>
  </si>
  <si>
    <t>Register TPS</t>
  </si>
  <si>
    <t>Total voice mail/day</t>
  </si>
  <si>
    <t>Total records/day</t>
  </si>
  <si>
    <t>Average time per voice mail (seconds)</t>
  </si>
  <si>
    <t>Voice mail's capacity (KB)</t>
  </si>
  <si>
    <t>Voice mail's capacity in DB (KB)</t>
  </si>
  <si>
    <t>Storage time DB (Day)</t>
  </si>
  <si>
    <t>Voice message storage time</t>
  </si>
  <si>
    <t>Sizing</t>
  </si>
  <si>
    <t>Module</t>
  </si>
  <si>
    <t>TPS</t>
  </si>
  <si>
    <t>RAM/TPS (GB/TPS)</t>
  </si>
  <si>
    <t>CPU/TPS (CINT/TPS)</t>
  </si>
  <si>
    <t>RAM (GB)</t>
  </si>
  <si>
    <t>CPU (CINT)</t>
  </si>
  <si>
    <t>CallProcess</t>
  </si>
  <si>
    <t>NotifyProcess</t>
  </si>
  <si>
    <t>SmsProcess</t>
  </si>
  <si>
    <t>ServiceProcess</t>
  </si>
  <si>
    <t>ReportProcess</t>
  </si>
  <si>
    <t>CMS</t>
  </si>
  <si>
    <t>Total</t>
  </si>
  <si>
    <t>Sizing Storage</t>
  </si>
  <si>
    <t>App server (GB)</t>
  </si>
  <si>
    <t>Database (GB)</t>
  </si>
  <si>
    <t>Hardware Requirements</t>
  </si>
  <si>
    <t>Amount</t>
  </si>
  <si>
    <t>Configuration</t>
  </si>
  <si>
    <t>App</t>
  </si>
  <si>
    <t xml:space="preserve">CPU: Intel Xeon E7-4870, 2.40 GHz, 40 cores, 4 chips, 10 cores/chip, 2 threads/core
RAM: 128GB
HDD: 2 x 600 GB 15K RPM SATA
Storage: 2 TB (lưu file ghi âm tin nhắn thoại)
Reference: https://www.spec.org/cpu2006/results/res2011q2/cpu2006-20110328-15321.html </t>
  </si>
  <si>
    <t>Database</t>
  </si>
  <si>
    <t xml:space="preserve">CPU: Intel Xeon E7-4870, 2.40 GHz, 40 cores, 4 chips, 10 cores/chip, 2 threads/core
RAM: 128GB
HDD: 2 x 600 GB 15K RPM SATA
DBMS: Oracle RAC
Storage: 1 TB (lưu dữ liệu DB) 
Reference: https://www.spec.org/cpu2006/results/res2011q2/cpu2006-20110328-15321.html </t>
  </si>
  <si>
    <t>request</t>
  </si>
  <si>
    <t>Respond</t>
  </si>
  <si>
    <t>Register VMS</t>
  </si>
  <si>
    <t>"&lt;Service Id='7471' Message Type='1900' Process Code='000073' SystemTrace='2234' ClientId='cm_owner'&gt;
	&lt;TransactionTime&gt;Thu Jun 17 08:50:54 PET 2021&lt;/TransactionTime&gt;
	&lt;USER_TYPE&gt;1&lt;/USER_TYPE&gt;
	&lt;ClientTimeout&gt;100000&lt;/ClientTimeout&gt;
	&lt;EFFECT_DATE&gt;2021-06-17 08:50:53&lt;/EFFECT_DATE&gt;
	&lt;MSISDN&gt;51973985419&lt;/MSISDN&gt;
	&lt;PRICE_PLAN_INDEX&gt;VMPO&lt;/PRICE_PLAN_INDEX&gt;
	&lt;CURRENT_SERVICES&gt;MI0-&lt;/CURRENT_SERVICES&gt;
&lt;/Service&gt;"</t>
  </si>
  <si>
    <t>"&lt;Service Id='7474' Message Type='1901' Process Code='000073' SystemTrace='2234' ClientId='cm_owner'&gt;
	&lt;TransactionTime&gt;Thu Jun 17 08:50:54 PET 2021&lt;/TransactionTime&gt;
	&lt;businessStatus&gt;0&lt;/businessStatus&gt;
	&lt;detail&gt;
		ServiceId: PV_REGIST_VMS_MB_PRE   ServiceCaseId: 124   Priority: 1   Condition: null
			ExeStep[1]: HLR_HW_MOD_CFD:MSISDN=51973985419,PROVISION=TRUE,VALIDCCF=CFNRy&amp;CFNRc,SUPINTERCFD=FALSE,NFS=FALSE,NCS=FALSE,FTN=51973985419,PROPERTY=INTERNATIONAL,BSG=TS1X,NRTIME=30,ACTCFD=TRUE-&gt;(0|RETCODE = 0 SUCCESS0001:Operation is successful
)
			ExeStep[2]: was't sent, condition : &lt;$using(MCA)$&gt;--&gt; 1==0
	&lt;/detail&gt;
	&lt;responseCode&gt;0&lt;/responseCode&gt;
	&lt;description&gt;Successful&lt;/description&gt;
&lt;/Service&gt;"</t>
  </si>
  <si>
    <t>Revoke VMS</t>
  </si>
  <si>
    <t>"&lt;Service Id='7502' Message Type='1900' Process Code='000074' SystemTrace='2256' ClientId='cm_owner'&gt;
	&lt;TransactionTime&gt;Thu Jun 17 09:22:14 PET 2021&lt;/TransactionTime&gt;
	&lt;ClientTimeout&gt;100000&lt;/ClientTimeout&gt;
	&lt;EXPIRE_DATE&gt;2021-06-17 09:22:14&lt;/EXPIRE_DATE&gt;
	&lt;MSISDN&gt;51930420399&lt;/MSISDN&gt;
	&lt;PRICE_PLAN_INDEX&gt;VMPR&lt;/PRICE_PLAN_INDEX&gt;
	&lt;CURRENT_SERVICES&gt;Data_Prom-Data_Prom-Data_Prom-PreMI0-VMPR-&lt;/CURRENT_SERVICES&gt;
&lt;/Service&gt;"</t>
  </si>
  <si>
    <t>"&lt;Service Id='7505' Message Type='1901' Process Code='000074' SystemTrace='2256' ClientId='cm_owner'&gt;
	&lt;TransactionTime&gt;Thu Jun 17 09:22:14 PET 2021&lt;/TransactionTime&gt;
	&lt;businessStatus&gt;0&lt;/businessStatus&gt;
	&lt;detail&gt;
		ServiceId: PV_REVOKE_VMS_MB_PRE   ServiceCaseId: 125   Priority: 1   Condition: null
			ExeStep[1]: HLR_HW_MOD_CFD:MSISDN=51930420399,PROVISION=FALSE,VALIDCCF=CFNRy&amp;CFNRc-&gt;(0|RETCODE = 0 SUCCESS0001:Operation is successful
)
			ExeStep[2]: was't sent, condition : &lt;$using(MCA)$&gt;--&gt; 1==0
	&lt;/detail&gt;
	&lt;responseCode&gt;0&lt;/responseCode&gt;
	&lt;description&gt;Successful&lt;/description&gt;
&lt;/Service&gt;"</t>
  </si>
  <si>
    <t>Register MCA</t>
  </si>
  <si>
    <t>"&lt;Service Id='7481' Message Type='1900' Process Code='000080' SystemTrace='594' ClientId='cm_owner'&gt;
	&lt;TransactionTime&gt;Thu Jun 17 08:53:13 PET 2021&lt;/TransactionTime&gt;
	&lt;USER_TYPE&gt;1&lt;/USER_TYPE&gt;
	&lt;ClientTimeout&gt;100000&lt;/ClientTimeout&gt;
	&lt;EFFECT_DATE&gt;2021-06-17 08:53:11&lt;/EFFECT_DATE&gt;
	&lt;MSISDN&gt;51973985419&lt;/MSISDN&gt;
	&lt;PRICE_PLAN_INDEX&gt;MCAPO&lt;/PRICE_PLAN_INDEX&gt;
	&lt;CURRENT_SERVICES&gt;MI0-VMPO-&lt;/CURRENT_SERVICES&gt;
&lt;/Service&gt;"</t>
  </si>
  <si>
    <t>"&lt;Service Id='7482' Message Type='1901' Process Code='000080' SystemTrace='594' ClientId='cm_owner'&gt;
	&lt;TransactionTime&gt;Thu Jun 17 08:53:13 PET 2021&lt;/TransactionTime&gt;
	&lt;businessStatus&gt;0&lt;/businessStatus&gt;
	&lt;detail&gt;
		ServiceId: PV_REGIST_MCA_MB_PRE   ServiceCaseId: 131   Priority: 1   Condition: null
			ExeStep[1]: was't sent, condition : substr("&lt;$using(VMS)$&gt;",0,4)== "1==0"--&gt; substr("1==1",0,4)== "1==0"
			ExeStep[2]: VMS_MODIFY_MAILBOX:MSISDN=51973985419,SERVICE_CLASS=2222-&gt;(0|Succeed)
	&lt;/detail&gt;
	&lt;responseCode&gt;0&lt;/responseCode&gt;
	&lt;description&gt;Successful&lt;/description&gt;
&lt;/Service&gt;"</t>
  </si>
  <si>
    <t>Revoke MCA</t>
  </si>
  <si>
    <t>&lt;Service Id='7246' Message Type='1900' Process Code='000081' SystemTrace='575' ClientId='cm_owner'&gt;_x000D_
&lt;TransactionTime&gt;Mon Jun 14 18:56:43 PET 2021&lt;/TransactionTime&gt;_x000D_
&lt;ClientTimeout&gt;100000&lt;/ClientTimeout&gt;_x000D_
&lt;EXPIRE_DATE&gt;2021-06-14 18:56:42&lt;/EXPIRE_DATE&gt;_x000D_
&lt;MSISDN&gt;51900193497&lt;/MSISDN&gt;_x000D_
&lt;PRICE_PLAN_INDEX&gt;MCAPR&lt;/PRICE_PLAN_INDEX&gt;_x000D_
&lt;CURRENT_SERVICES&gt;MCAPR-Pre_TI5-VMPR-&lt;/CURRENT_SERVICES&gt;_x000D_
&lt;/Service&gt;</t>
  </si>
  <si>
    <t>"&lt;Service Id='7249' Message Type='1901' Process Code='000081' SystemTrace='575' ClientId='cm_owner'&gt;
	&lt;TransactionTime&gt;Mon Jun 14 18:56:43 PET 2021&lt;/TransactionTime&gt;
	&lt;businessStatus&gt;0&lt;/businessStatus&gt;
	&lt;detail&gt;
		ServiceId: PV_REVOKE_MCA_MB_PRE   ServiceCaseId: 132   Priority: 1   Condition: null
			ExeStep[1]: was't sent, condition : substr("&lt;$using(VMS)$&gt;",0,4)== "1==0"--&gt; substr("1==1",0,4)== "1==0"
			ExeStep[2]: VMS_MODIFY_MAILBOX:MSISDN=51900193497,SERVICE_CLASS=1111-&gt;(0|Succeed)
	&lt;/detail&gt;
	&lt;responseCode&gt;0&lt;/responseCode&gt;
	&lt;description&gt;Successful&lt;/description&gt;
&lt;/Service&gt;"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</si>
</sst>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05B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14" fontId="3" fillId="0" borderId="6" xfId="0" applyNumberFormat="1" applyFont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4" fillId="0" borderId="0" xfId="1"/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Light16"/>
  <colors>
    <mruColors>
      <color rgb="FFF05B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21.8.133:8560/BCCSGateway/BCCSGatew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3" zoomScale="85" zoomScaleNormal="85" workbookViewId="0">
      <selection activeCell="H18" sqref="H18"/>
    </sheetView>
  </sheetViews>
  <sheetFormatPr defaultColWidth="8.85546875" defaultRowHeight="15"/>
  <cols>
    <col min="1" max="1" width="8.85546875" style="1"/>
    <col min="2" max="2" width="22.7109375" customWidth="1"/>
    <col min="3" max="3" width="53" customWidth="1"/>
    <col min="4" max="4" width="45.140625" customWidth="1"/>
    <col min="5" max="5" width="28.140625" customWidth="1"/>
    <col min="6" max="6" width="18.140625" customWidth="1"/>
    <col min="7" max="7" width="36.5703125" customWidth="1"/>
    <col min="8" max="8" width="26.42578125" customWidth="1"/>
    <col min="9" max="9" width="32" customWidth="1"/>
  </cols>
  <sheetData>
    <row r="1" spans="1:8" ht="33" customHeight="1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23" t="s">
        <v>6</v>
      </c>
    </row>
    <row r="2" spans="1:8" ht="132">
      <c r="A2" s="34">
        <v>1</v>
      </c>
      <c r="B2" s="35" t="s">
        <v>7</v>
      </c>
      <c r="C2" s="3" t="s">
        <v>8</v>
      </c>
      <c r="D2" s="6" t="s">
        <v>9</v>
      </c>
      <c r="E2" s="25" t="s">
        <v>10</v>
      </c>
      <c r="F2" s="18"/>
    </row>
    <row r="3" spans="1:8" ht="148.5">
      <c r="A3" s="34"/>
      <c r="B3" s="35"/>
      <c r="C3" s="3" t="s">
        <v>11</v>
      </c>
      <c r="D3" s="6" t="s">
        <v>12</v>
      </c>
      <c r="E3" s="25" t="s">
        <v>10</v>
      </c>
      <c r="F3" s="18"/>
    </row>
    <row r="4" spans="1:8" ht="24.95" customHeight="1">
      <c r="A4" s="34">
        <v>2</v>
      </c>
      <c r="B4" s="35" t="s">
        <v>13</v>
      </c>
      <c r="C4" s="3" t="s">
        <v>14</v>
      </c>
      <c r="D4" s="3" t="s">
        <v>15</v>
      </c>
      <c r="E4" s="25" t="s">
        <v>10</v>
      </c>
      <c r="F4" s="21"/>
      <c r="G4" t="s">
        <v>16</v>
      </c>
    </row>
    <row r="5" spans="1:8" ht="27" customHeight="1">
      <c r="A5" s="34"/>
      <c r="B5" s="35"/>
      <c r="C5" s="3" t="s">
        <v>17</v>
      </c>
      <c r="D5" s="3" t="s">
        <v>15</v>
      </c>
      <c r="E5" s="25" t="s">
        <v>10</v>
      </c>
      <c r="F5" s="21"/>
    </row>
    <row r="6" spans="1:8" ht="27.95" customHeight="1">
      <c r="A6" s="34"/>
      <c r="B6" s="35"/>
      <c r="C6" s="3" t="s">
        <v>18</v>
      </c>
      <c r="D6" s="3" t="s">
        <v>15</v>
      </c>
      <c r="E6" s="25" t="s">
        <v>10</v>
      </c>
      <c r="F6" s="21"/>
    </row>
    <row r="7" spans="1:8" ht="27.95" customHeight="1">
      <c r="A7" s="34"/>
      <c r="B7" s="35"/>
      <c r="C7" s="3" t="s">
        <v>19</v>
      </c>
      <c r="D7" s="3" t="s">
        <v>15</v>
      </c>
      <c r="E7" s="26" t="s">
        <v>20</v>
      </c>
      <c r="F7" s="21"/>
    </row>
    <row r="8" spans="1:8" ht="33.950000000000003" customHeight="1">
      <c r="A8" s="34"/>
      <c r="B8" s="35"/>
      <c r="C8" s="3" t="s">
        <v>21</v>
      </c>
      <c r="D8" s="3" t="s">
        <v>15</v>
      </c>
      <c r="E8" s="25" t="s">
        <v>10</v>
      </c>
      <c r="F8" s="21"/>
    </row>
    <row r="9" spans="1:8" ht="29.1" customHeight="1">
      <c r="A9" s="34">
        <v>3</v>
      </c>
      <c r="B9" s="35" t="s">
        <v>22</v>
      </c>
      <c r="C9" s="3" t="s">
        <v>23</v>
      </c>
      <c r="D9" s="3" t="s">
        <v>24</v>
      </c>
      <c r="E9" s="25" t="s">
        <v>10</v>
      </c>
      <c r="F9" s="18"/>
      <c r="G9" s="24" t="s">
        <v>25</v>
      </c>
    </row>
    <row r="10" spans="1:8" ht="33">
      <c r="A10" s="34"/>
      <c r="B10" s="35"/>
      <c r="C10" s="3" t="s">
        <v>26</v>
      </c>
      <c r="D10" s="3" t="s">
        <v>24</v>
      </c>
      <c r="E10" s="25" t="s">
        <v>10</v>
      </c>
      <c r="F10" s="21"/>
      <c r="G10" s="24" t="s">
        <v>27</v>
      </c>
      <c r="H10" s="24" t="s">
        <v>28</v>
      </c>
    </row>
    <row r="11" spans="1:8" ht="33" customHeight="1">
      <c r="A11" s="34"/>
      <c r="B11" s="35"/>
      <c r="C11" s="3" t="s">
        <v>29</v>
      </c>
      <c r="D11" s="3" t="s">
        <v>24</v>
      </c>
      <c r="E11" s="26" t="s">
        <v>20</v>
      </c>
      <c r="F11" s="18"/>
    </row>
    <row r="12" spans="1:8" ht="29.1" customHeight="1">
      <c r="A12" s="34"/>
      <c r="B12" s="35"/>
      <c r="C12" s="3" t="s">
        <v>30</v>
      </c>
      <c r="D12" s="3" t="s">
        <v>24</v>
      </c>
      <c r="E12" s="26" t="s">
        <v>20</v>
      </c>
      <c r="F12" s="18"/>
    </row>
    <row r="13" spans="1:8" ht="27.95" customHeight="1">
      <c r="A13" s="34"/>
      <c r="B13" s="35"/>
      <c r="C13" s="3" t="s">
        <v>31</v>
      </c>
      <c r="D13" s="3" t="s">
        <v>32</v>
      </c>
      <c r="E13" s="27" t="s">
        <v>33</v>
      </c>
      <c r="F13" s="18"/>
      <c r="G13" t="s">
        <v>34</v>
      </c>
    </row>
    <row r="14" spans="1:8" ht="30" customHeight="1">
      <c r="A14" s="34">
        <v>4</v>
      </c>
      <c r="B14" s="35" t="s">
        <v>35</v>
      </c>
      <c r="C14" s="3" t="s">
        <v>36</v>
      </c>
      <c r="D14" s="3" t="s">
        <v>37</v>
      </c>
      <c r="E14" s="27" t="s">
        <v>33</v>
      </c>
      <c r="F14" s="18"/>
      <c r="G14" t="s">
        <v>34</v>
      </c>
    </row>
    <row r="15" spans="1:8" ht="39" customHeight="1">
      <c r="A15" s="34"/>
      <c r="B15" s="35"/>
      <c r="C15" s="3" t="s">
        <v>38</v>
      </c>
      <c r="D15" s="3" t="s">
        <v>37</v>
      </c>
      <c r="E15" s="25" t="s">
        <v>10</v>
      </c>
      <c r="F15" s="18"/>
      <c r="G15" s="24" t="s">
        <v>25</v>
      </c>
    </row>
    <row r="16" spans="1:8" ht="36.950000000000003" customHeight="1">
      <c r="A16" s="34">
        <v>5</v>
      </c>
      <c r="B16" s="35" t="s">
        <v>39</v>
      </c>
      <c r="C16" s="3" t="s">
        <v>40</v>
      </c>
      <c r="D16" s="3" t="s">
        <v>41</v>
      </c>
      <c r="E16" s="26" t="s">
        <v>20</v>
      </c>
      <c r="F16" s="18"/>
    </row>
    <row r="17" spans="1:9" ht="26.1" customHeight="1">
      <c r="A17" s="34"/>
      <c r="B17" s="35"/>
      <c r="C17" s="3" t="s">
        <v>21</v>
      </c>
      <c r="D17" s="3" t="s">
        <v>41</v>
      </c>
      <c r="E17" s="25" t="s">
        <v>10</v>
      </c>
      <c r="F17" s="21"/>
      <c r="G17" s="29" t="s">
        <v>42</v>
      </c>
      <c r="H17" s="24" t="s">
        <v>43</v>
      </c>
    </row>
    <row r="18" spans="1:9" ht="45">
      <c r="A18" s="34"/>
      <c r="B18" s="35"/>
      <c r="C18" s="3" t="s">
        <v>18</v>
      </c>
      <c r="D18" s="3" t="s">
        <v>44</v>
      </c>
      <c r="E18" s="25" t="s">
        <v>10</v>
      </c>
      <c r="F18" s="21"/>
      <c r="G18" s="22" t="s">
        <v>45</v>
      </c>
      <c r="H18" s="24" t="s">
        <v>46</v>
      </c>
      <c r="I18" s="24" t="s">
        <v>47</v>
      </c>
    </row>
    <row r="19" spans="1:9" ht="33">
      <c r="A19" s="34">
        <v>6</v>
      </c>
      <c r="B19" s="35" t="s">
        <v>48</v>
      </c>
      <c r="C19" s="3" t="s">
        <v>49</v>
      </c>
      <c r="D19" s="3" t="s">
        <v>50</v>
      </c>
      <c r="E19" s="27" t="s">
        <v>33</v>
      </c>
      <c r="F19" s="18"/>
    </row>
    <row r="20" spans="1:9" ht="35.1" customHeight="1">
      <c r="A20" s="34"/>
      <c r="B20" s="35"/>
      <c r="C20" s="3" t="s">
        <v>51</v>
      </c>
      <c r="D20" s="3" t="s">
        <v>52</v>
      </c>
      <c r="E20" s="27" t="s">
        <v>33</v>
      </c>
      <c r="F20" s="18"/>
    </row>
    <row r="21" spans="1:9" ht="45.95" customHeight="1">
      <c r="A21" s="30">
        <v>7</v>
      </c>
      <c r="B21" s="3" t="s">
        <v>53</v>
      </c>
      <c r="C21" s="3" t="s">
        <v>53</v>
      </c>
      <c r="D21" s="3" t="s">
        <v>53</v>
      </c>
      <c r="E21" s="27" t="s">
        <v>33</v>
      </c>
      <c r="F21" s="18"/>
    </row>
    <row r="22" spans="1:9" ht="56.1" customHeight="1" thickBot="1">
      <c r="A22" s="19">
        <v>8</v>
      </c>
      <c r="B22" s="12" t="s">
        <v>54</v>
      </c>
      <c r="C22" s="12" t="s">
        <v>54</v>
      </c>
      <c r="D22" s="12" t="s">
        <v>54</v>
      </c>
      <c r="E22" s="28" t="s">
        <v>33</v>
      </c>
      <c r="F22" s="20"/>
    </row>
  </sheetData>
  <mergeCells count="12">
    <mergeCell ref="A19:A20"/>
    <mergeCell ref="B2:B3"/>
    <mergeCell ref="B4:B8"/>
    <mergeCell ref="B9:B13"/>
    <mergeCell ref="B14:B15"/>
    <mergeCell ref="B16:B18"/>
    <mergeCell ref="B19:B20"/>
    <mergeCell ref="A2:A3"/>
    <mergeCell ref="A4:A8"/>
    <mergeCell ref="A9:A13"/>
    <mergeCell ref="A14:A15"/>
    <mergeCell ref="A16:A18"/>
  </mergeCells>
  <hyperlinks>
    <hyperlink ref="G17" r:id="rId1" xr:uid="{E6FE7028-9BD4-4588-9B1C-0A560C70BCE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22" workbookViewId="0">
      <selection activeCell="D29" sqref="D29:G29"/>
    </sheetView>
  </sheetViews>
  <sheetFormatPr defaultColWidth="8.85546875" defaultRowHeight="15"/>
  <cols>
    <col min="1" max="1" width="8.85546875" style="7"/>
    <col min="2" max="2" width="22" customWidth="1"/>
    <col min="3" max="5" width="19.42578125" customWidth="1"/>
    <col min="6" max="6" width="18" customWidth="1"/>
    <col min="7" max="7" width="19.28515625" customWidth="1"/>
  </cols>
  <sheetData>
    <row r="1" spans="1:7" ht="36" customHeight="1">
      <c r="A1" s="48" t="s">
        <v>55</v>
      </c>
      <c r="B1" s="49"/>
      <c r="C1" s="49"/>
      <c r="D1" s="49"/>
      <c r="E1" s="49"/>
      <c r="F1" s="49"/>
      <c r="G1" s="50"/>
    </row>
    <row r="2" spans="1:7" ht="29.1" customHeight="1">
      <c r="A2" s="8">
        <v>1</v>
      </c>
      <c r="B2" s="3" t="s">
        <v>56</v>
      </c>
      <c r="C2" s="36">
        <v>6000000</v>
      </c>
      <c r="D2" s="36"/>
      <c r="E2" s="36"/>
      <c r="F2" s="36"/>
      <c r="G2" s="37"/>
    </row>
    <row r="3" spans="1:7" ht="41.1" customHeight="1">
      <c r="A3" s="8">
        <v>2</v>
      </c>
      <c r="B3" s="3" t="s">
        <v>57</v>
      </c>
      <c r="C3" s="36">
        <f>C2*1</f>
        <v>6000000</v>
      </c>
      <c r="D3" s="36"/>
      <c r="E3" s="36"/>
      <c r="F3" s="36"/>
      <c r="G3" s="37"/>
    </row>
    <row r="4" spans="1:7" ht="36.950000000000003" customHeight="1">
      <c r="A4" s="8">
        <v>3</v>
      </c>
      <c r="B4" s="3" t="s">
        <v>58</v>
      </c>
      <c r="C4" s="36">
        <v>4</v>
      </c>
      <c r="D4" s="36"/>
      <c r="E4" s="36"/>
      <c r="F4" s="36"/>
      <c r="G4" s="37"/>
    </row>
    <row r="5" spans="1:7" ht="38.1" customHeight="1">
      <c r="A5" s="8">
        <v>4</v>
      </c>
      <c r="B5" s="3" t="s">
        <v>59</v>
      </c>
      <c r="C5" s="36">
        <f>C3/C4/3600</f>
        <v>416.66666666666669</v>
      </c>
      <c r="D5" s="36"/>
      <c r="E5" s="36"/>
      <c r="F5" s="36"/>
      <c r="G5" s="37"/>
    </row>
    <row r="6" spans="1:7" ht="44.1" customHeight="1">
      <c r="A6" s="8">
        <v>5</v>
      </c>
      <c r="B6" s="3" t="s">
        <v>60</v>
      </c>
      <c r="C6" s="36">
        <f>C3/10/C4/3600</f>
        <v>41.666666666666664</v>
      </c>
      <c r="D6" s="36"/>
      <c r="E6" s="36"/>
      <c r="F6" s="36"/>
      <c r="G6" s="37"/>
    </row>
    <row r="7" spans="1:7" ht="39" customHeight="1">
      <c r="A7" s="8">
        <v>6</v>
      </c>
      <c r="B7" s="3" t="s">
        <v>61</v>
      </c>
      <c r="C7" s="36">
        <f>C3*0.1/3600/10</f>
        <v>16.666666666666664</v>
      </c>
      <c r="D7" s="36"/>
      <c r="E7" s="36"/>
      <c r="F7" s="36"/>
      <c r="G7" s="37"/>
    </row>
    <row r="8" spans="1:7" ht="51" customHeight="1">
      <c r="A8" s="8">
        <v>7</v>
      </c>
      <c r="B8" s="3" t="s">
        <v>62</v>
      </c>
      <c r="C8" s="36">
        <f>C3*0.07</f>
        <v>420000.00000000006</v>
      </c>
      <c r="D8" s="36"/>
      <c r="E8" s="36"/>
      <c r="F8" s="36"/>
      <c r="G8" s="37"/>
    </row>
    <row r="9" spans="1:7" ht="48" customHeight="1">
      <c r="A9" s="8">
        <v>8</v>
      </c>
      <c r="B9" s="3" t="s">
        <v>63</v>
      </c>
      <c r="C9" s="36">
        <f>C3*0.6</f>
        <v>3600000</v>
      </c>
      <c r="D9" s="36"/>
      <c r="E9" s="36"/>
      <c r="F9" s="36"/>
      <c r="G9" s="37"/>
    </row>
    <row r="10" spans="1:7" ht="45" customHeight="1">
      <c r="A10" s="8">
        <v>9</v>
      </c>
      <c r="B10" s="3" t="s">
        <v>64</v>
      </c>
      <c r="C10" s="36">
        <v>20</v>
      </c>
      <c r="D10" s="36"/>
      <c r="E10" s="36"/>
      <c r="F10" s="36"/>
      <c r="G10" s="37"/>
    </row>
    <row r="11" spans="1:7" ht="63" customHeight="1">
      <c r="A11" s="8">
        <v>10</v>
      </c>
      <c r="B11" s="3" t="s">
        <v>65</v>
      </c>
      <c r="C11" s="36">
        <f>C10*16*8000/8/1024</f>
        <v>312.5</v>
      </c>
      <c r="D11" s="36"/>
      <c r="E11" s="36"/>
      <c r="F11" s="36"/>
      <c r="G11" s="37"/>
    </row>
    <row r="12" spans="1:7" ht="60.95" customHeight="1">
      <c r="A12" s="8">
        <v>11</v>
      </c>
      <c r="B12" s="3" t="s">
        <v>66</v>
      </c>
      <c r="C12" s="36">
        <v>1</v>
      </c>
      <c r="D12" s="36"/>
      <c r="E12" s="36"/>
      <c r="F12" s="36"/>
      <c r="G12" s="37"/>
    </row>
    <row r="13" spans="1:7" ht="42.95" customHeight="1">
      <c r="A13" s="8">
        <v>12</v>
      </c>
      <c r="B13" s="3" t="s">
        <v>67</v>
      </c>
      <c r="C13" s="36">
        <v>180</v>
      </c>
      <c r="D13" s="36"/>
      <c r="E13" s="36"/>
      <c r="F13" s="36"/>
      <c r="G13" s="37"/>
    </row>
    <row r="14" spans="1:7" ht="59.1" customHeight="1">
      <c r="A14" s="8">
        <v>13</v>
      </c>
      <c r="B14" s="3" t="s">
        <v>68</v>
      </c>
      <c r="C14" s="36">
        <v>15</v>
      </c>
      <c r="D14" s="36"/>
      <c r="E14" s="36"/>
      <c r="F14" s="36"/>
      <c r="G14" s="37"/>
    </row>
    <row r="15" spans="1:7" ht="30" customHeight="1">
      <c r="A15" s="45" t="s">
        <v>69</v>
      </c>
      <c r="B15" s="46"/>
      <c r="C15" s="46"/>
      <c r="D15" s="46"/>
      <c r="E15" s="46"/>
      <c r="F15" s="46"/>
      <c r="G15" s="47"/>
    </row>
    <row r="16" spans="1:7" ht="33">
      <c r="A16" s="8">
        <v>1</v>
      </c>
      <c r="B16" s="2" t="s">
        <v>70</v>
      </c>
      <c r="C16" s="32" t="s">
        <v>71</v>
      </c>
      <c r="D16" s="32" t="s">
        <v>72</v>
      </c>
      <c r="E16" s="32" t="s">
        <v>73</v>
      </c>
      <c r="F16" s="32" t="s">
        <v>74</v>
      </c>
      <c r="G16" s="9" t="s">
        <v>75</v>
      </c>
    </row>
    <row r="17" spans="1:7" ht="24" customHeight="1">
      <c r="A17" s="8">
        <v>2</v>
      </c>
      <c r="B17" s="3" t="s">
        <v>76</v>
      </c>
      <c r="C17" s="4">
        <f>$C$5</f>
        <v>416.66666666666669</v>
      </c>
      <c r="D17" s="5">
        <v>0.2</v>
      </c>
      <c r="E17" s="5">
        <v>2</v>
      </c>
      <c r="F17" s="5">
        <f>D17*C17</f>
        <v>83.333333333333343</v>
      </c>
      <c r="G17" s="10">
        <f>E17*C17</f>
        <v>833.33333333333337</v>
      </c>
    </row>
    <row r="18" spans="1:7" ht="26.1" customHeight="1">
      <c r="A18" s="8">
        <v>3</v>
      </c>
      <c r="B18" s="3" t="s">
        <v>77</v>
      </c>
      <c r="C18" s="4">
        <f>$C$6</f>
        <v>41.666666666666664</v>
      </c>
      <c r="D18" s="5">
        <v>0.2</v>
      </c>
      <c r="E18" s="5">
        <v>2</v>
      </c>
      <c r="F18" s="5">
        <f t="shared" ref="F18:F22" si="0">D18*C18</f>
        <v>8.3333333333333339</v>
      </c>
      <c r="G18" s="10">
        <f t="shared" ref="G18:G22" si="1">E18*C18</f>
        <v>83.333333333333329</v>
      </c>
    </row>
    <row r="19" spans="1:7" ht="29.1" customHeight="1">
      <c r="A19" s="8">
        <v>4</v>
      </c>
      <c r="B19" s="3" t="s">
        <v>78</v>
      </c>
      <c r="C19" s="4">
        <f>$C$6</f>
        <v>41.666666666666664</v>
      </c>
      <c r="D19" s="5">
        <v>0.2</v>
      </c>
      <c r="E19" s="5">
        <v>2</v>
      </c>
      <c r="F19" s="5">
        <f t="shared" si="0"/>
        <v>8.3333333333333339</v>
      </c>
      <c r="G19" s="10">
        <f t="shared" si="1"/>
        <v>83.333333333333329</v>
      </c>
    </row>
    <row r="20" spans="1:7" ht="29.1" customHeight="1">
      <c r="A20" s="8">
        <v>5</v>
      </c>
      <c r="B20" s="3" t="s">
        <v>79</v>
      </c>
      <c r="C20" s="4">
        <f>$C$7</f>
        <v>16.666666666666664</v>
      </c>
      <c r="D20" s="5">
        <v>0.3</v>
      </c>
      <c r="E20" s="5">
        <v>2</v>
      </c>
      <c r="F20" s="5">
        <f t="shared" si="0"/>
        <v>4.9999999999999991</v>
      </c>
      <c r="G20" s="10">
        <f t="shared" si="1"/>
        <v>33.333333333333329</v>
      </c>
    </row>
    <row r="21" spans="1:7" ht="24" customHeight="1">
      <c r="A21" s="8">
        <v>6</v>
      </c>
      <c r="B21" s="3" t="s">
        <v>80</v>
      </c>
      <c r="C21" s="4">
        <v>1</v>
      </c>
      <c r="D21" s="5">
        <v>0.2</v>
      </c>
      <c r="E21" s="5">
        <v>1.5</v>
      </c>
      <c r="F21" s="5">
        <f t="shared" si="0"/>
        <v>0.2</v>
      </c>
      <c r="G21" s="10">
        <f t="shared" si="1"/>
        <v>1.5</v>
      </c>
    </row>
    <row r="22" spans="1:7" ht="30.95" customHeight="1">
      <c r="A22" s="8">
        <v>7</v>
      </c>
      <c r="B22" s="3" t="s">
        <v>81</v>
      </c>
      <c r="C22" s="4">
        <v>1</v>
      </c>
      <c r="D22" s="5">
        <v>0.1</v>
      </c>
      <c r="E22" s="5">
        <v>1</v>
      </c>
      <c r="F22" s="5">
        <f t="shared" si="0"/>
        <v>0.1</v>
      </c>
      <c r="G22" s="10">
        <f t="shared" si="1"/>
        <v>1</v>
      </c>
    </row>
    <row r="23" spans="1:7" ht="21" customHeight="1">
      <c r="A23" s="51" t="s">
        <v>82</v>
      </c>
      <c r="B23" s="52"/>
      <c r="C23" s="52"/>
      <c r="D23" s="52"/>
      <c r="E23" s="52"/>
      <c r="F23" s="5">
        <f>SUM(F17:F22)</f>
        <v>105.3</v>
      </c>
      <c r="G23" s="10">
        <f>SUM(G17:G22)</f>
        <v>1035.8333333333335</v>
      </c>
    </row>
    <row r="24" spans="1:7" ht="33" customHeight="1">
      <c r="A24" s="45" t="s">
        <v>83</v>
      </c>
      <c r="B24" s="46"/>
      <c r="C24" s="46"/>
      <c r="D24" s="46"/>
      <c r="E24" s="46"/>
      <c r="F24" s="46"/>
      <c r="G24" s="47"/>
    </row>
    <row r="25" spans="1:7" ht="27" customHeight="1">
      <c r="A25" s="8">
        <v>1</v>
      </c>
      <c r="B25" s="31" t="s">
        <v>84</v>
      </c>
      <c r="C25" s="36">
        <f>$C$11*$C$8/1024/1024*$C$14</f>
        <v>1877.5463104248049</v>
      </c>
      <c r="D25" s="36"/>
      <c r="E25" s="36"/>
      <c r="F25" s="36"/>
      <c r="G25" s="37"/>
    </row>
    <row r="26" spans="1:7" ht="29.1" customHeight="1">
      <c r="A26" s="8">
        <v>2</v>
      </c>
      <c r="B26" s="31" t="s">
        <v>85</v>
      </c>
      <c r="C26" s="36">
        <f>$C$12*$C$9/1024/1024*$C$13</f>
        <v>617.98095703125</v>
      </c>
      <c r="D26" s="36"/>
      <c r="E26" s="36"/>
      <c r="F26" s="36"/>
      <c r="G26" s="37"/>
    </row>
    <row r="27" spans="1:7" ht="33" customHeight="1">
      <c r="A27" s="45" t="s">
        <v>86</v>
      </c>
      <c r="B27" s="46"/>
      <c r="C27" s="46"/>
      <c r="D27" s="46"/>
      <c r="E27" s="46"/>
      <c r="F27" s="46"/>
      <c r="G27" s="47"/>
    </row>
    <row r="28" spans="1:7" ht="16.5">
      <c r="A28" s="8">
        <v>1</v>
      </c>
      <c r="B28" s="2" t="s">
        <v>7</v>
      </c>
      <c r="C28" s="33" t="s">
        <v>87</v>
      </c>
      <c r="D28" s="38" t="s">
        <v>88</v>
      </c>
      <c r="E28" s="38"/>
      <c r="F28" s="38"/>
      <c r="G28" s="39"/>
    </row>
    <row r="29" spans="1:7" ht="137.44999999999999" customHeight="1">
      <c r="A29" s="8">
        <v>2</v>
      </c>
      <c r="B29" s="3" t="s">
        <v>89</v>
      </c>
      <c r="C29" s="13">
        <v>2</v>
      </c>
      <c r="D29" s="40" t="s">
        <v>90</v>
      </c>
      <c r="E29" s="35"/>
      <c r="F29" s="35"/>
      <c r="G29" s="41"/>
    </row>
    <row r="30" spans="1:7" ht="136.35" customHeight="1" thickBot="1">
      <c r="A30" s="11">
        <v>3</v>
      </c>
      <c r="B30" s="12" t="s">
        <v>91</v>
      </c>
      <c r="C30" s="14">
        <v>2</v>
      </c>
      <c r="D30" s="42" t="s">
        <v>92</v>
      </c>
      <c r="E30" s="43"/>
      <c r="F30" s="43"/>
      <c r="G30" s="44"/>
    </row>
  </sheetData>
  <mergeCells count="23">
    <mergeCell ref="C6:G6"/>
    <mergeCell ref="A1:G1"/>
    <mergeCell ref="A15:G15"/>
    <mergeCell ref="A23:E23"/>
    <mergeCell ref="A24:G24"/>
    <mergeCell ref="C2:G2"/>
    <mergeCell ref="C3:G3"/>
    <mergeCell ref="C4:G4"/>
    <mergeCell ref="C5:G5"/>
    <mergeCell ref="C25:G25"/>
    <mergeCell ref="C7:G7"/>
    <mergeCell ref="C8:G8"/>
    <mergeCell ref="C9:G9"/>
    <mergeCell ref="C10:G10"/>
    <mergeCell ref="C11:G11"/>
    <mergeCell ref="C12:G12"/>
    <mergeCell ref="C13:G13"/>
    <mergeCell ref="C14:G14"/>
    <mergeCell ref="C26:G26"/>
    <mergeCell ref="D28:G28"/>
    <mergeCell ref="D29:G29"/>
    <mergeCell ref="D30:G30"/>
    <mergeCell ref="A27:G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37D-2DE4-497D-8B7C-9A0FD2EC71C6}">
  <dimension ref="A1:C8"/>
  <sheetViews>
    <sheetView tabSelected="1" workbookViewId="0">
      <selection activeCell="B6" sqref="B6"/>
    </sheetView>
  </sheetViews>
  <sheetFormatPr defaultRowHeight="15"/>
  <cols>
    <col min="1" max="1" width="12.85546875" bestFit="1" customWidth="1"/>
    <col min="2" max="2" width="112.7109375" customWidth="1"/>
    <col min="3" max="3" width="170.140625" customWidth="1"/>
  </cols>
  <sheetData>
    <row r="1" spans="1:3">
      <c r="B1" t="s">
        <v>93</v>
      </c>
      <c r="C1" t="s">
        <v>94</v>
      </c>
    </row>
    <row r="2" spans="1:3" ht="237" customHeight="1">
      <c r="A2" t="s">
        <v>95</v>
      </c>
      <c r="B2" s="24" t="s">
        <v>96</v>
      </c>
      <c r="C2" s="24" t="s">
        <v>97</v>
      </c>
    </row>
    <row r="4" spans="1:3" ht="195">
      <c r="A4" t="s">
        <v>98</v>
      </c>
      <c r="B4" s="24" t="s">
        <v>99</v>
      </c>
      <c r="C4" s="24" t="s">
        <v>100</v>
      </c>
    </row>
    <row r="6" spans="1:3" ht="180">
      <c r="A6" t="s">
        <v>101</v>
      </c>
      <c r="B6" s="24" t="s">
        <v>102</v>
      </c>
      <c r="C6" s="24" t="s">
        <v>103</v>
      </c>
    </row>
    <row r="8" spans="1:3" ht="180">
      <c r="A8" t="s">
        <v>104</v>
      </c>
      <c r="B8" s="24" t="s">
        <v>105</v>
      </c>
      <c r="C8" s="2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Marvel</dc:creator>
  <cp:keywords/>
  <dc:description/>
  <cp:lastModifiedBy>Willy Scott Chumpitaz</cp:lastModifiedBy>
  <cp:revision/>
  <dcterms:created xsi:type="dcterms:W3CDTF">2015-06-05T18:17:20Z</dcterms:created>
  <dcterms:modified xsi:type="dcterms:W3CDTF">2021-06-18T04:20:10Z</dcterms:modified>
  <cp:category/>
  <cp:contentStatus/>
</cp:coreProperties>
</file>