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GERI/GERI_Gadget/"/>
    </mc:Choice>
  </mc:AlternateContent>
  <xr:revisionPtr revIDLastSave="0" documentId="10_ncr:8100000_{EDAEF453-A611-D348-86B3-A712C16B546F}" xr6:coauthVersionLast="34" xr6:coauthVersionMax="34" xr10:uidLastSave="{00000000-0000-0000-0000-000000000000}"/>
  <bookViews>
    <workbookView xWindow="0" yWindow="460" windowWidth="25600" windowHeight="1442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" i="1" l="1"/>
  <c r="N1" i="1"/>
  <c r="O1" i="1"/>
  <c r="P1" i="1"/>
  <c r="Q1" i="1"/>
  <c r="Q24" i="1"/>
  <c r="O24" i="1"/>
  <c r="N24" i="1"/>
  <c r="M24" i="1"/>
  <c r="R24" i="1" s="1"/>
  <c r="Q23" i="1"/>
  <c r="O23" i="1"/>
  <c r="N23" i="1"/>
  <c r="M23" i="1"/>
  <c r="R23" i="1" s="1"/>
  <c r="Q21" i="1"/>
  <c r="N21" i="1"/>
  <c r="M21" i="1"/>
  <c r="O21" i="1" s="1"/>
  <c r="Q20" i="1"/>
  <c r="N20" i="1"/>
  <c r="M20" i="1"/>
  <c r="R20" i="1" s="1"/>
  <c r="Q19" i="1"/>
  <c r="O19" i="1"/>
  <c r="N19" i="1"/>
  <c r="M19" i="1"/>
  <c r="R19" i="1" s="1"/>
  <c r="R21" i="1" l="1"/>
  <c r="O20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M18" i="1"/>
  <c r="O18" i="1" s="1"/>
  <c r="N18" i="1"/>
  <c r="R18" i="1" l="1"/>
  <c r="M16" i="1"/>
  <c r="O16" i="1" s="1"/>
  <c r="N16" i="1"/>
  <c r="Q16" i="1"/>
  <c r="M17" i="1"/>
  <c r="O17" i="1" s="1"/>
  <c r="N17" i="1"/>
  <c r="R17" i="1"/>
  <c r="Q15" i="1"/>
  <c r="N15" i="1"/>
  <c r="M15" i="1"/>
  <c r="R15" i="1" s="1"/>
  <c r="R16" i="1" l="1"/>
  <c r="O15" i="1"/>
  <c r="Q11" i="1" l="1"/>
  <c r="M11" i="1"/>
  <c r="R11" i="1" s="1"/>
  <c r="O11" i="1"/>
  <c r="N11" i="1"/>
  <c r="N12" i="1" l="1"/>
  <c r="N8" i="1"/>
  <c r="N9" i="1"/>
  <c r="N10" i="1"/>
  <c r="N13" i="1"/>
  <c r="N14" i="1"/>
  <c r="Q8" i="1"/>
  <c r="Q9" i="1"/>
  <c r="Q10" i="1"/>
  <c r="Q12" i="1"/>
  <c r="Q13" i="1"/>
  <c r="Q14" i="1"/>
  <c r="M10" i="1"/>
  <c r="R10" i="1" s="1"/>
  <c r="M12" i="1"/>
  <c r="O12" i="1" s="1"/>
  <c r="M13" i="1"/>
  <c r="O13" i="1" s="1"/>
  <c r="M14" i="1"/>
  <c r="R14" i="1" s="1"/>
  <c r="O14" i="1" l="1"/>
  <c r="R13" i="1"/>
  <c r="O10" i="1"/>
  <c r="R12" i="1"/>
  <c r="Q3" i="1"/>
  <c r="Q4" i="1"/>
  <c r="Q5" i="1"/>
  <c r="Q6" i="1"/>
  <c r="Q7" i="1"/>
  <c r="N3" i="1"/>
  <c r="N4" i="1"/>
  <c r="N5" i="1"/>
  <c r="N6" i="1"/>
  <c r="N7" i="1"/>
  <c r="M4" i="1"/>
  <c r="R4" i="1" s="1"/>
  <c r="M5" i="1"/>
  <c r="O5" i="1" s="1"/>
  <c r="M6" i="1"/>
  <c r="R6" i="1" s="1"/>
  <c r="M7" i="1"/>
  <c r="R7" i="1" s="1"/>
  <c r="M8" i="1"/>
  <c r="R8" i="1" s="1"/>
  <c r="M9" i="1"/>
  <c r="M3" i="1"/>
  <c r="O3" i="1" s="1"/>
  <c r="R3" i="1" l="1"/>
  <c r="O7" i="1"/>
  <c r="O8" i="1"/>
  <c r="O9" i="1"/>
  <c r="R9" i="1"/>
  <c r="O4" i="1"/>
  <c r="R5" i="1"/>
  <c r="O6" i="1"/>
</calcChain>
</file>

<file path=xl/sharedStrings.xml><?xml version="1.0" encoding="utf-8"?>
<sst xmlns="http://schemas.openxmlformats.org/spreadsheetml/2006/main" count="200" uniqueCount="151">
  <si>
    <t>BOM #</t>
  </si>
  <si>
    <t>Comment</t>
  </si>
  <si>
    <t>Description</t>
  </si>
  <si>
    <t>Designator</t>
  </si>
  <si>
    <t>Manufacturer</t>
  </si>
  <si>
    <t>Manufacturer Part Number</t>
  </si>
  <si>
    <t>Supplier</t>
  </si>
  <si>
    <t>Supplier Part Number</t>
  </si>
  <si>
    <t>Mounting Type</t>
  </si>
  <si>
    <t>Package</t>
  </si>
  <si>
    <t>Price per unit</t>
  </si>
  <si>
    <t>MCP73831</t>
  </si>
  <si>
    <t>THT</t>
  </si>
  <si>
    <t>Quantity per Student</t>
  </si>
  <si>
    <t>Class Total</t>
  </si>
  <si>
    <t>$ Class total in bulk</t>
  </si>
  <si>
    <t>Total per Student</t>
  </si>
  <si>
    <t>$ per 10 units per Student</t>
  </si>
  <si>
    <t>$ per 10 units</t>
  </si>
  <si>
    <t>SAMD21</t>
  </si>
  <si>
    <t>ARM® Cortex®-M0+ SAM D21G Microcontroller IC 32-Bit 48MHz 256KB (256K x 8) FLASH 48-TQFP (7x7)</t>
  </si>
  <si>
    <t>smd</t>
  </si>
  <si>
    <t>48-TQFP</t>
  </si>
  <si>
    <t>Arduino</t>
  </si>
  <si>
    <t>Microchip Technology</t>
  </si>
  <si>
    <t>ATSAMD21G18A-AU</t>
  </si>
  <si>
    <t>ATSAMD21G18A-AU-ND</t>
  </si>
  <si>
    <t>Accelerometer</t>
  </si>
  <si>
    <t>SMD</t>
  </si>
  <si>
    <t>Accel</t>
  </si>
  <si>
    <t>LIPO</t>
  </si>
  <si>
    <t>CHRG</t>
  </si>
  <si>
    <t>LDO</t>
  </si>
  <si>
    <t>USB</t>
  </si>
  <si>
    <t>D3,D4</t>
  </si>
  <si>
    <t>SWITCH</t>
  </si>
  <si>
    <t>JST Right Angle Connector - White</t>
  </si>
  <si>
    <t>NA</t>
  </si>
  <si>
    <t>Charger IC Lithium-Ion/Polymer SOT-23-5</t>
  </si>
  <si>
    <t>SOT-23-5</t>
  </si>
  <si>
    <t>USB - micro B USB 2.0 Receptacle Connector 5 Position Surface Mount, Right Angle</t>
  </si>
  <si>
    <t>5-Pin-USB-Micro</t>
  </si>
  <si>
    <t>Diode Schottky 30V 1.5A Surface Mount USC</t>
  </si>
  <si>
    <t>USC</t>
  </si>
  <si>
    <t>SWITCH SLIDE DPDT 300MA 6V</t>
  </si>
  <si>
    <t>J Lead</t>
  </si>
  <si>
    <t>0603</t>
  </si>
  <si>
    <t>0402</t>
  </si>
  <si>
    <t>4UCOM Technology Inc.</t>
  </si>
  <si>
    <t>MCP73831T-2ACI/OT</t>
  </si>
  <si>
    <t>Amphenol FCI</t>
  </si>
  <si>
    <t>10118192-0001LF</t>
  </si>
  <si>
    <t>Toshiba Semiconductor and Storage</t>
  </si>
  <si>
    <t>CUS15S30,H3F</t>
  </si>
  <si>
    <t>C&amp;K</t>
  </si>
  <si>
    <t>JS202011JCQN</t>
  </si>
  <si>
    <t>PRT-08612</t>
  </si>
  <si>
    <t>MCP73831T-2ACI/OTCT-ND</t>
  </si>
  <si>
    <t>609-4613-1-ND</t>
  </si>
  <si>
    <t>CUS15S30H3FCT-ND</t>
  </si>
  <si>
    <t>CKN10723CT-ND</t>
  </si>
  <si>
    <t>JST Connector</t>
  </si>
  <si>
    <t>Micro USB Female</t>
  </si>
  <si>
    <t>Schottky Diode</t>
  </si>
  <si>
    <t>Switch</t>
  </si>
  <si>
    <t>Totals</t>
  </si>
  <si>
    <t>Wurth Electronics Inc.</t>
  </si>
  <si>
    <t>400mAh LiPo Battery</t>
  </si>
  <si>
    <t>3.7V Lithium-Ion Battery Rechargeable (Secondary) 400mAh</t>
  </si>
  <si>
    <t>JST</t>
  </si>
  <si>
    <t>SparkFun Electronics</t>
  </si>
  <si>
    <t>PRT-13851</t>
  </si>
  <si>
    <t>1568-1493-ND</t>
  </si>
  <si>
    <t>Linear Voltage Regulator IC Positive Fixed 1 Output 3V 300mA SOT-23-5</t>
  </si>
  <si>
    <t>MIC5501-3V</t>
  </si>
  <si>
    <t>MIC5501-3.0YM5-TR</t>
  </si>
  <si>
    <t>576-4905-1-ND</t>
  </si>
  <si>
    <t>15pF capacitor</t>
  </si>
  <si>
    <t>Inductor</t>
  </si>
  <si>
    <t>L1</t>
  </si>
  <si>
    <t>FERRITE BEAD 220 OHM 0603 1LN</t>
  </si>
  <si>
    <t>Samsung Electro-Mechanics</t>
  </si>
  <si>
    <t>CIS10P221NC</t>
  </si>
  <si>
    <t>1276-6350-1-ND</t>
  </si>
  <si>
    <t>32.768kHz Crystal</t>
  </si>
  <si>
    <t>Y1,XTAL1</t>
  </si>
  <si>
    <t>32.768kHz ±10ppm Crystal 12.5pF 90 kOhms 2-SMD, No Lead</t>
  </si>
  <si>
    <t>2-SMD, No Lead</t>
  </si>
  <si>
    <t>ECS Inc.</t>
  </si>
  <si>
    <t>ECS-.327-12.5-12-C-TR</t>
  </si>
  <si>
    <t>XC2288CT-ND</t>
  </si>
  <si>
    <t>OLED</t>
  </si>
  <si>
    <t>Datasheet 128x64 OLED Module SPI 0.96"Graphic Displays,White on Black</t>
  </si>
  <si>
    <t>EastRising</t>
  </si>
  <si>
    <t>ER-OLED0.96-1W</t>
  </si>
  <si>
    <t>BuyDisplay.com</t>
  </si>
  <si>
    <t>https://www.buydisplay.com/default/datasheet-128x64-oled-module-spi-0-96-inch-graphic-displays-white-on-black</t>
  </si>
  <si>
    <t>N-FET</t>
  </si>
  <si>
    <t>N-Channel 60V 260mA (Ta) 300mW (Ta) Surface Mount SOT-23-3 (TO-236)</t>
  </si>
  <si>
    <t>SOT-23-3</t>
  </si>
  <si>
    <t>ON Semiconductor</t>
  </si>
  <si>
    <t>NTR5103NT1G</t>
  </si>
  <si>
    <t>NTR5103NT1GOSCT-ND</t>
  </si>
  <si>
    <t>MCP6001</t>
  </si>
  <si>
    <t>General Purpose Amplifier 1 Circuit Rail-to-Rail SOT-23-5</t>
  </si>
  <si>
    <t>MCP6001T-I/OT</t>
  </si>
  <si>
    <t>MCP6001T-I/OTCT-ND</t>
  </si>
  <si>
    <t>OP1</t>
  </si>
  <si>
    <t>SparkFun Triple Axis Accelerometer Breakout - LIS3DH</t>
  </si>
  <si>
    <t>SEN-13963</t>
  </si>
  <si>
    <t>15pF ±5% 16V Ceramic Capacitor C0G, NP0 0402 (1005 Metric)</t>
  </si>
  <si>
    <t>885012005026</t>
  </si>
  <si>
    <t>732-7442-1-ND</t>
  </si>
  <si>
    <t>SparkFun.com</t>
  </si>
  <si>
    <t>Digikey.com</t>
  </si>
  <si>
    <t>GERI Gadget Rev A BOM</t>
  </si>
  <si>
    <t>40-pos, Male Headers</t>
  </si>
  <si>
    <t>Connector Header Through Hole 40 position 0.100" (2.54mm)</t>
  </si>
  <si>
    <t>Sullins Connector Solutions</t>
  </si>
  <si>
    <t>PREC040SAAN-RC</t>
  </si>
  <si>
    <t>S1012EC-40-ND</t>
  </si>
  <si>
    <t>Class Quantity (x14)</t>
  </si>
  <si>
    <t>2.2uF capacitor</t>
  </si>
  <si>
    <t>C1,C2,C4,C5,C8</t>
  </si>
  <si>
    <t>2.2µF ±20% 10V Ceramic Capacitor X5R 0603 (1608 Metric)</t>
  </si>
  <si>
    <t>885012106011</t>
  </si>
  <si>
    <t>Digi-Key</t>
  </si>
  <si>
    <t>732-7908-1-ND</t>
  </si>
  <si>
    <t>1.02k resistor</t>
  </si>
  <si>
    <t>R1,R2,R3</t>
  </si>
  <si>
    <t>RES SMD 1.02K OHM 1% 1/16W 0402</t>
  </si>
  <si>
    <t>Yageo</t>
  </si>
  <si>
    <t>RC0402FR-071K02L</t>
  </si>
  <si>
    <t>YAG3029CT-ND</t>
  </si>
  <si>
    <t>10.2k resistor</t>
  </si>
  <si>
    <t>R3</t>
  </si>
  <si>
    <t>10.2k Ohm ±1% 0.063W, 1/16W Chip Resistor 0402 (1005 Metric) Moisture Resistant Thick Film</t>
  </si>
  <si>
    <t>RC0402FR-0710K2L</t>
  </si>
  <si>
    <t>YAG2950CT-ND</t>
  </si>
  <si>
    <t>390k resistor</t>
  </si>
  <si>
    <t>100n capacitor</t>
  </si>
  <si>
    <t>C3,C5,C7,C8,C9</t>
  </si>
  <si>
    <t>0.1µF ±20% 10V Ceramic Capacitor X5R 0402 (1005 Metric)</t>
  </si>
  <si>
    <t>KEMET</t>
  </si>
  <si>
    <t>C0402C104M8PACTU</t>
  </si>
  <si>
    <t>399-7764-1-ND</t>
  </si>
  <si>
    <t>10uF capacitor</t>
  </si>
  <si>
    <t>10µF ±20% 10V Ceramic Capacitor X5R 0603 (1608 Metric)</t>
  </si>
  <si>
    <t>Taiyo Yuden</t>
  </si>
  <si>
    <t>LMK107BBJ106MALT</t>
  </si>
  <si>
    <t>587-3258-1-ND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</si>
</sst>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Segoe UI"/>
    </font>
    <font>
      <sz val="12"/>
      <color theme="1"/>
      <name val="Calibri"/>
      <family val="2"/>
      <scheme val="minor"/>
    </font>
    <font>
      <b/>
      <sz val="8.5"/>
      <color theme="1"/>
      <name val="Segoe UI"/>
    </font>
    <font>
      <sz val="8.5"/>
      <color theme="1"/>
      <name val="Segoe UI"/>
    </font>
    <font>
      <sz val="8"/>
      <color theme="1"/>
      <name val="Segoe UI"/>
    </font>
    <font>
      <sz val="8.5"/>
      <name val="Segoe U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5" fillId="0" borderId="1" xfId="0" applyFont="1" applyFill="1" applyBorder="1" applyAlignment="1">
      <alignment horizontal="center"/>
    </xf>
    <xf numFmtId="0" fontId="6" fillId="0" borderId="1" xfId="0" applyFont="1" applyBorder="1"/>
    <xf numFmtId="0" fontId="5" fillId="3" borderId="1" xfId="0" applyFont="1" applyFill="1" applyBorder="1"/>
    <xf numFmtId="44" fontId="5" fillId="3" borderId="1" xfId="0" applyNumberFormat="1" applyFont="1" applyFill="1" applyBorder="1"/>
    <xf numFmtId="0" fontId="6" fillId="0" borderId="0" xfId="0" applyFont="1"/>
    <xf numFmtId="0" fontId="6" fillId="0" borderId="0" xfId="0" quotePrefix="1" applyFont="1"/>
    <xf numFmtId="44" fontId="6" fillId="0" borderId="0" xfId="266" applyFont="1"/>
    <xf numFmtId="0" fontId="6" fillId="0" borderId="0" xfId="0" applyFont="1" applyFill="1" applyBorder="1" applyAlignment="1">
      <alignment vertical="center"/>
    </xf>
    <xf numFmtId="0" fontId="6" fillId="0" borderId="0" xfId="0" quotePrefix="1" applyFont="1" applyFill="1" applyBorder="1" applyAlignment="1">
      <alignment vertical="center" wrapText="1"/>
    </xf>
    <xf numFmtId="0" fontId="6" fillId="0" borderId="0" xfId="0" quotePrefix="1" applyFont="1" applyFill="1" applyBorder="1" applyAlignment="1">
      <alignment vertical="center"/>
    </xf>
    <xf numFmtId="0" fontId="6" fillId="0" borderId="0" xfId="0" quotePrefix="1" applyFont="1" applyAlignment="1">
      <alignment wrapText="1"/>
    </xf>
    <xf numFmtId="0" fontId="6" fillId="0" borderId="0" xfId="0" quotePrefix="1" applyFont="1" applyAlignment="1">
      <alignment vertical="top"/>
    </xf>
    <xf numFmtId="164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5" fillId="4" borderId="1" xfId="0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7" fillId="0" borderId="0" xfId="0" applyFont="1"/>
    <xf numFmtId="0" fontId="7" fillId="0" borderId="0" xfId="0" quotePrefix="1" applyFont="1"/>
    <xf numFmtId="0" fontId="7" fillId="0" borderId="0" xfId="0" quotePrefix="1" applyFont="1" applyAlignment="1"/>
    <xf numFmtId="0" fontId="7" fillId="0" borderId="0" xfId="0" quotePrefix="1" applyFont="1" applyAlignment="1">
      <alignment vertical="top"/>
    </xf>
    <xf numFmtId="164" fontId="7" fillId="0" borderId="0" xfId="0" applyNumberFormat="1" applyFont="1"/>
    <xf numFmtId="0" fontId="8" fillId="0" borderId="0" xfId="0" applyFont="1" applyFill="1"/>
    <xf numFmtId="0" fontId="8" fillId="0" borderId="0" xfId="0" quotePrefix="1" applyFont="1" applyFill="1"/>
    <xf numFmtId="0" fontId="8" fillId="0" borderId="0" xfId="0" quotePrefix="1" applyFont="1" applyFill="1" applyAlignment="1">
      <alignment wrapText="1"/>
    </xf>
    <xf numFmtId="0" fontId="8" fillId="0" borderId="0" xfId="0" quotePrefix="1" applyFont="1" applyFill="1" applyAlignment="1">
      <alignment vertical="top"/>
    </xf>
    <xf numFmtId="164" fontId="8" fillId="0" borderId="0" xfId="0" applyNumberFormat="1" applyFont="1" applyFill="1"/>
    <xf numFmtId="44" fontId="8" fillId="0" borderId="0" xfId="266" applyFont="1" applyFill="1"/>
    <xf numFmtId="0" fontId="6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quotePrefix="1" applyFont="1" applyFill="1"/>
    <xf numFmtId="164" fontId="6" fillId="0" borderId="0" xfId="0" applyNumberFormat="1" applyFont="1" applyFill="1"/>
    <xf numFmtId="44" fontId="6" fillId="0" borderId="0" xfId="266" applyFont="1" applyFill="1"/>
    <xf numFmtId="44" fontId="6" fillId="0" borderId="0" xfId="0" applyNumberFormat="1" applyFont="1" applyFill="1"/>
    <xf numFmtId="0" fontId="6" fillId="0" borderId="0" xfId="0" quotePrefix="1" applyFont="1" applyFill="1" applyAlignment="1">
      <alignment vertical="top"/>
    </xf>
  </cellXfs>
  <cellStyles count="267">
    <cellStyle name="Currency" xfId="266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topLeftCell="J1" zoomScale="150" zoomScaleNormal="125" zoomScalePageLayoutView="125" workbookViewId="0">
      <selection activeCell="R2" sqref="R2"/>
    </sheetView>
  </sheetViews>
  <sheetFormatPr baseColWidth="10" defaultRowHeight="14"/>
  <cols>
    <col min="1" max="1" width="5.33203125" style="5" bestFit="1" customWidth="1"/>
    <col min="2" max="2" width="15.83203125" style="5" bestFit="1" customWidth="1"/>
    <col min="3" max="3" width="10" style="5" bestFit="1" customWidth="1"/>
    <col min="4" max="4" width="37.6640625" style="5" customWidth="1"/>
    <col min="5" max="5" width="10.6640625" style="5" bestFit="1" customWidth="1"/>
    <col min="6" max="6" width="8.1640625" style="5" bestFit="1" customWidth="1"/>
    <col min="7" max="7" width="19" style="5" bestFit="1" customWidth="1"/>
    <col min="8" max="8" width="18.1640625" style="5" bestFit="1" customWidth="1"/>
    <col min="9" max="9" width="17.1640625" style="5" bestFit="1" customWidth="1"/>
    <col min="10" max="10" width="14.6640625" style="5" bestFit="1" customWidth="1"/>
    <col min="11" max="12" width="10.83203125" style="5"/>
    <col min="13" max="13" width="9.33203125" style="5" bestFit="1" customWidth="1"/>
    <col min="14" max="17" width="10.83203125" style="5"/>
    <col min="18" max="18" width="12.33203125" style="5" bestFit="1" customWidth="1"/>
    <col min="19" max="16384" width="10.83203125" style="5"/>
  </cols>
  <sheetData>
    <row r="1" spans="1:19" ht="16">
      <c r="A1" s="35" t="s">
        <v>115</v>
      </c>
      <c r="B1" s="36"/>
      <c r="C1" s="37"/>
      <c r="D1" s="1"/>
      <c r="E1" s="2"/>
      <c r="F1" s="2"/>
      <c r="G1" s="2"/>
      <c r="H1" s="2"/>
      <c r="I1" s="2"/>
      <c r="J1" s="2"/>
      <c r="L1" s="2"/>
      <c r="M1" s="18">
        <v>14</v>
      </c>
      <c r="N1" s="4">
        <f>SUM(N3:N40)</f>
        <v>25.447500000000002</v>
      </c>
      <c r="O1" s="4">
        <f>SUM(O3:O40)</f>
        <v>356.26499999999999</v>
      </c>
      <c r="P1" s="4">
        <f>SUM(P3:P40)</f>
        <v>21.145000000000003</v>
      </c>
      <c r="Q1" s="4">
        <f>SUM(Q3:Q40)</f>
        <v>22.715999999999998</v>
      </c>
      <c r="R1" s="4">
        <f>SUM(R3:R40)</f>
        <v>318.40900000000011</v>
      </c>
      <c r="S1" s="3" t="s">
        <v>65</v>
      </c>
    </row>
    <row r="2" spans="1:19" ht="42">
      <c r="A2" s="19" t="s">
        <v>0</v>
      </c>
      <c r="B2" s="19" t="s">
        <v>1</v>
      </c>
      <c r="C2" s="19" t="s">
        <v>3</v>
      </c>
      <c r="D2" s="19" t="s">
        <v>2</v>
      </c>
      <c r="E2" s="19" t="s">
        <v>8</v>
      </c>
      <c r="F2" s="19" t="s">
        <v>9</v>
      </c>
      <c r="G2" s="19" t="s">
        <v>4</v>
      </c>
      <c r="H2" s="19" t="s">
        <v>5</v>
      </c>
      <c r="I2" s="19" t="s">
        <v>6</v>
      </c>
      <c r="J2" s="19" t="s">
        <v>7</v>
      </c>
      <c r="K2" s="19" t="s">
        <v>10</v>
      </c>
      <c r="L2" s="20" t="s">
        <v>13</v>
      </c>
      <c r="M2" s="20" t="s">
        <v>121</v>
      </c>
      <c r="N2" s="19" t="s">
        <v>16</v>
      </c>
      <c r="O2" s="19" t="s">
        <v>14</v>
      </c>
      <c r="P2" s="21" t="s">
        <v>18</v>
      </c>
      <c r="Q2" s="22" t="s">
        <v>17</v>
      </c>
      <c r="R2" s="21" t="s">
        <v>15</v>
      </c>
    </row>
    <row r="3" spans="1:19">
      <c r="A3" s="34">
        <v>1</v>
      </c>
      <c r="B3" s="5" t="s">
        <v>19</v>
      </c>
      <c r="C3" s="6" t="s">
        <v>23</v>
      </c>
      <c r="D3" s="6" t="s">
        <v>20</v>
      </c>
      <c r="E3" s="6" t="s">
        <v>21</v>
      </c>
      <c r="F3" s="6" t="s">
        <v>22</v>
      </c>
      <c r="G3" s="6" t="s">
        <v>24</v>
      </c>
      <c r="H3" s="6" t="s">
        <v>25</v>
      </c>
      <c r="I3" s="6" t="s">
        <v>114</v>
      </c>
      <c r="J3" s="6" t="s">
        <v>26</v>
      </c>
      <c r="K3" s="7">
        <v>3.15</v>
      </c>
      <c r="L3" s="5">
        <v>1</v>
      </c>
      <c r="M3" s="5">
        <f t="shared" ref="M3:M9" si="0">L3*$M$1</f>
        <v>14</v>
      </c>
      <c r="N3" s="7">
        <f t="shared" ref="N3:N7" si="1">K3*L3</f>
        <v>3.15</v>
      </c>
      <c r="O3" s="7">
        <f t="shared" ref="O3:O7" si="2">K3*M3</f>
        <v>44.1</v>
      </c>
      <c r="P3" s="7">
        <v>3.15</v>
      </c>
      <c r="Q3" s="7">
        <f t="shared" ref="Q3:Q7" si="3">P3*L3</f>
        <v>3.15</v>
      </c>
      <c r="R3" s="7">
        <f t="shared" ref="R3:R7" si="4">P3*M3</f>
        <v>44.1</v>
      </c>
    </row>
    <row r="4" spans="1:19">
      <c r="A4" s="34">
        <f>A3+1</f>
        <v>2</v>
      </c>
      <c r="B4" s="5" t="s">
        <v>91</v>
      </c>
      <c r="C4" s="6" t="s">
        <v>91</v>
      </c>
      <c r="D4" s="6" t="s">
        <v>92</v>
      </c>
      <c r="E4" s="6" t="s">
        <v>28</v>
      </c>
      <c r="G4" s="6" t="s">
        <v>93</v>
      </c>
      <c r="H4" s="6" t="s">
        <v>94</v>
      </c>
      <c r="I4" s="6" t="s">
        <v>95</v>
      </c>
      <c r="J4" s="6" t="s">
        <v>96</v>
      </c>
      <c r="K4" s="7">
        <v>3.25</v>
      </c>
      <c r="L4" s="5">
        <v>1</v>
      </c>
      <c r="M4" s="5">
        <f t="shared" si="0"/>
        <v>14</v>
      </c>
      <c r="N4" s="7">
        <f t="shared" si="1"/>
        <v>3.25</v>
      </c>
      <c r="O4" s="7">
        <f t="shared" si="2"/>
        <v>45.5</v>
      </c>
      <c r="P4" s="7">
        <v>3.25</v>
      </c>
      <c r="Q4" s="7">
        <f t="shared" si="3"/>
        <v>3.25</v>
      </c>
      <c r="R4" s="7">
        <f t="shared" si="4"/>
        <v>45.5</v>
      </c>
    </row>
    <row r="5" spans="1:19">
      <c r="A5" s="34">
        <f t="shared" ref="A5:A18" si="5">A4+1</f>
        <v>3</v>
      </c>
      <c r="B5" s="6" t="s">
        <v>103</v>
      </c>
      <c r="C5" s="6" t="s">
        <v>107</v>
      </c>
      <c r="D5" s="6" t="s">
        <v>104</v>
      </c>
      <c r="E5" s="6" t="s">
        <v>28</v>
      </c>
      <c r="F5" s="6" t="s">
        <v>39</v>
      </c>
      <c r="G5" s="6" t="s">
        <v>24</v>
      </c>
      <c r="H5" s="6" t="s">
        <v>105</v>
      </c>
      <c r="I5" s="6" t="s">
        <v>114</v>
      </c>
      <c r="J5" s="6" t="s">
        <v>106</v>
      </c>
      <c r="K5" s="7">
        <v>0.25</v>
      </c>
      <c r="L5" s="5">
        <v>1</v>
      </c>
      <c r="M5" s="5">
        <f t="shared" si="0"/>
        <v>14</v>
      </c>
      <c r="N5" s="7">
        <f t="shared" si="1"/>
        <v>0.25</v>
      </c>
      <c r="O5" s="7">
        <f t="shared" si="2"/>
        <v>3.5</v>
      </c>
      <c r="P5" s="7">
        <v>0.25</v>
      </c>
      <c r="Q5" s="7">
        <f t="shared" si="3"/>
        <v>0.25</v>
      </c>
      <c r="R5" s="7">
        <f t="shared" si="4"/>
        <v>3.5</v>
      </c>
    </row>
    <row r="6" spans="1:19">
      <c r="A6" s="34">
        <f t="shared" si="5"/>
        <v>4</v>
      </c>
      <c r="B6" s="5" t="s">
        <v>27</v>
      </c>
      <c r="C6" s="6" t="s">
        <v>29</v>
      </c>
      <c r="D6" s="6" t="s">
        <v>108</v>
      </c>
      <c r="E6" s="6" t="s">
        <v>12</v>
      </c>
      <c r="G6" s="6" t="s">
        <v>70</v>
      </c>
      <c r="H6" s="6" t="s">
        <v>109</v>
      </c>
      <c r="I6" s="6" t="s">
        <v>113</v>
      </c>
      <c r="J6" s="6" t="s">
        <v>109</v>
      </c>
      <c r="K6" s="7">
        <v>4.95</v>
      </c>
      <c r="L6" s="5">
        <v>1</v>
      </c>
      <c r="M6" s="5">
        <f t="shared" si="0"/>
        <v>14</v>
      </c>
      <c r="N6" s="7">
        <f t="shared" si="1"/>
        <v>4.95</v>
      </c>
      <c r="O6" s="7">
        <f t="shared" si="2"/>
        <v>69.3</v>
      </c>
      <c r="P6" s="7">
        <v>4.95</v>
      </c>
      <c r="Q6" s="7">
        <f t="shared" si="3"/>
        <v>4.95</v>
      </c>
      <c r="R6" s="7">
        <f t="shared" si="4"/>
        <v>69.3</v>
      </c>
    </row>
    <row r="7" spans="1:19">
      <c r="A7" s="34">
        <f t="shared" si="5"/>
        <v>5</v>
      </c>
      <c r="B7" s="5" t="s">
        <v>97</v>
      </c>
      <c r="D7" s="6" t="s">
        <v>98</v>
      </c>
      <c r="E7" s="5" t="s">
        <v>28</v>
      </c>
      <c r="F7" s="6" t="s">
        <v>99</v>
      </c>
      <c r="G7" s="6" t="s">
        <v>100</v>
      </c>
      <c r="H7" s="6" t="s">
        <v>101</v>
      </c>
      <c r="I7" s="6" t="s">
        <v>114</v>
      </c>
      <c r="J7" s="6" t="s">
        <v>102</v>
      </c>
      <c r="K7" s="7">
        <v>0.18</v>
      </c>
      <c r="L7" s="5">
        <v>2</v>
      </c>
      <c r="M7" s="5">
        <f t="shared" si="0"/>
        <v>28</v>
      </c>
      <c r="N7" s="7">
        <f t="shared" si="1"/>
        <v>0.36</v>
      </c>
      <c r="O7" s="7">
        <f t="shared" si="2"/>
        <v>5.04</v>
      </c>
      <c r="P7" s="7">
        <v>0.161</v>
      </c>
      <c r="Q7" s="7">
        <f t="shared" si="3"/>
        <v>0.32200000000000001</v>
      </c>
      <c r="R7" s="7">
        <f t="shared" si="4"/>
        <v>4.508</v>
      </c>
    </row>
    <row r="8" spans="1:19">
      <c r="A8" s="34">
        <f t="shared" si="5"/>
        <v>6</v>
      </c>
      <c r="B8" s="5" t="s">
        <v>67</v>
      </c>
      <c r="D8" s="6" t="s">
        <v>68</v>
      </c>
      <c r="E8" s="6" t="s">
        <v>69</v>
      </c>
      <c r="G8" s="6" t="s">
        <v>70</v>
      </c>
      <c r="H8" s="6" t="s">
        <v>71</v>
      </c>
      <c r="I8" s="6" t="s">
        <v>114</v>
      </c>
      <c r="J8" s="6" t="s">
        <v>72</v>
      </c>
      <c r="K8" s="7">
        <v>4.95</v>
      </c>
      <c r="L8" s="5">
        <v>1</v>
      </c>
      <c r="M8" s="5">
        <f t="shared" si="0"/>
        <v>14</v>
      </c>
      <c r="N8" s="7">
        <f t="shared" ref="N8:N14" si="6">K8*L8</f>
        <v>4.95</v>
      </c>
      <c r="O8" s="7">
        <f t="shared" ref="O8:O14" si="7">K8*M8</f>
        <v>69.3</v>
      </c>
      <c r="P8" s="7">
        <v>4.95</v>
      </c>
      <c r="Q8" s="7">
        <f t="shared" ref="Q8:Q14" si="8">P8*L8</f>
        <v>4.95</v>
      </c>
      <c r="R8" s="7">
        <f>P8*M8</f>
        <v>69.3</v>
      </c>
    </row>
    <row r="9" spans="1:19">
      <c r="A9" s="34">
        <f t="shared" si="5"/>
        <v>7</v>
      </c>
      <c r="B9" s="8" t="s">
        <v>61</v>
      </c>
      <c r="C9" s="8" t="s">
        <v>30</v>
      </c>
      <c r="D9" s="9" t="s">
        <v>36</v>
      </c>
      <c r="E9" s="8" t="s">
        <v>28</v>
      </c>
      <c r="F9" s="9" t="s">
        <v>37</v>
      </c>
      <c r="G9" s="10" t="s">
        <v>48</v>
      </c>
      <c r="H9" s="10"/>
      <c r="I9" s="6" t="s">
        <v>113</v>
      </c>
      <c r="J9" s="10" t="s">
        <v>56</v>
      </c>
      <c r="K9" s="13">
        <v>0.95</v>
      </c>
      <c r="L9" s="5">
        <v>1</v>
      </c>
      <c r="M9" s="5">
        <f t="shared" si="0"/>
        <v>14</v>
      </c>
      <c r="N9" s="7">
        <f t="shared" si="6"/>
        <v>0.95</v>
      </c>
      <c r="O9" s="7">
        <f t="shared" si="7"/>
        <v>13.299999999999999</v>
      </c>
      <c r="P9" s="13">
        <v>0.95</v>
      </c>
      <c r="Q9" s="7">
        <f t="shared" si="8"/>
        <v>0.95</v>
      </c>
      <c r="R9" s="7">
        <f t="shared" ref="R9:R14" si="9">P9*M9</f>
        <v>13.299999999999999</v>
      </c>
    </row>
    <row r="10" spans="1:19">
      <c r="A10" s="34">
        <f t="shared" si="5"/>
        <v>8</v>
      </c>
      <c r="B10" s="5" t="s">
        <v>11</v>
      </c>
      <c r="C10" s="6" t="s">
        <v>31</v>
      </c>
      <c r="D10" s="6" t="s">
        <v>38</v>
      </c>
      <c r="E10" s="5" t="s">
        <v>28</v>
      </c>
      <c r="F10" s="11" t="s">
        <v>39</v>
      </c>
      <c r="G10" s="12" t="s">
        <v>24</v>
      </c>
      <c r="H10" s="6" t="s">
        <v>49</v>
      </c>
      <c r="I10" s="6" t="s">
        <v>114</v>
      </c>
      <c r="J10" s="6" t="s">
        <v>57</v>
      </c>
      <c r="K10" s="14">
        <v>0.57999999999999996</v>
      </c>
      <c r="L10" s="8">
        <v>1</v>
      </c>
      <c r="M10" s="5">
        <f t="shared" ref="M10:M14" si="10">L10*$M$1</f>
        <v>14</v>
      </c>
      <c r="N10" s="7">
        <f t="shared" si="6"/>
        <v>0.57999999999999996</v>
      </c>
      <c r="O10" s="7">
        <f t="shared" si="7"/>
        <v>8.1199999999999992</v>
      </c>
      <c r="P10" s="14">
        <v>0.57999999999999996</v>
      </c>
      <c r="Q10" s="7">
        <f t="shared" si="8"/>
        <v>0.57999999999999996</v>
      </c>
      <c r="R10" s="7">
        <f t="shared" si="9"/>
        <v>8.1199999999999992</v>
      </c>
    </row>
    <row r="11" spans="1:19">
      <c r="A11" s="34">
        <f t="shared" si="5"/>
        <v>9</v>
      </c>
      <c r="B11" s="6" t="s">
        <v>74</v>
      </c>
      <c r="C11" s="6" t="s">
        <v>32</v>
      </c>
      <c r="D11" s="6" t="s">
        <v>73</v>
      </c>
      <c r="E11" s="6" t="s">
        <v>28</v>
      </c>
      <c r="F11" s="11" t="s">
        <v>39</v>
      </c>
      <c r="G11" s="12" t="s">
        <v>24</v>
      </c>
      <c r="H11" s="6" t="s">
        <v>75</v>
      </c>
      <c r="I11" s="6" t="s">
        <v>114</v>
      </c>
      <c r="J11" s="6" t="s">
        <v>76</v>
      </c>
      <c r="K11" s="14">
        <v>0.11</v>
      </c>
      <c r="L11" s="8">
        <v>1</v>
      </c>
      <c r="M11" s="5">
        <f t="shared" si="10"/>
        <v>14</v>
      </c>
      <c r="N11" s="7">
        <f t="shared" si="6"/>
        <v>0.11</v>
      </c>
      <c r="O11" s="7">
        <f t="shared" si="7"/>
        <v>1.54</v>
      </c>
      <c r="P11" s="14">
        <v>0.11</v>
      </c>
      <c r="Q11" s="7">
        <f t="shared" si="8"/>
        <v>0.11</v>
      </c>
      <c r="R11" s="7">
        <f t="shared" si="9"/>
        <v>1.54</v>
      </c>
    </row>
    <row r="12" spans="1:19">
      <c r="A12" s="34">
        <f t="shared" si="5"/>
        <v>10</v>
      </c>
      <c r="B12" s="5" t="s">
        <v>62</v>
      </c>
      <c r="C12" s="6" t="s">
        <v>33</v>
      </c>
      <c r="D12" s="6" t="s">
        <v>40</v>
      </c>
      <c r="E12" s="5" t="s">
        <v>28</v>
      </c>
      <c r="F12" s="15" t="s">
        <v>41</v>
      </c>
      <c r="G12" s="12" t="s">
        <v>50</v>
      </c>
      <c r="H12" s="12" t="s">
        <v>51</v>
      </c>
      <c r="I12" s="6" t="s">
        <v>114</v>
      </c>
      <c r="J12" s="6" t="s">
        <v>58</v>
      </c>
      <c r="K12" s="14">
        <v>0.46</v>
      </c>
      <c r="L12" s="5">
        <v>1</v>
      </c>
      <c r="M12" s="5">
        <f t="shared" si="10"/>
        <v>14</v>
      </c>
      <c r="N12" s="7">
        <f>K12*L12</f>
        <v>0.46</v>
      </c>
      <c r="O12" s="7">
        <f>K12*M12</f>
        <v>6.44</v>
      </c>
      <c r="P12" s="7">
        <v>0.39300000000000002</v>
      </c>
      <c r="Q12" s="7">
        <f t="shared" si="8"/>
        <v>0.39300000000000002</v>
      </c>
      <c r="R12" s="7">
        <f t="shared" si="9"/>
        <v>5.5020000000000007</v>
      </c>
    </row>
    <row r="13" spans="1:19" s="28" customFormat="1">
      <c r="A13" s="34">
        <f t="shared" si="5"/>
        <v>11</v>
      </c>
      <c r="B13" s="28" t="s">
        <v>63</v>
      </c>
      <c r="C13" s="29" t="s">
        <v>34</v>
      </c>
      <c r="D13" s="29" t="s">
        <v>42</v>
      </c>
      <c r="E13" s="28" t="s">
        <v>28</v>
      </c>
      <c r="F13" s="30" t="s">
        <v>43</v>
      </c>
      <c r="G13" s="31" t="s">
        <v>52</v>
      </c>
      <c r="H13" s="29" t="s">
        <v>53</v>
      </c>
      <c r="I13" s="6" t="s">
        <v>114</v>
      </c>
      <c r="J13" s="29" t="s">
        <v>59</v>
      </c>
      <c r="K13" s="32">
        <v>0.43</v>
      </c>
      <c r="L13" s="28">
        <v>3</v>
      </c>
      <c r="M13" s="28">
        <f t="shared" si="10"/>
        <v>42</v>
      </c>
      <c r="N13" s="33">
        <f t="shared" si="6"/>
        <v>1.29</v>
      </c>
      <c r="O13" s="33">
        <f t="shared" si="7"/>
        <v>18.059999999999999</v>
      </c>
      <c r="P13" s="33">
        <v>0.311</v>
      </c>
      <c r="Q13" s="33">
        <f t="shared" si="8"/>
        <v>0.93300000000000005</v>
      </c>
      <c r="R13" s="33">
        <f t="shared" si="9"/>
        <v>13.061999999999999</v>
      </c>
    </row>
    <row r="14" spans="1:19">
      <c r="A14" s="34">
        <f t="shared" si="5"/>
        <v>12</v>
      </c>
      <c r="B14" s="5" t="s">
        <v>64</v>
      </c>
      <c r="C14" s="6" t="s">
        <v>35</v>
      </c>
      <c r="D14" s="5" t="s">
        <v>44</v>
      </c>
      <c r="E14" s="5" t="s">
        <v>28</v>
      </c>
      <c r="F14" s="16" t="s">
        <v>45</v>
      </c>
      <c r="G14" s="17" t="s">
        <v>54</v>
      </c>
      <c r="H14" s="5" t="s">
        <v>55</v>
      </c>
      <c r="I14" s="6" t="s">
        <v>114</v>
      </c>
      <c r="J14" s="5" t="s">
        <v>60</v>
      </c>
      <c r="K14" s="14">
        <v>0.48</v>
      </c>
      <c r="L14" s="5">
        <v>1</v>
      </c>
      <c r="M14" s="5">
        <f t="shared" si="10"/>
        <v>14</v>
      </c>
      <c r="N14" s="7">
        <f t="shared" si="6"/>
        <v>0.48</v>
      </c>
      <c r="O14" s="7">
        <f t="shared" si="7"/>
        <v>6.72</v>
      </c>
      <c r="P14" s="7">
        <v>0.46300000000000002</v>
      </c>
      <c r="Q14" s="7">
        <f t="shared" si="8"/>
        <v>0.46300000000000002</v>
      </c>
      <c r="R14" s="7">
        <f t="shared" si="9"/>
        <v>6.4820000000000002</v>
      </c>
    </row>
    <row r="15" spans="1:19">
      <c r="A15" s="34">
        <f t="shared" si="5"/>
        <v>13</v>
      </c>
      <c r="B15" s="5" t="s">
        <v>77</v>
      </c>
      <c r="D15" s="6" t="s">
        <v>110</v>
      </c>
      <c r="E15" s="6" t="s">
        <v>28</v>
      </c>
      <c r="F15" s="6" t="s">
        <v>47</v>
      </c>
      <c r="G15" s="6" t="s">
        <v>66</v>
      </c>
      <c r="H15" s="6" t="s">
        <v>111</v>
      </c>
      <c r="I15" s="6" t="s">
        <v>114</v>
      </c>
      <c r="J15" s="6" t="s">
        <v>112</v>
      </c>
      <c r="K15" s="7">
        <v>0.1</v>
      </c>
      <c r="L15" s="5">
        <v>2</v>
      </c>
      <c r="M15" s="5">
        <f t="shared" ref="M15" si="11">L15*$M$1</f>
        <v>28</v>
      </c>
      <c r="N15" s="7">
        <f t="shared" ref="N15" si="12">K15*L15</f>
        <v>0.2</v>
      </c>
      <c r="O15" s="7">
        <f t="shared" ref="O15" si="13">K15*M15</f>
        <v>2.8000000000000003</v>
      </c>
      <c r="P15" s="7">
        <v>1.4999999999999999E-2</v>
      </c>
      <c r="Q15" s="7">
        <f t="shared" ref="Q15" si="14">P15*L15</f>
        <v>0.03</v>
      </c>
      <c r="R15" s="7">
        <f t="shared" ref="R15" si="15">P15*M15</f>
        <v>0.42</v>
      </c>
    </row>
    <row r="16" spans="1:19">
      <c r="A16" s="34">
        <f t="shared" si="5"/>
        <v>14</v>
      </c>
      <c r="B16" s="24" t="s">
        <v>84</v>
      </c>
      <c r="C16" s="24" t="s">
        <v>85</v>
      </c>
      <c r="D16" s="24" t="s">
        <v>86</v>
      </c>
      <c r="E16" s="24" t="s">
        <v>28</v>
      </c>
      <c r="F16" s="25" t="s">
        <v>87</v>
      </c>
      <c r="G16" s="26" t="s">
        <v>88</v>
      </c>
      <c r="H16" s="24" t="s">
        <v>89</v>
      </c>
      <c r="I16" s="6" t="s">
        <v>114</v>
      </c>
      <c r="J16" s="24" t="s">
        <v>90</v>
      </c>
      <c r="K16" s="27">
        <v>0.74</v>
      </c>
      <c r="L16" s="5">
        <v>1</v>
      </c>
      <c r="M16" s="5">
        <f t="shared" ref="M16:M24" si="16">L16*$M$1</f>
        <v>14</v>
      </c>
      <c r="N16" s="7">
        <f t="shared" ref="N16:N24" si="17">K16*L16</f>
        <v>0.74</v>
      </c>
      <c r="O16" s="7">
        <f t="shared" ref="O16:O24" si="18">K16*M16</f>
        <v>10.36</v>
      </c>
      <c r="P16" s="7">
        <v>0.74</v>
      </c>
      <c r="Q16" s="7">
        <f t="shared" ref="Q16" si="19">P16*L16</f>
        <v>0.74</v>
      </c>
      <c r="R16" s="7">
        <f t="shared" ref="R16:R17" si="20">P16*M16</f>
        <v>10.36</v>
      </c>
    </row>
    <row r="17" spans="1:19">
      <c r="A17" s="34">
        <f t="shared" si="5"/>
        <v>15</v>
      </c>
      <c r="B17" s="23" t="s">
        <v>78</v>
      </c>
      <c r="C17" s="24" t="s">
        <v>79</v>
      </c>
      <c r="D17" s="24" t="s">
        <v>80</v>
      </c>
      <c r="E17" s="24" t="s">
        <v>28</v>
      </c>
      <c r="F17" s="25" t="s">
        <v>46</v>
      </c>
      <c r="G17" s="26" t="s">
        <v>81</v>
      </c>
      <c r="H17" s="24" t="s">
        <v>82</v>
      </c>
      <c r="I17" s="6" t="s">
        <v>114</v>
      </c>
      <c r="J17" s="24" t="s">
        <v>83</v>
      </c>
      <c r="K17" s="27">
        <v>0.1</v>
      </c>
      <c r="L17" s="5">
        <v>1</v>
      </c>
      <c r="M17" s="5">
        <f t="shared" si="16"/>
        <v>14</v>
      </c>
      <c r="N17" s="7">
        <f t="shared" si="17"/>
        <v>0.1</v>
      </c>
      <c r="O17" s="7">
        <f t="shared" si="18"/>
        <v>1.4000000000000001</v>
      </c>
      <c r="P17" s="7">
        <v>0.1</v>
      </c>
      <c r="Q17" s="7">
        <v>0.1</v>
      </c>
      <c r="R17" s="7">
        <f t="shared" si="20"/>
        <v>1.4000000000000001</v>
      </c>
    </row>
    <row r="18" spans="1:19">
      <c r="A18" s="34">
        <f t="shared" si="5"/>
        <v>16</v>
      </c>
      <c r="B18" s="23" t="s">
        <v>116</v>
      </c>
      <c r="C18" s="24"/>
      <c r="D18" s="24" t="s">
        <v>117</v>
      </c>
      <c r="E18" s="24" t="s">
        <v>12</v>
      </c>
      <c r="F18" s="25"/>
      <c r="G18" s="26" t="s">
        <v>118</v>
      </c>
      <c r="H18" s="24" t="s">
        <v>119</v>
      </c>
      <c r="I18" s="6" t="s">
        <v>114</v>
      </c>
      <c r="J18" s="24" t="s">
        <v>120</v>
      </c>
      <c r="K18" s="27">
        <v>0.51</v>
      </c>
      <c r="L18" s="5">
        <v>0.25</v>
      </c>
      <c r="M18" s="5">
        <f t="shared" si="16"/>
        <v>3.5</v>
      </c>
      <c r="N18" s="7">
        <f t="shared" si="17"/>
        <v>0.1275</v>
      </c>
      <c r="O18" s="7">
        <f t="shared" si="18"/>
        <v>1.7850000000000001</v>
      </c>
      <c r="P18" s="7">
        <v>0.51</v>
      </c>
      <c r="Q18" s="7">
        <v>0.1</v>
      </c>
      <c r="R18" s="7">
        <f t="shared" ref="R18:R24" si="21">P18*M18</f>
        <v>1.7850000000000001</v>
      </c>
    </row>
    <row r="19" spans="1:19" s="38" customFormat="1">
      <c r="B19" s="38" t="s">
        <v>122</v>
      </c>
      <c r="C19" s="39" t="s">
        <v>123</v>
      </c>
      <c r="D19" s="39" t="s">
        <v>124</v>
      </c>
      <c r="E19" s="38" t="s">
        <v>28</v>
      </c>
      <c r="F19" s="39" t="s">
        <v>46</v>
      </c>
      <c r="G19" s="39" t="s">
        <v>66</v>
      </c>
      <c r="H19" s="39" t="s">
        <v>125</v>
      </c>
      <c r="I19" s="38" t="s">
        <v>126</v>
      </c>
      <c r="J19" s="39" t="s">
        <v>127</v>
      </c>
      <c r="K19" s="40">
        <v>0.1</v>
      </c>
      <c r="L19" s="38">
        <v>6</v>
      </c>
      <c r="M19" s="38">
        <f t="shared" si="16"/>
        <v>84</v>
      </c>
      <c r="N19" s="41">
        <f t="shared" si="17"/>
        <v>0.60000000000000009</v>
      </c>
      <c r="O19" s="41">
        <f t="shared" si="18"/>
        <v>8.4</v>
      </c>
      <c r="P19" s="41">
        <v>0.06</v>
      </c>
      <c r="Q19" s="41">
        <f t="shared" ref="Q19:Q24" si="22">P19*L19</f>
        <v>0.36</v>
      </c>
      <c r="R19" s="41">
        <f t="shared" si="21"/>
        <v>5.04</v>
      </c>
      <c r="S19" s="42"/>
    </row>
    <row r="20" spans="1:19" s="38" customFormat="1">
      <c r="B20" s="38" t="s">
        <v>128</v>
      </c>
      <c r="C20" s="38" t="s">
        <v>129</v>
      </c>
      <c r="D20" s="38" t="s">
        <v>130</v>
      </c>
      <c r="E20" s="38" t="s">
        <v>28</v>
      </c>
      <c r="F20" s="39" t="s">
        <v>47</v>
      </c>
      <c r="G20" s="38" t="s">
        <v>131</v>
      </c>
      <c r="H20" s="38" t="s">
        <v>132</v>
      </c>
      <c r="I20" s="38" t="s">
        <v>126</v>
      </c>
      <c r="J20" s="39" t="s">
        <v>133</v>
      </c>
      <c r="K20" s="40">
        <v>0.1</v>
      </c>
      <c r="L20" s="38">
        <v>4</v>
      </c>
      <c r="M20" s="38">
        <f t="shared" si="16"/>
        <v>56</v>
      </c>
      <c r="N20" s="41">
        <f t="shared" si="17"/>
        <v>0.4</v>
      </c>
      <c r="O20" s="41">
        <f t="shared" si="18"/>
        <v>5.6000000000000005</v>
      </c>
      <c r="P20" s="41">
        <v>1.2999999999999999E-2</v>
      </c>
      <c r="Q20" s="41">
        <f t="shared" si="22"/>
        <v>5.1999999999999998E-2</v>
      </c>
      <c r="R20" s="41">
        <f t="shared" si="21"/>
        <v>0.72799999999999998</v>
      </c>
    </row>
    <row r="21" spans="1:19" s="38" customFormat="1">
      <c r="B21" s="38" t="s">
        <v>134</v>
      </c>
      <c r="C21" s="39" t="s">
        <v>135</v>
      </c>
      <c r="D21" s="39" t="s">
        <v>136</v>
      </c>
      <c r="E21" s="38" t="s">
        <v>28</v>
      </c>
      <c r="F21" s="39" t="s">
        <v>47</v>
      </c>
      <c r="G21" s="38" t="s">
        <v>131</v>
      </c>
      <c r="H21" s="39" t="s">
        <v>137</v>
      </c>
      <c r="I21" s="38" t="s">
        <v>126</v>
      </c>
      <c r="J21" s="39" t="s">
        <v>138</v>
      </c>
      <c r="K21" s="40">
        <v>0.1</v>
      </c>
      <c r="L21" s="38">
        <v>6</v>
      </c>
      <c r="M21" s="38">
        <f t="shared" si="16"/>
        <v>84</v>
      </c>
      <c r="N21" s="41">
        <f t="shared" si="17"/>
        <v>0.60000000000000009</v>
      </c>
      <c r="O21" s="41">
        <f t="shared" si="18"/>
        <v>8.4</v>
      </c>
      <c r="P21" s="41">
        <v>1.2999999999999999E-2</v>
      </c>
      <c r="Q21" s="41">
        <f t="shared" si="22"/>
        <v>7.8E-2</v>
      </c>
      <c r="R21" s="41">
        <f t="shared" si="21"/>
        <v>1.0919999999999999</v>
      </c>
    </row>
    <row r="22" spans="1:19" s="38" customFormat="1">
      <c r="B22" s="38" t="s">
        <v>139</v>
      </c>
      <c r="C22" s="39"/>
      <c r="D22" s="39"/>
      <c r="F22" s="39"/>
      <c r="H22" s="39"/>
      <c r="J22" s="39"/>
      <c r="K22" s="40"/>
      <c r="N22" s="41"/>
      <c r="O22" s="41"/>
      <c r="P22" s="41"/>
      <c r="Q22" s="41"/>
      <c r="R22" s="41"/>
    </row>
    <row r="23" spans="1:19" s="38" customFormat="1">
      <c r="B23" s="38" t="s">
        <v>140</v>
      </c>
      <c r="C23" s="39" t="s">
        <v>141</v>
      </c>
      <c r="D23" s="39" t="s">
        <v>142</v>
      </c>
      <c r="E23" s="38" t="s">
        <v>28</v>
      </c>
      <c r="F23" s="39" t="s">
        <v>47</v>
      </c>
      <c r="G23" s="43" t="s">
        <v>143</v>
      </c>
      <c r="H23" s="39" t="s">
        <v>144</v>
      </c>
      <c r="I23" s="38" t="s">
        <v>126</v>
      </c>
      <c r="J23" s="39" t="s">
        <v>145</v>
      </c>
      <c r="K23" s="40">
        <v>0.1</v>
      </c>
      <c r="L23" s="38">
        <v>8</v>
      </c>
      <c r="M23" s="38">
        <f t="shared" si="16"/>
        <v>112</v>
      </c>
      <c r="N23" s="41">
        <f t="shared" si="17"/>
        <v>0.8</v>
      </c>
      <c r="O23" s="41">
        <f t="shared" si="18"/>
        <v>11.200000000000001</v>
      </c>
      <c r="P23" s="41">
        <v>2.5000000000000001E-2</v>
      </c>
      <c r="Q23" s="41">
        <f t="shared" si="22"/>
        <v>0.2</v>
      </c>
      <c r="R23" s="41">
        <f t="shared" si="21"/>
        <v>2.8000000000000003</v>
      </c>
    </row>
    <row r="24" spans="1:19" s="38" customFormat="1">
      <c r="B24" s="38" t="s">
        <v>146</v>
      </c>
      <c r="D24" s="39" t="s">
        <v>147</v>
      </c>
      <c r="E24" s="38" t="s">
        <v>28</v>
      </c>
      <c r="F24" s="39" t="s">
        <v>46</v>
      </c>
      <c r="G24" s="39" t="s">
        <v>148</v>
      </c>
      <c r="H24" s="39" t="s">
        <v>149</v>
      </c>
      <c r="I24" s="38" t="s">
        <v>126</v>
      </c>
      <c r="J24" s="39" t="s">
        <v>150</v>
      </c>
      <c r="K24" s="41">
        <v>0.22</v>
      </c>
      <c r="L24" s="38">
        <v>5</v>
      </c>
      <c r="M24" s="38">
        <f t="shared" si="16"/>
        <v>70</v>
      </c>
      <c r="N24" s="41">
        <f t="shared" si="17"/>
        <v>1.1000000000000001</v>
      </c>
      <c r="O24" s="41">
        <f t="shared" si="18"/>
        <v>15.4</v>
      </c>
      <c r="P24" s="41">
        <v>0.151</v>
      </c>
      <c r="Q24" s="41">
        <f t="shared" si="22"/>
        <v>0.755</v>
      </c>
      <c r="R24" s="41">
        <f t="shared" si="21"/>
        <v>10.57</v>
      </c>
    </row>
    <row r="25" spans="1:19">
      <c r="K25" s="7"/>
      <c r="N25" s="7"/>
      <c r="O25" s="7"/>
      <c r="P25" s="7"/>
      <c r="Q25" s="7"/>
      <c r="R25" s="7"/>
    </row>
    <row r="26" spans="1:19">
      <c r="K26" s="7"/>
      <c r="N26" s="7"/>
      <c r="O26" s="7"/>
      <c r="P26" s="7"/>
      <c r="Q26" s="7"/>
      <c r="R26" s="7"/>
    </row>
    <row r="27" spans="1:19">
      <c r="K27" s="7"/>
      <c r="N27" s="7"/>
      <c r="O27" s="7"/>
      <c r="P27" s="7"/>
      <c r="Q27" s="7"/>
      <c r="R27" s="7"/>
    </row>
    <row r="28" spans="1:19">
      <c r="K28" s="7"/>
      <c r="N28" s="7"/>
      <c r="O28" s="7"/>
      <c r="P28" s="7"/>
      <c r="Q28" s="7"/>
      <c r="R28" s="7"/>
    </row>
    <row r="29" spans="1:19">
      <c r="K29" s="7"/>
      <c r="N29" s="7"/>
      <c r="O29" s="7"/>
      <c r="P29" s="7"/>
      <c r="Q29" s="7"/>
      <c r="R29" s="7"/>
    </row>
    <row r="30" spans="1:19">
      <c r="K30" s="7"/>
      <c r="N30" s="7"/>
      <c r="O30" s="7"/>
      <c r="P30" s="7"/>
      <c r="Q30" s="7"/>
      <c r="R30" s="7"/>
    </row>
    <row r="31" spans="1:19">
      <c r="K31" s="7"/>
      <c r="N31" s="7"/>
      <c r="O31" s="7"/>
      <c r="P31" s="7"/>
      <c r="Q31" s="7"/>
      <c r="R31" s="7"/>
    </row>
    <row r="32" spans="1:19">
      <c r="K32" s="7"/>
      <c r="N32" s="7"/>
      <c r="O32" s="7"/>
      <c r="P32" s="7"/>
      <c r="Q32" s="7"/>
      <c r="R32" s="7"/>
    </row>
    <row r="33" spans="11:18">
      <c r="K33" s="7"/>
      <c r="N33" s="7"/>
      <c r="O33" s="7"/>
      <c r="P33" s="7"/>
      <c r="Q33" s="7"/>
      <c r="R33" s="7"/>
    </row>
    <row r="34" spans="11:18">
      <c r="K34" s="7"/>
      <c r="N34" s="7"/>
      <c r="O34" s="7"/>
      <c r="P34" s="7"/>
      <c r="Q34" s="7"/>
      <c r="R34" s="7"/>
    </row>
    <row r="35" spans="11:18">
      <c r="K35" s="7"/>
      <c r="N35" s="7"/>
      <c r="O35" s="7"/>
      <c r="P35" s="7"/>
      <c r="Q35" s="7"/>
      <c r="R35" s="7"/>
    </row>
    <row r="36" spans="11:18">
      <c r="K36" s="7"/>
      <c r="N36" s="7"/>
      <c r="O36" s="7"/>
      <c r="P36" s="7"/>
      <c r="Q36" s="7"/>
      <c r="R36" s="7"/>
    </row>
    <row r="37" spans="11:18">
      <c r="K37" s="7"/>
      <c r="N37" s="7"/>
      <c r="O37" s="7"/>
      <c r="P37" s="7"/>
      <c r="Q37" s="7"/>
      <c r="R37" s="7"/>
    </row>
    <row r="38" spans="11:18">
      <c r="K38" s="7"/>
      <c r="N38" s="7"/>
      <c r="O38" s="7"/>
      <c r="P38" s="7"/>
      <c r="Q38" s="7"/>
      <c r="R38" s="7"/>
    </row>
    <row r="39" spans="11:18">
      <c r="K39" s="7"/>
      <c r="N39" s="7"/>
      <c r="O39" s="7"/>
      <c r="P39" s="7"/>
      <c r="Q39" s="7"/>
      <c r="R39" s="7"/>
    </row>
    <row r="40" spans="11:18">
      <c r="K40" s="7"/>
      <c r="N40" s="7"/>
      <c r="O40" s="7"/>
      <c r="P40" s="7"/>
      <c r="Q40" s="7"/>
      <c r="R40" s="7"/>
    </row>
    <row r="41" spans="11:18">
      <c r="K41" s="7"/>
      <c r="N41" s="7"/>
      <c r="O41" s="7"/>
      <c r="P41" s="7"/>
      <c r="Q41" s="7"/>
      <c r="R41" s="7"/>
    </row>
    <row r="42" spans="11:18">
      <c r="K42" s="7"/>
      <c r="N42" s="7"/>
      <c r="O42" s="7"/>
      <c r="P42" s="7"/>
      <c r="Q42" s="7"/>
      <c r="R42" s="7"/>
    </row>
  </sheetData>
  <mergeCells count="1">
    <mergeCell ref="A1:C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2018-06-30T02:11:45Z</dcterms:modified>
</cp:coreProperties>
</file>