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ocumr\github\usvi-watermark-2017\assets\"/>
    </mc:Choice>
  </mc:AlternateContent>
  <bookViews>
    <workbookView xWindow="0" yWindow="0" windowWidth="20490" windowHeight="7760"/>
  </bookViews>
  <sheets>
    <sheet name="summary" sheetId="7" r:id="rId1"/>
    <sheet name="alldata" sheetId="6" r:id="rId2"/>
    <sheet name="Nov_10" sheetId="1" r:id="rId3"/>
    <sheet name="Nov_11" sheetId="2" r:id="rId4"/>
    <sheet name="Nov_12" sheetId="3" r:id="rId5"/>
    <sheet name="Nov_13" sheetId="4" r:id="rId6"/>
    <sheet name="Nov_14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3" i="7"/>
  <c r="E3" i="7"/>
  <c r="E4" i="7"/>
  <c r="G64" i="7" l="1"/>
  <c r="G67" i="7" l="1"/>
  <c r="G68" i="7"/>
  <c r="B81" i="7"/>
  <c r="C81" i="7"/>
  <c r="D81" i="7"/>
  <c r="E81" i="7"/>
  <c r="F81" i="7"/>
  <c r="G81" i="7"/>
  <c r="H81" i="7"/>
  <c r="B20" i="7"/>
  <c r="C20" i="7"/>
  <c r="D20" i="7"/>
  <c r="E20" i="7"/>
  <c r="F20" i="7"/>
  <c r="G20" i="7"/>
  <c r="H20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17" i="7"/>
  <c r="C17" i="7"/>
  <c r="D17" i="7"/>
  <c r="E17" i="7"/>
  <c r="F17" i="7"/>
  <c r="G17" i="7"/>
  <c r="H17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6" i="7"/>
  <c r="C26" i="7"/>
  <c r="D26" i="7"/>
  <c r="E26" i="7"/>
  <c r="F26" i="7"/>
  <c r="G26" i="7"/>
  <c r="H26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8" i="7"/>
  <c r="C38" i="7"/>
  <c r="D38" i="7"/>
  <c r="E38" i="7"/>
  <c r="F38" i="7"/>
  <c r="G38" i="7"/>
  <c r="H38" i="7"/>
  <c r="B42" i="7"/>
  <c r="C42" i="7"/>
  <c r="D42" i="7"/>
  <c r="E42" i="7"/>
  <c r="F42" i="7"/>
  <c r="G42" i="7"/>
  <c r="H42" i="7"/>
  <c r="B15" i="7"/>
  <c r="C15" i="7"/>
  <c r="D15" i="7"/>
  <c r="E15" i="7"/>
  <c r="F15" i="7"/>
  <c r="G15" i="7"/>
  <c r="H15" i="7"/>
  <c r="B14" i="7"/>
  <c r="C14" i="7"/>
  <c r="D14" i="7"/>
  <c r="E14" i="7"/>
  <c r="F14" i="7"/>
  <c r="G14" i="7"/>
  <c r="H14" i="7"/>
  <c r="B11" i="7"/>
  <c r="C11" i="7"/>
  <c r="D11" i="7"/>
  <c r="E11" i="7"/>
  <c r="F11" i="7"/>
  <c r="G11" i="7"/>
  <c r="H11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30" i="7"/>
  <c r="C30" i="7"/>
  <c r="D30" i="7"/>
  <c r="E30" i="7"/>
  <c r="F30" i="7"/>
  <c r="G30" i="7"/>
  <c r="H30" i="7"/>
  <c r="B10" i="7"/>
  <c r="C10" i="7"/>
  <c r="D10" i="7"/>
  <c r="E10" i="7"/>
  <c r="F10" i="7"/>
  <c r="G10" i="7"/>
  <c r="H10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39" i="7"/>
  <c r="C39" i="7"/>
  <c r="D39" i="7"/>
  <c r="E39" i="7"/>
  <c r="F39" i="7"/>
  <c r="G39" i="7"/>
  <c r="H39" i="7"/>
  <c r="B37" i="7"/>
  <c r="C37" i="7"/>
  <c r="D37" i="7"/>
  <c r="E37" i="7"/>
  <c r="F37" i="7"/>
  <c r="G37" i="7"/>
  <c r="H37" i="7"/>
  <c r="B7" i="7"/>
  <c r="C7" i="7"/>
  <c r="D7" i="7"/>
  <c r="E7" i="7"/>
  <c r="F7" i="7"/>
  <c r="G7" i="7"/>
  <c r="H7" i="7"/>
  <c r="B8" i="7"/>
  <c r="C8" i="7"/>
  <c r="D8" i="7"/>
  <c r="E8" i="7"/>
  <c r="F8" i="7"/>
  <c r="G8" i="7"/>
  <c r="H8" i="7"/>
  <c r="B9" i="7"/>
  <c r="C9" i="7"/>
  <c r="D9" i="7"/>
  <c r="E9" i="7"/>
  <c r="F9" i="7"/>
  <c r="G9" i="7"/>
  <c r="H9" i="7"/>
  <c r="B4" i="7"/>
  <c r="C4" i="7"/>
  <c r="D4" i="7"/>
  <c r="F4" i="7"/>
  <c r="G4" i="7"/>
  <c r="H4" i="7"/>
  <c r="B3" i="7"/>
  <c r="C3" i="7"/>
  <c r="D3" i="7"/>
  <c r="F3" i="7"/>
  <c r="G3" i="7"/>
  <c r="H3" i="7"/>
  <c r="B6" i="7"/>
  <c r="C6" i="7"/>
  <c r="D6" i="7"/>
  <c r="E6" i="7"/>
  <c r="F6" i="7"/>
  <c r="G6" i="7"/>
  <c r="H6" i="7"/>
  <c r="B5" i="7"/>
  <c r="C5" i="7"/>
  <c r="D5" i="7"/>
  <c r="E5" i="7"/>
  <c r="F5" i="7"/>
  <c r="G5" i="7"/>
  <c r="H5" i="7"/>
  <c r="B12" i="7"/>
  <c r="C12" i="7"/>
  <c r="D12" i="7"/>
  <c r="E12" i="7"/>
  <c r="F12" i="7"/>
  <c r="G12" i="7"/>
  <c r="H12" i="7"/>
  <c r="B13" i="7"/>
  <c r="C13" i="7"/>
  <c r="D13" i="7"/>
  <c r="E13" i="7"/>
  <c r="F13" i="7"/>
  <c r="G13" i="7"/>
  <c r="H13" i="7"/>
  <c r="B16" i="7"/>
  <c r="C16" i="7"/>
  <c r="D16" i="7"/>
  <c r="E16" i="7"/>
  <c r="F16" i="7"/>
  <c r="G16" i="7"/>
  <c r="H16" i="7"/>
  <c r="B28" i="7"/>
  <c r="C28" i="7"/>
  <c r="D28" i="7"/>
  <c r="E28" i="7"/>
  <c r="F28" i="7"/>
  <c r="G28" i="7"/>
  <c r="H28" i="7"/>
  <c r="B31" i="7"/>
  <c r="C31" i="7"/>
  <c r="D31" i="7"/>
  <c r="E31" i="7"/>
  <c r="F31" i="7"/>
  <c r="G31" i="7"/>
  <c r="H31" i="7"/>
  <c r="B33" i="7"/>
  <c r="C33" i="7"/>
  <c r="D33" i="7"/>
  <c r="E33" i="7"/>
  <c r="F33" i="7"/>
  <c r="G33" i="7"/>
  <c r="H33" i="7"/>
  <c r="B32" i="7"/>
  <c r="C32" i="7"/>
  <c r="D32" i="7"/>
  <c r="E32" i="7"/>
  <c r="F32" i="7"/>
  <c r="G32" i="7"/>
  <c r="H32" i="7"/>
  <c r="B34" i="7"/>
  <c r="C34" i="7"/>
  <c r="D34" i="7"/>
  <c r="E34" i="7"/>
  <c r="F34" i="7"/>
  <c r="G34" i="7"/>
  <c r="H34" i="7"/>
  <c r="B29" i="7"/>
  <c r="C29" i="7"/>
  <c r="D29" i="7"/>
  <c r="E29" i="7"/>
  <c r="F29" i="7"/>
  <c r="G29" i="7"/>
  <c r="H29" i="7"/>
  <c r="B27" i="7"/>
  <c r="C27" i="7"/>
  <c r="D27" i="7"/>
  <c r="E27" i="7"/>
  <c r="F27" i="7"/>
  <c r="G27" i="7"/>
  <c r="H27" i="7"/>
  <c r="B76" i="7"/>
  <c r="C76" i="7"/>
  <c r="D76" i="7"/>
  <c r="E76" i="7"/>
  <c r="F76" i="7"/>
  <c r="G76" i="7"/>
  <c r="H76" i="7"/>
  <c r="B75" i="7"/>
  <c r="C75" i="7"/>
  <c r="D75" i="7"/>
  <c r="E75" i="7"/>
  <c r="F75" i="7"/>
  <c r="G75" i="7"/>
  <c r="H75" i="7"/>
  <c r="B74" i="7"/>
  <c r="C74" i="7"/>
  <c r="D74" i="7"/>
  <c r="E74" i="7"/>
  <c r="F74" i="7"/>
  <c r="G74" i="7"/>
  <c r="H74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7" i="7"/>
  <c r="C77" i="7"/>
  <c r="D77" i="7"/>
  <c r="E77" i="7"/>
  <c r="F77" i="7"/>
  <c r="G77" i="7"/>
  <c r="H77" i="7"/>
  <c r="B69" i="7"/>
  <c r="C69" i="7"/>
  <c r="D69" i="7"/>
  <c r="E69" i="7"/>
  <c r="F69" i="7"/>
  <c r="G69" i="7"/>
  <c r="H69" i="7"/>
  <c r="B70" i="7"/>
  <c r="C70" i="7"/>
  <c r="D70" i="7"/>
  <c r="E70" i="7"/>
  <c r="F70" i="7"/>
  <c r="G70" i="7"/>
  <c r="H70" i="7"/>
  <c r="B64" i="7"/>
  <c r="C64" i="7"/>
  <c r="D64" i="7"/>
  <c r="E64" i="7"/>
  <c r="F64" i="7"/>
  <c r="H64" i="7"/>
  <c r="B65" i="7"/>
  <c r="C65" i="7"/>
  <c r="D65" i="7"/>
  <c r="E65" i="7"/>
  <c r="F65" i="7"/>
  <c r="G65" i="7"/>
  <c r="H65" i="7"/>
  <c r="B54" i="7"/>
  <c r="C54" i="7"/>
  <c r="D54" i="7"/>
  <c r="E54" i="7"/>
  <c r="F54" i="7"/>
  <c r="G54" i="7"/>
  <c r="H54" i="7"/>
  <c r="B55" i="7"/>
  <c r="C55" i="7"/>
  <c r="D55" i="7"/>
  <c r="E55" i="7"/>
  <c r="F55" i="7"/>
  <c r="G55" i="7"/>
  <c r="H55" i="7"/>
  <c r="B66" i="7"/>
  <c r="C66" i="7"/>
  <c r="D66" i="7"/>
  <c r="E66" i="7"/>
  <c r="F66" i="7"/>
  <c r="G66" i="7"/>
  <c r="H66" i="7"/>
  <c r="B78" i="7"/>
  <c r="C78" i="7"/>
  <c r="D78" i="7"/>
  <c r="E78" i="7"/>
  <c r="F78" i="7"/>
  <c r="G78" i="7"/>
  <c r="H78" i="7"/>
  <c r="B87" i="7"/>
  <c r="C87" i="7"/>
  <c r="D87" i="7"/>
  <c r="E87" i="7"/>
  <c r="F87" i="7"/>
  <c r="G87" i="7"/>
  <c r="H87" i="7"/>
  <c r="B85" i="7"/>
  <c r="C85" i="7"/>
  <c r="D85" i="7"/>
  <c r="E85" i="7"/>
  <c r="F85" i="7"/>
  <c r="G85" i="7"/>
  <c r="H85" i="7"/>
  <c r="B84" i="7"/>
  <c r="C84" i="7"/>
  <c r="D84" i="7"/>
  <c r="E84" i="7"/>
  <c r="F84" i="7"/>
  <c r="G84" i="7"/>
  <c r="H84" i="7"/>
  <c r="B83" i="7"/>
  <c r="C83" i="7"/>
  <c r="D83" i="7"/>
  <c r="E83" i="7"/>
  <c r="F83" i="7"/>
  <c r="G83" i="7"/>
  <c r="H83" i="7"/>
  <c r="B68" i="7"/>
  <c r="C68" i="7"/>
  <c r="D68" i="7"/>
  <c r="E68" i="7"/>
  <c r="F68" i="7"/>
  <c r="H68" i="7"/>
  <c r="B67" i="7"/>
  <c r="C67" i="7"/>
  <c r="D67" i="7"/>
  <c r="E67" i="7"/>
  <c r="F67" i="7"/>
  <c r="H6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3" i="7"/>
  <c r="C53" i="7"/>
  <c r="D53" i="7"/>
  <c r="E53" i="7"/>
  <c r="F53" i="7"/>
  <c r="G53" i="7"/>
  <c r="H53" i="7"/>
  <c r="B51" i="7"/>
  <c r="C51" i="7"/>
  <c r="D51" i="7"/>
  <c r="E51" i="7"/>
  <c r="F51" i="7"/>
  <c r="G51" i="7"/>
  <c r="H51" i="7"/>
  <c r="B52" i="7"/>
  <c r="C52" i="7"/>
  <c r="D52" i="7"/>
  <c r="E52" i="7"/>
  <c r="F52" i="7"/>
  <c r="G52" i="7"/>
  <c r="H52" i="7"/>
  <c r="B58" i="7"/>
  <c r="C58" i="7"/>
  <c r="D58" i="7"/>
  <c r="E58" i="7"/>
  <c r="F58" i="7"/>
  <c r="G58" i="7"/>
  <c r="H58" i="7"/>
  <c r="B57" i="7"/>
  <c r="C57" i="7"/>
  <c r="D57" i="7"/>
  <c r="E57" i="7"/>
  <c r="F57" i="7"/>
  <c r="G57" i="7"/>
  <c r="H57" i="7"/>
  <c r="B60" i="7"/>
  <c r="C60" i="7"/>
  <c r="D60" i="7"/>
  <c r="E60" i="7"/>
  <c r="F60" i="7"/>
  <c r="G60" i="7"/>
  <c r="H60" i="7"/>
  <c r="B61" i="7"/>
  <c r="C61" i="7"/>
  <c r="D61" i="7"/>
  <c r="E61" i="7"/>
  <c r="F61" i="7"/>
  <c r="G61" i="7"/>
  <c r="H61" i="7"/>
  <c r="B62" i="7"/>
  <c r="C62" i="7"/>
  <c r="D62" i="7"/>
  <c r="E62" i="7"/>
  <c r="F62" i="7"/>
  <c r="G62" i="7"/>
  <c r="H62" i="7"/>
  <c r="B63" i="7"/>
  <c r="C63" i="7"/>
  <c r="D63" i="7"/>
  <c r="E63" i="7"/>
  <c r="F63" i="7"/>
  <c r="G63" i="7"/>
  <c r="H63" i="7"/>
  <c r="B59" i="7"/>
  <c r="C59" i="7"/>
  <c r="D59" i="7"/>
  <c r="E59" i="7"/>
  <c r="F59" i="7"/>
  <c r="G59" i="7"/>
  <c r="H59" i="7"/>
  <c r="B43" i="7"/>
  <c r="C43" i="7"/>
  <c r="D43" i="7"/>
  <c r="E43" i="7"/>
  <c r="F43" i="7"/>
  <c r="G43" i="7"/>
  <c r="H43" i="7"/>
  <c r="B56" i="7"/>
  <c r="C56" i="7"/>
  <c r="D56" i="7"/>
  <c r="E56" i="7"/>
  <c r="F56" i="7"/>
  <c r="G56" i="7"/>
  <c r="H56" i="7"/>
  <c r="B86" i="7"/>
  <c r="C86" i="7"/>
  <c r="D86" i="7"/>
  <c r="E86" i="7"/>
  <c r="F86" i="7"/>
  <c r="G86" i="7"/>
  <c r="H86" i="7"/>
  <c r="B82" i="7"/>
  <c r="C82" i="7"/>
  <c r="D82" i="7"/>
  <c r="E82" i="7"/>
  <c r="F82" i="7"/>
  <c r="G82" i="7"/>
  <c r="H82" i="7"/>
  <c r="B45" i="7"/>
  <c r="C45" i="7"/>
  <c r="D45" i="7"/>
  <c r="E45" i="7"/>
  <c r="F45" i="7"/>
  <c r="G45" i="7"/>
  <c r="H45" i="7"/>
  <c r="B44" i="7"/>
  <c r="C44" i="7"/>
  <c r="D44" i="7"/>
  <c r="E44" i="7"/>
  <c r="F44" i="7"/>
  <c r="G44" i="7"/>
  <c r="H44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71" i="7"/>
  <c r="C71" i="7"/>
  <c r="D71" i="7"/>
  <c r="E71" i="7"/>
  <c r="F71" i="7"/>
  <c r="G71" i="7"/>
  <c r="H71" i="7"/>
  <c r="B80" i="7"/>
  <c r="C80" i="7"/>
  <c r="D80" i="7"/>
  <c r="E80" i="7"/>
  <c r="F80" i="7"/>
  <c r="G80" i="7"/>
  <c r="H80" i="7"/>
  <c r="B79" i="7"/>
  <c r="C79" i="7"/>
  <c r="D79" i="7"/>
  <c r="E79" i="7"/>
  <c r="F79" i="7"/>
  <c r="G79" i="7"/>
  <c r="H79" i="7"/>
  <c r="H21" i="7"/>
  <c r="G21" i="7"/>
  <c r="F21" i="7"/>
  <c r="E21" i="7"/>
  <c r="D21" i="7"/>
  <c r="C21" i="7"/>
  <c r="B21" i="7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3" i="6"/>
  <c r="J40" i="2" l="1"/>
  <c r="J39" i="2"/>
  <c r="J36" i="2"/>
  <c r="J35" i="2"/>
  <c r="J31" i="2"/>
  <c r="J28" i="2"/>
  <c r="J25" i="2"/>
  <c r="J24" i="2"/>
</calcChain>
</file>

<file path=xl/sharedStrings.xml><?xml version="1.0" encoding="utf-8"?>
<sst xmlns="http://schemas.openxmlformats.org/spreadsheetml/2006/main" count="1005" uniqueCount="304">
  <si>
    <t>deg</t>
  </si>
  <si>
    <t>min</t>
  </si>
  <si>
    <t>sec</t>
  </si>
  <si>
    <t>Long</t>
  </si>
  <si>
    <t>Lat</t>
  </si>
  <si>
    <t>Place Name</t>
  </si>
  <si>
    <t xml:space="preserve">Megan Bay 1-1 </t>
  </si>
  <si>
    <t>SL</t>
  </si>
  <si>
    <t>WM1</t>
  </si>
  <si>
    <t>WM2</t>
  </si>
  <si>
    <t>Megan Bay 1-2</t>
  </si>
  <si>
    <t>WM</t>
  </si>
  <si>
    <t>Megan Bay 1-3</t>
  </si>
  <si>
    <t>Botany Bay</t>
  </si>
  <si>
    <t>Sandy Bay</t>
  </si>
  <si>
    <t>Backefall Bay</t>
  </si>
  <si>
    <t>Mariot Hotel1</t>
  </si>
  <si>
    <t>Mariot Hotel2</t>
  </si>
  <si>
    <t>Ritz Carlton Hotel</t>
  </si>
  <si>
    <t>Bolongo Bay</t>
  </si>
  <si>
    <t>FS</t>
  </si>
  <si>
    <t>Hull Bay Beach1</t>
  </si>
  <si>
    <t>Hull Bay beach2</t>
  </si>
  <si>
    <t>Hull Bay Beach3</t>
  </si>
  <si>
    <t>Coki bay1</t>
  </si>
  <si>
    <t>Coki bay2</t>
  </si>
  <si>
    <t>Smith Bay</t>
  </si>
  <si>
    <t>A</t>
  </si>
  <si>
    <t>Coral gardens</t>
  </si>
  <si>
    <t>Harbor Bay Beach</t>
  </si>
  <si>
    <t>Yacht Harbor</t>
  </si>
  <si>
    <t>Pocket Beach</t>
  </si>
  <si>
    <t>Mori</t>
  </si>
  <si>
    <t>Hawksnest Bay Beach</t>
  </si>
  <si>
    <t>Coral Bay West</t>
  </si>
  <si>
    <t>Maria</t>
  </si>
  <si>
    <t>Salt pond</t>
  </si>
  <si>
    <t>Maho Beach E</t>
  </si>
  <si>
    <t>Maho Beach W</t>
  </si>
  <si>
    <t>Dolothea1</t>
  </si>
  <si>
    <t>Dolothea2</t>
  </si>
  <si>
    <t>Dolothea3</t>
  </si>
  <si>
    <t>Dolothea4</t>
  </si>
  <si>
    <t>Center for Maine and Env Studies</t>
  </si>
  <si>
    <t>Lindburg Bay Beach 1</t>
  </si>
  <si>
    <t>Lindburg Bay Beach 2</t>
  </si>
  <si>
    <t>Lindburg Bay Beach 3</t>
  </si>
  <si>
    <t>US customs</t>
  </si>
  <si>
    <t>Yacht Heaven</t>
  </si>
  <si>
    <t>US Court House</t>
  </si>
  <si>
    <t>Andrew</t>
  </si>
  <si>
    <t>Dan</t>
  </si>
  <si>
    <t>Manchenal Bay</t>
  </si>
  <si>
    <t xml:space="preserve">Manchenal Bay </t>
  </si>
  <si>
    <t>Next Half penny bay</t>
  </si>
  <si>
    <t>Estate Great pond Park</t>
  </si>
  <si>
    <t>Divi Carina Bay</t>
  </si>
  <si>
    <t>Rainbow beach</t>
  </si>
  <si>
    <t>East end bay</t>
  </si>
  <si>
    <t>Mud Rock Cliffs</t>
  </si>
  <si>
    <t>Hesselberg</t>
  </si>
  <si>
    <t>Sandy point</t>
  </si>
  <si>
    <t>BT</t>
  </si>
  <si>
    <t>Good hope school</t>
  </si>
  <si>
    <t>East Coast1</t>
  </si>
  <si>
    <t>East Coast2</t>
  </si>
  <si>
    <t>Teague Bay</t>
  </si>
  <si>
    <t>Boiler Bay1</t>
  </si>
  <si>
    <t>BoilerBay2</t>
  </si>
  <si>
    <t>Isaac Bay 1</t>
  </si>
  <si>
    <t>Isaac Bay 2</t>
  </si>
  <si>
    <t>Cliff toe</t>
  </si>
  <si>
    <t>shells on top of cliff</t>
  </si>
  <si>
    <t>DEM</t>
  </si>
  <si>
    <t>?</t>
  </si>
  <si>
    <t>Breids Bay1</t>
  </si>
  <si>
    <t>Breids Bay2</t>
  </si>
  <si>
    <t>BS toe</t>
  </si>
  <si>
    <t>BS top</t>
  </si>
  <si>
    <t>Breids Bay 3</t>
  </si>
  <si>
    <t>Bstoe</t>
  </si>
  <si>
    <t>Little Bay point</t>
  </si>
  <si>
    <t>Little Bay point S</t>
  </si>
  <si>
    <t>Hams Bay</t>
  </si>
  <si>
    <t>Frederiksted N</t>
  </si>
  <si>
    <t xml:space="preserve">Sandy Point </t>
  </si>
  <si>
    <t>PL</t>
  </si>
  <si>
    <t>Christiansted</t>
  </si>
  <si>
    <t>debri on fense</t>
  </si>
  <si>
    <t>Chrestiansted W</t>
  </si>
  <si>
    <t>small boulders</t>
  </si>
  <si>
    <t>Sugar Beach Hotel</t>
  </si>
  <si>
    <t>date</t>
  </si>
  <si>
    <t>reliability</t>
  </si>
  <si>
    <t>Megan Bay</t>
  </si>
  <si>
    <t>type</t>
  </si>
  <si>
    <t>team</t>
  </si>
  <si>
    <t>D</t>
  </si>
  <si>
    <t>N</t>
  </si>
  <si>
    <t>debris on trees</t>
  </si>
  <si>
    <t>Mariot hotel</t>
  </si>
  <si>
    <t>Hull Bay Beach</t>
  </si>
  <si>
    <t>Coki bay</t>
  </si>
  <si>
    <t>Yacht harbor</t>
  </si>
  <si>
    <t>debris line</t>
  </si>
  <si>
    <t>debris cluster on top of dune</t>
  </si>
  <si>
    <t>debri pile near the cliff</t>
  </si>
  <si>
    <t>mud line</t>
  </si>
  <si>
    <t>debris</t>
  </si>
  <si>
    <t>flotsom on fense</t>
  </si>
  <si>
    <t>based on Greg's photo</t>
  </si>
  <si>
    <t>flotsam on fense</t>
  </si>
  <si>
    <t>Boiler Bay</t>
  </si>
  <si>
    <t>East Coast</t>
  </si>
  <si>
    <t>BoilerBay</t>
  </si>
  <si>
    <t>Isaac Bay</t>
  </si>
  <si>
    <t>Breids Bay</t>
  </si>
  <si>
    <t xml:space="preserve">Breids Bay </t>
  </si>
  <si>
    <t>foot of wall</t>
  </si>
  <si>
    <t>GL+1.2ft</t>
  </si>
  <si>
    <t xml:space="preserve">house wall </t>
  </si>
  <si>
    <t>debris in woods</t>
  </si>
  <si>
    <t>pebles and trees</t>
  </si>
  <si>
    <t>76.2-91.4</t>
  </si>
  <si>
    <t>Remarks</t>
  </si>
  <si>
    <t>Team</t>
  </si>
  <si>
    <t>Time</t>
  </si>
  <si>
    <t>Sand deposit on trees</t>
  </si>
  <si>
    <t>Mud line on wall</t>
  </si>
  <si>
    <t>Top of beach scarp</t>
  </si>
  <si>
    <t>Dune crest</t>
  </si>
  <si>
    <t xml:space="preserve">debris on parapet </t>
  </si>
  <si>
    <t>Mud line</t>
  </si>
  <si>
    <t>Mud line on bar counter</t>
  </si>
  <si>
    <t>Mud line on wall of house</t>
  </si>
  <si>
    <t>flotsam on dune</t>
  </si>
  <si>
    <t>stairway</t>
  </si>
  <si>
    <t>house wall</t>
  </si>
  <si>
    <t>based on an interview with a hotel staff</t>
  </si>
  <si>
    <t>based on an interview with a bar staff</t>
  </si>
  <si>
    <t>height</t>
  </si>
  <si>
    <t>remarks</t>
  </si>
  <si>
    <t>DT</t>
  </si>
  <si>
    <t>river side community</t>
  </si>
  <si>
    <t>Riverside community</t>
  </si>
  <si>
    <t>Flotsam line, 80 m inland</t>
  </si>
  <si>
    <t>Type</t>
  </si>
  <si>
    <t>Height</t>
  </si>
  <si>
    <t>debris on dune slope</t>
  </si>
  <si>
    <t>Two lines indicate ones by Irma and Maria?</t>
  </si>
  <si>
    <t>GL</t>
  </si>
  <si>
    <t>ground level of the parking car. The watermark height may be obtained later from the witness's video</t>
  </si>
  <si>
    <t>debris on grass field</t>
  </si>
  <si>
    <t>in ft</t>
  </si>
  <si>
    <t>mud line, GL+81</t>
  </si>
  <si>
    <t>mud line on house</t>
  </si>
  <si>
    <t>sand line</t>
  </si>
  <si>
    <t xml:space="preserve">berm crest </t>
  </si>
  <si>
    <t>mud line on building</t>
  </si>
  <si>
    <t>BC</t>
  </si>
  <si>
    <t>BS</t>
  </si>
  <si>
    <t>coral boulders</t>
  </si>
  <si>
    <t>cliff base</t>
  </si>
  <si>
    <t>debris line on top of dune</t>
  </si>
  <si>
    <t>top of a log</t>
  </si>
  <si>
    <t>mud on a building door</t>
  </si>
  <si>
    <t xml:space="preserve">derbis line on berm crest </t>
  </si>
  <si>
    <t>debris on dune</t>
  </si>
  <si>
    <t>DC</t>
  </si>
  <si>
    <t>derbis line on back shore</t>
  </si>
  <si>
    <t>sand on grass field</t>
  </si>
  <si>
    <t>dune toe</t>
  </si>
  <si>
    <t>dune top</t>
  </si>
  <si>
    <t>coral boulders on cliff</t>
  </si>
  <si>
    <t>ground level in front of shop</t>
  </si>
  <si>
    <t>old boulder layer</t>
  </si>
  <si>
    <t>toppled vegetation</t>
  </si>
  <si>
    <t>midpoint of foreshore</t>
  </si>
  <si>
    <t>beach scurp toe</t>
  </si>
  <si>
    <t>bed rock edge</t>
  </si>
  <si>
    <t>bed rock</t>
  </si>
  <si>
    <t>cliff toe</t>
  </si>
  <si>
    <t>foot of house wall</t>
  </si>
  <si>
    <t>no flow over the wall of 123m height</t>
  </si>
  <si>
    <t>pebles</t>
  </si>
  <si>
    <t>dune crest</t>
  </si>
  <si>
    <t>pond water level</t>
  </si>
  <si>
    <t>from land side</t>
  </si>
  <si>
    <t>mid point</t>
  </si>
  <si>
    <t>deblis on slope</t>
  </si>
  <si>
    <t>island</t>
  </si>
  <si>
    <t>STT</t>
  </si>
  <si>
    <t>STJ</t>
  </si>
  <si>
    <t>STX</t>
  </si>
  <si>
    <t>interview-based</t>
  </si>
  <si>
    <t>grass on a parapet</t>
  </si>
  <si>
    <t xml:space="preserve">beach sand </t>
  </si>
  <si>
    <t xml:space="preserve">coral boulders </t>
  </si>
  <si>
    <t>watermark on power generater</t>
  </si>
  <si>
    <t>flotsam on trees</t>
  </si>
  <si>
    <t>beach gravels</t>
  </si>
  <si>
    <t>GL420+80</t>
  </si>
  <si>
    <t>hard to get DEM data</t>
  </si>
  <si>
    <t>GL0.6m</t>
  </si>
  <si>
    <t>top of beach scarp</t>
  </si>
  <si>
    <t>beach scarp toe</t>
  </si>
  <si>
    <t>beach scarp top</t>
  </si>
  <si>
    <t>derbis on top of beach scarp</t>
  </si>
  <si>
    <t>watermark on power generator</t>
  </si>
  <si>
    <t>Debris on trees</t>
  </si>
  <si>
    <t>debris on pool side</t>
  </si>
  <si>
    <t>Target</t>
  </si>
  <si>
    <t>target</t>
  </si>
  <si>
    <t xml:space="preserve">staircase landing </t>
  </si>
  <si>
    <t>floor level of Building</t>
  </si>
  <si>
    <t xml:space="preserve">building floor level  </t>
  </si>
  <si>
    <t>??</t>
  </si>
  <si>
    <t>?????</t>
  </si>
  <si>
    <t>wate flow from the land side</t>
  </si>
  <si>
    <t>ID number</t>
  </si>
  <si>
    <t>ID Number</t>
  </si>
  <si>
    <t>based on interview with a resident.  Hugo produced much higher surges</t>
  </si>
  <si>
    <t>based on interview with a harbor worker</t>
  </si>
  <si>
    <t>ground level in front of a house</t>
  </si>
  <si>
    <t>stairway landing</t>
  </si>
  <si>
    <t xml:space="preserve">small coral boulders </t>
  </si>
  <si>
    <t xml:space="preserve">top of a log </t>
  </si>
  <si>
    <t>mud on a house door</t>
  </si>
  <si>
    <t>flotsam on school ground</t>
  </si>
  <si>
    <t>flotsam line</t>
  </si>
  <si>
    <t>beach sand line</t>
  </si>
  <si>
    <t>foot of a wall</t>
  </si>
  <si>
    <t>mud line inside house</t>
  </si>
  <si>
    <t>flotsam on pool side</t>
  </si>
  <si>
    <t xml:space="preserve">flotsam line on berm crest </t>
  </si>
  <si>
    <t>ground elevation from DEM</t>
  </si>
  <si>
    <t>elevation(m)</t>
  </si>
  <si>
    <t>latitude N</t>
  </si>
  <si>
    <t>longitude W</t>
  </si>
  <si>
    <t>serial date num</t>
  </si>
  <si>
    <t>hour</t>
  </si>
  <si>
    <t>Magans Bay</t>
  </si>
  <si>
    <t xml:space="preserve">Magans Bay </t>
  </si>
  <si>
    <t xml:space="preserve">Botany Bay </t>
  </si>
  <si>
    <t xml:space="preserve">Sandy Bay </t>
  </si>
  <si>
    <t xml:space="preserve">Backefall Bay </t>
  </si>
  <si>
    <t>Pacquereau Bay</t>
  </si>
  <si>
    <t>Turquoise Bay</t>
  </si>
  <si>
    <t>Hull Bay</t>
  </si>
  <si>
    <t>Nazareth Bay</t>
  </si>
  <si>
    <t>Magens Bay</t>
  </si>
  <si>
    <t>Benner Bay</t>
  </si>
  <si>
    <t>Nadir Gut</t>
  </si>
  <si>
    <t xml:space="preserve">Hawksnest Bay </t>
  </si>
  <si>
    <t>Maho Bay</t>
  </si>
  <si>
    <t>Coral Bay</t>
  </si>
  <si>
    <t>Saltpond Bay</t>
  </si>
  <si>
    <t>Dorothea Bay</t>
  </si>
  <si>
    <t>Dorothea</t>
  </si>
  <si>
    <t>Brewers Bay</t>
  </si>
  <si>
    <t>Lindbergh Bay</t>
  </si>
  <si>
    <t>Lindbergh Bay Beach</t>
  </si>
  <si>
    <t>Crown Bay</t>
  </si>
  <si>
    <t>Long Bay</t>
  </si>
  <si>
    <t>Charlotte Amalie</t>
  </si>
  <si>
    <t>Manchenil Bay</t>
  </si>
  <si>
    <t>Halfpenny bay</t>
  </si>
  <si>
    <t>East End Bay</t>
  </si>
  <si>
    <t>Sandy Point</t>
  </si>
  <si>
    <t>Rainbow Beach</t>
  </si>
  <si>
    <t>Great Pond Bay</t>
  </si>
  <si>
    <t>Robin Bay</t>
  </si>
  <si>
    <t>Long Point  Bay</t>
  </si>
  <si>
    <t xml:space="preserve">Long Point  </t>
  </si>
  <si>
    <t>place name by surveyers</t>
  </si>
  <si>
    <t>Long Point Bay</t>
  </si>
  <si>
    <t xml:space="preserve">Rainbow Beach </t>
  </si>
  <si>
    <t>Frederiksted S</t>
  </si>
  <si>
    <t>Prune Bay</t>
  </si>
  <si>
    <t>Whale Point E</t>
  </si>
  <si>
    <t>Gallows Bay</t>
  </si>
  <si>
    <t>Christiansted Harbor</t>
  </si>
  <si>
    <t>Judith's Fancy Beach</t>
  </si>
  <si>
    <t>Little Bay Point E</t>
  </si>
  <si>
    <t>serial date num in UTC</t>
  </si>
  <si>
    <t>GL0.60+0.36 DEM, interview-based</t>
  </si>
  <si>
    <t>No flow over the wall of 123cm height</t>
  </si>
  <si>
    <t>inundated from the salt pond side</t>
  </si>
  <si>
    <t>GL 4.2+0.8 m DEM-based, rain water</t>
  </si>
  <si>
    <t>rain water?</t>
  </si>
  <si>
    <t>tide-corrected elevation (m)</t>
  </si>
  <si>
    <t>local tide level by TPXO8-atlas</t>
  </si>
  <si>
    <t>Island</t>
  </si>
  <si>
    <t>Place</t>
  </si>
  <si>
    <t>Latitude N</t>
  </si>
  <si>
    <t>Longitude W</t>
  </si>
  <si>
    <t>Watermark height abv. MSL</t>
  </si>
  <si>
    <t>Watermark type</t>
  </si>
  <si>
    <t>Measurement ID</t>
  </si>
  <si>
    <t>place name from google map</t>
  </si>
  <si>
    <t>watermark type</t>
  </si>
  <si>
    <t xml:space="preserve">upper </t>
  </si>
  <si>
    <t xml:space="preserve">lower 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</si>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</sst>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h:mm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20" fontId="2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1" xfId="0" applyBorder="1"/>
    <xf numFmtId="16" fontId="0" fillId="0" borderId="1" xfId="0" applyNumberFormat="1" applyBorder="1"/>
    <xf numFmtId="20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20" fontId="1" fillId="0" borderId="0" xfId="0" applyNumberFormat="1" applyFont="1"/>
    <xf numFmtId="0" fontId="0" fillId="0" borderId="0" xfId="0" applyFont="1" applyBorder="1"/>
    <xf numFmtId="0" fontId="1" fillId="0" borderId="1" xfId="0" applyFont="1" applyBorder="1"/>
    <xf numFmtId="2" fontId="0" fillId="0" borderId="1" xfId="0" applyNumberFormat="1" applyBorder="1"/>
    <xf numFmtId="0" fontId="0" fillId="0" borderId="1" xfId="0" applyNumberFormat="1" applyBorder="1"/>
    <xf numFmtId="0" fontId="2" fillId="0" borderId="1" xfId="0" applyNumberFormat="1" applyFont="1" applyBorder="1"/>
    <xf numFmtId="1" fontId="2" fillId="0" borderId="1" xfId="0" applyNumberFormat="1" applyFont="1" applyBorder="1"/>
    <xf numFmtId="0" fontId="0" fillId="0" borderId="1" xfId="0" applyFill="1" applyBorder="1"/>
    <xf numFmtId="166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0" fontId="0" fillId="0" borderId="3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8"/>
  <sheetViews>
    <sheetView tabSelected="1" zoomScale="70" zoomScaleNormal="70" workbookViewId="0">
      <selection activeCell="H94" sqref="H94"/>
    </sheetView>
  </sheetViews>
  <sheetFormatPr defaultRowHeight="14.5" x14ac:dyDescent="0.35"/>
  <cols>
    <col min="2" max="2" width="11.453125" customWidth="1"/>
    <col min="3" max="3" width="22.26953125" customWidth="1"/>
    <col min="4" max="4" width="11.453125" customWidth="1"/>
    <col min="5" max="5" width="12.7265625" customWidth="1"/>
    <col min="6" max="6" width="26" customWidth="1"/>
    <col min="7" max="7" width="31.7265625" customWidth="1"/>
    <col min="8" max="8" width="16.26953125" customWidth="1"/>
    <col min="9" max="9" width="17.26953125" customWidth="1"/>
  </cols>
  <sheetData>
    <row r="1" spans="2:9" ht="15" thickBot="1" x14ac:dyDescent="0.4"/>
    <row r="2" spans="2:9" ht="15" thickBot="1" x14ac:dyDescent="0.4">
      <c r="B2" s="40" t="s">
        <v>292</v>
      </c>
      <c r="C2" s="40" t="s">
        <v>293</v>
      </c>
      <c r="D2" s="40" t="s">
        <v>294</v>
      </c>
      <c r="E2" s="40" t="s">
        <v>295</v>
      </c>
      <c r="F2" s="40" t="s">
        <v>296</v>
      </c>
      <c r="G2" s="40" t="s">
        <v>297</v>
      </c>
      <c r="H2" s="29" t="s">
        <v>298</v>
      </c>
      <c r="I2" s="41" t="s">
        <v>303</v>
      </c>
    </row>
    <row r="3" spans="2:9" x14ac:dyDescent="0.35">
      <c r="B3" s="30" t="str">
        <f>alldata!H30</f>
        <v>STJ</v>
      </c>
      <c r="C3" s="31" t="str">
        <f>alldata!I30</f>
        <v>Maho Bay</v>
      </c>
      <c r="D3" s="32">
        <f>alldata!K30+alldata!L30/60+alldata!M30/3600</f>
        <v>18.359666666666669</v>
      </c>
      <c r="E3" s="32">
        <f>alldata!N30+alldata!O30/60+alldata!P30/3600</f>
        <v>64.743722222222218</v>
      </c>
      <c r="F3" s="33">
        <f>alldata!W30</f>
        <v>2.5950557168014088</v>
      </c>
      <c r="G3" s="34" t="str">
        <f>alldata!S30</f>
        <v>flotsam line</v>
      </c>
      <c r="H3" s="3">
        <f>alldata!A30</f>
        <v>28</v>
      </c>
      <c r="I3" s="44">
        <f>-E3</f>
        <v>-64.743722222222218</v>
      </c>
    </row>
    <row r="4" spans="2:9" x14ac:dyDescent="0.35">
      <c r="B4" s="30" t="str">
        <f>alldata!H29</f>
        <v>STJ</v>
      </c>
      <c r="C4" s="31" t="str">
        <f>alldata!I29</f>
        <v>Maho Bay</v>
      </c>
      <c r="D4" s="32">
        <f>alldata!K29+alldata!L29/60+alldata!M29/3600</f>
        <v>18.359583333333333</v>
      </c>
      <c r="E4" s="32">
        <f>alldata!N29+alldata!O29/60+alldata!P29/3600</f>
        <v>64.743805555555554</v>
      </c>
      <c r="F4" s="33">
        <f>alldata!W29</f>
        <v>2.9019188208489197</v>
      </c>
      <c r="G4" s="34" t="str">
        <f>alldata!S29</f>
        <v>flotsam line</v>
      </c>
      <c r="H4" s="3">
        <f>alldata!A29</f>
        <v>27</v>
      </c>
      <c r="I4" s="44">
        <f t="shared" ref="I4:I67" si="0">-E4</f>
        <v>-64.743805555555554</v>
      </c>
    </row>
    <row r="5" spans="2:9" x14ac:dyDescent="0.35">
      <c r="B5" s="30" t="str">
        <f>alldata!H32</f>
        <v>STJ</v>
      </c>
      <c r="C5" s="31" t="str">
        <f>alldata!I32</f>
        <v>Maho Bay</v>
      </c>
      <c r="D5" s="32">
        <f>alldata!K32+alldata!L32/60+alldata!M32/3600</f>
        <v>18.356166666666667</v>
      </c>
      <c r="E5" s="32">
        <f>alldata!N32+alldata!O32/60+alldata!P32/3600</f>
        <v>64.745611111111117</v>
      </c>
      <c r="F5" s="33">
        <f>alldata!W32</f>
        <v>3.05000796248761</v>
      </c>
      <c r="G5" s="34" t="str">
        <f>alldata!S32</f>
        <v>?????</v>
      </c>
      <c r="H5" s="3">
        <f>alldata!A32</f>
        <v>30</v>
      </c>
      <c r="I5" s="44">
        <f t="shared" si="0"/>
        <v>-64.745611111111117</v>
      </c>
    </row>
    <row r="6" spans="2:9" x14ac:dyDescent="0.35">
      <c r="B6" s="30" t="str">
        <f>alldata!H31</f>
        <v>STJ</v>
      </c>
      <c r="C6" s="31" t="str">
        <f>alldata!I31</f>
        <v>Maho Bay</v>
      </c>
      <c r="D6" s="32">
        <f>alldata!K31+alldata!L31/60+alldata!M31/3600</f>
        <v>18.356138888888889</v>
      </c>
      <c r="E6" s="32">
        <f>alldata!N31+alldata!O31/60+alldata!P31/3600</f>
        <v>64.745500000000007</v>
      </c>
      <c r="F6" s="33">
        <f>alldata!W31</f>
        <v>2.1413742049730322</v>
      </c>
      <c r="G6" s="34" t="str">
        <f>alldata!S31</f>
        <v>floor level of Building</v>
      </c>
      <c r="H6" s="3">
        <f>alldata!A31</f>
        <v>29</v>
      </c>
      <c r="I6" s="44">
        <f t="shared" si="0"/>
        <v>-64.745500000000007</v>
      </c>
    </row>
    <row r="7" spans="2:9" x14ac:dyDescent="0.35">
      <c r="B7" s="30" t="str">
        <f>alldata!H26</f>
        <v>STJ</v>
      </c>
      <c r="C7" s="31" t="str">
        <f>alldata!I26</f>
        <v xml:space="preserve">Hawksnest Bay </v>
      </c>
      <c r="D7" s="32">
        <f>alldata!K26+alldata!L26/60+alldata!M26/3600</f>
        <v>18.345944444444442</v>
      </c>
      <c r="E7" s="32">
        <f>alldata!N26+alldata!O26/60+alldata!P26/3600</f>
        <v>64.780527777777777</v>
      </c>
      <c r="F7" s="33">
        <f>alldata!W26</f>
        <v>2.6161246830822127</v>
      </c>
      <c r="G7" s="34" t="str">
        <f>alldata!S26</f>
        <v>flotsam line</v>
      </c>
      <c r="H7" s="3">
        <f>alldata!A26</f>
        <v>24</v>
      </c>
      <c r="I7" s="44">
        <f t="shared" si="0"/>
        <v>-64.780527777777777</v>
      </c>
    </row>
    <row r="8" spans="2:9" x14ac:dyDescent="0.35">
      <c r="B8" s="30" t="str">
        <f>alldata!H27</f>
        <v>STJ</v>
      </c>
      <c r="C8" s="31" t="str">
        <f>alldata!I27</f>
        <v>Coral Bay</v>
      </c>
      <c r="D8" s="32">
        <f>alldata!K27+alldata!L27/60+alldata!M27/3600</f>
        <v>18.343249999999998</v>
      </c>
      <c r="E8" s="32">
        <f>alldata!N27+alldata!O27/60+alldata!P27/3600</f>
        <v>64.71508333333334</v>
      </c>
      <c r="F8" s="33">
        <f>alldata!W27</f>
        <v>1.6451319263409974</v>
      </c>
      <c r="G8" s="34" t="str">
        <f>alldata!S27</f>
        <v>flotsam line</v>
      </c>
      <c r="H8" s="3">
        <f>alldata!A27</f>
        <v>25</v>
      </c>
      <c r="I8" s="44">
        <f t="shared" si="0"/>
        <v>-64.71508333333334</v>
      </c>
    </row>
    <row r="9" spans="2:9" x14ac:dyDescent="0.35">
      <c r="B9" s="30" t="str">
        <f>alldata!H28</f>
        <v>STJ</v>
      </c>
      <c r="C9" s="31" t="str">
        <f>alldata!I28</f>
        <v>Saltpond Bay</v>
      </c>
      <c r="D9" s="32">
        <f>alldata!K28+alldata!L28/60+alldata!M28/3600</f>
        <v>18.308500000000002</v>
      </c>
      <c r="E9" s="32">
        <f>alldata!N28+alldata!O28/60+alldata!P28/3600</f>
        <v>64.705027777777786</v>
      </c>
      <c r="F9" s="33">
        <f>alldata!W28</f>
        <v>2.6719062814673227</v>
      </c>
      <c r="G9" s="34" t="str">
        <f>alldata!S28</f>
        <v>flotsam line</v>
      </c>
      <c r="H9" s="3">
        <f>alldata!A28</f>
        <v>26</v>
      </c>
      <c r="I9" s="44">
        <f t="shared" si="0"/>
        <v>-64.705027777777786</v>
      </c>
    </row>
    <row r="10" spans="2:9" x14ac:dyDescent="0.35">
      <c r="B10" s="30" t="str">
        <f>alldata!H21</f>
        <v>STT</v>
      </c>
      <c r="C10" s="31" t="str">
        <f>alldata!I21</f>
        <v>Magens Bay</v>
      </c>
      <c r="D10" s="32">
        <f>alldata!K21+alldata!L21/60+alldata!M21/3600</f>
        <v>18.377811111111111</v>
      </c>
      <c r="E10" s="32">
        <f>alldata!N21+alldata!O21/60+alldata!P21/3600</f>
        <v>64.936227777777788</v>
      </c>
      <c r="F10" s="33">
        <f>alldata!W21</f>
        <v>4.478610016795022</v>
      </c>
      <c r="G10" s="34" t="str">
        <f>alldata!S21</f>
        <v>stairway landing</v>
      </c>
      <c r="H10" s="3">
        <f>alldata!A21</f>
        <v>19</v>
      </c>
      <c r="I10" s="44">
        <f t="shared" si="0"/>
        <v>-64.936227777777788</v>
      </c>
    </row>
    <row r="11" spans="2:9" x14ac:dyDescent="0.35">
      <c r="B11" s="30" t="str">
        <f>alldata!H17</f>
        <v>STT</v>
      </c>
      <c r="C11" s="31" t="str">
        <f>alldata!I17</f>
        <v>Hull Bay</v>
      </c>
      <c r="D11" s="32">
        <f>alldata!K17+alldata!L17/60+alldata!M17/3600</f>
        <v>18.37061111111111</v>
      </c>
      <c r="E11" s="32">
        <f>alldata!N17+alldata!O17/60+alldata!P17/3600</f>
        <v>64.950672222222224</v>
      </c>
      <c r="F11" s="33">
        <f>alldata!W17</f>
        <v>2.3706635985308759</v>
      </c>
      <c r="G11" s="34" t="str">
        <f>alldata!S17</f>
        <v>flotsam line</v>
      </c>
      <c r="H11" s="3">
        <f>alldata!A17</f>
        <v>15</v>
      </c>
      <c r="I11" s="44">
        <f t="shared" si="0"/>
        <v>-64.950672222222224</v>
      </c>
    </row>
    <row r="12" spans="2:9" x14ac:dyDescent="0.35">
      <c r="B12" s="30" t="str">
        <f>alldata!H33</f>
        <v>STT</v>
      </c>
      <c r="C12" s="31" t="str">
        <f>alldata!I33</f>
        <v>Dorothea Bay</v>
      </c>
      <c r="D12" s="32">
        <f>alldata!K33+alldata!L33/60+alldata!M33/3600</f>
        <v>18.369305555555556</v>
      </c>
      <c r="E12" s="32">
        <f>alldata!N33+alldata!O33/60+alldata!P33/3600</f>
        <v>64.961944444444441</v>
      </c>
      <c r="F12" s="33">
        <f>alldata!W33</f>
        <v>2.7089788710331129</v>
      </c>
      <c r="G12" s="34" t="str">
        <f>alldata!S33</f>
        <v>mud line</v>
      </c>
      <c r="H12" s="3">
        <f>alldata!A33</f>
        <v>31</v>
      </c>
      <c r="I12" s="44">
        <f t="shared" si="0"/>
        <v>-64.961944444444441</v>
      </c>
    </row>
    <row r="13" spans="2:9" x14ac:dyDescent="0.35">
      <c r="B13" s="30" t="str">
        <f>alldata!H34</f>
        <v>STT</v>
      </c>
      <c r="C13" s="31" t="str">
        <f>alldata!I34</f>
        <v>Dorothea Bay</v>
      </c>
      <c r="D13" s="32">
        <f>alldata!K34+alldata!L34/60+alldata!M34/3600</f>
        <v>18.368916666666667</v>
      </c>
      <c r="E13" s="32">
        <f>alldata!N34+alldata!O34/60+alldata!P34/3600</f>
        <v>64.962055555555565</v>
      </c>
      <c r="F13" s="33">
        <f>alldata!W34</f>
        <v>2.192975084617343</v>
      </c>
      <c r="G13" s="34" t="str">
        <f>alldata!S34</f>
        <v>mud line</v>
      </c>
      <c r="H13" s="3">
        <f>alldata!A34</f>
        <v>32</v>
      </c>
      <c r="I13" s="44">
        <f t="shared" si="0"/>
        <v>-64.962055555555565</v>
      </c>
    </row>
    <row r="14" spans="2:9" x14ac:dyDescent="0.35">
      <c r="B14" s="30" t="str">
        <f>alldata!H16</f>
        <v>STT</v>
      </c>
      <c r="C14" s="31" t="str">
        <f>alldata!I16</f>
        <v>Hull Bay</v>
      </c>
      <c r="D14" s="32">
        <f>alldata!K16+alldata!L16/60+alldata!M16/3600</f>
        <v>18.36891111111111</v>
      </c>
      <c r="E14" s="32">
        <f>alldata!N16+alldata!O16/60+alldata!P16/3600</f>
        <v>64.952505555555561</v>
      </c>
      <c r="F14" s="33">
        <f>alldata!W16</f>
        <v>2.4609308336439759</v>
      </c>
      <c r="G14" s="34" t="str">
        <f>alldata!S16</f>
        <v>flotsam line</v>
      </c>
      <c r="H14" s="3">
        <f>alldata!A16</f>
        <v>14</v>
      </c>
      <c r="I14" s="44">
        <f t="shared" si="0"/>
        <v>-64.952505555555561</v>
      </c>
    </row>
    <row r="15" spans="2:9" x14ac:dyDescent="0.35">
      <c r="B15" s="30" t="str">
        <f>alldata!H15</f>
        <v>STT</v>
      </c>
      <c r="C15" s="31" t="str">
        <f>alldata!I15</f>
        <v>Hull Bay</v>
      </c>
      <c r="D15" s="32">
        <f>alldata!K15+alldata!L15/60+alldata!M15/3600</f>
        <v>18.368838888888888</v>
      </c>
      <c r="E15" s="32">
        <f>alldata!N15+alldata!O15/60+alldata!P15/3600</f>
        <v>64.951483333333343</v>
      </c>
      <c r="F15" s="33">
        <f>alldata!W15</f>
        <v>3.753741738112506</v>
      </c>
      <c r="G15" s="34" t="str">
        <f>alldata!S15</f>
        <v>mud line</v>
      </c>
      <c r="H15" s="3">
        <f>alldata!A15</f>
        <v>13</v>
      </c>
      <c r="I15" s="44">
        <f t="shared" si="0"/>
        <v>-64.951483333333343</v>
      </c>
    </row>
    <row r="16" spans="2:9" x14ac:dyDescent="0.35">
      <c r="B16" s="30" t="str">
        <f>alldata!H35</f>
        <v>STT</v>
      </c>
      <c r="C16" s="31" t="str">
        <f>alldata!I35</f>
        <v>Dorothea Bay</v>
      </c>
      <c r="D16" s="32">
        <f>alldata!K35+alldata!L35/60+alldata!M35/3600</f>
        <v>18.36877777777778</v>
      </c>
      <c r="E16" s="32">
        <f>alldata!N35+alldata!O35/60+alldata!P35/3600</f>
        <v>64.961305555555555</v>
      </c>
      <c r="F16" s="33">
        <f>alldata!W35</f>
        <v>2.3345872045130558</v>
      </c>
      <c r="G16" s="34" t="str">
        <f>alldata!S35</f>
        <v>mud line</v>
      </c>
      <c r="H16" s="3">
        <f>alldata!A35</f>
        <v>33</v>
      </c>
      <c r="I16" s="44">
        <f t="shared" si="0"/>
        <v>-64.961305555555555</v>
      </c>
    </row>
    <row r="17" spans="2:9" x14ac:dyDescent="0.35">
      <c r="B17" s="30" t="str">
        <f>alldata!H7</f>
        <v>STT</v>
      </c>
      <c r="C17" s="31" t="str">
        <f>alldata!I7</f>
        <v xml:space="preserve">Magans Bay </v>
      </c>
      <c r="D17" s="32">
        <f>alldata!K7+alldata!L7/60+alldata!M7/3600</f>
        <v>18.365988888888889</v>
      </c>
      <c r="E17" s="32">
        <f>alldata!N7+alldata!O7/60+alldata!P7/3600</f>
        <v>64.92176944444445</v>
      </c>
      <c r="F17" s="33">
        <f>alldata!W7</f>
        <v>2.7139804359669917</v>
      </c>
      <c r="G17" s="34" t="str">
        <f>alldata!S7</f>
        <v>flotsam line</v>
      </c>
      <c r="H17" s="3">
        <f>alldata!A7</f>
        <v>5</v>
      </c>
      <c r="I17" s="44">
        <f t="shared" si="0"/>
        <v>-64.92176944444445</v>
      </c>
    </row>
    <row r="18" spans="2:9" x14ac:dyDescent="0.35">
      <c r="B18" s="30" t="str">
        <f>alldata!H5</f>
        <v>STT</v>
      </c>
      <c r="C18" s="31" t="str">
        <f>alldata!I5</f>
        <v xml:space="preserve">Magans Bay </v>
      </c>
      <c r="D18" s="32">
        <f>alldata!K5+alldata!L5/60+alldata!M5/3600</f>
        <v>18.363838888888889</v>
      </c>
      <c r="E18" s="32">
        <f>alldata!N5+alldata!O5/60+alldata!P5/3600</f>
        <v>64.922163888888889</v>
      </c>
      <c r="F18" s="33">
        <f>alldata!W5</f>
        <v>1.3298876905380237</v>
      </c>
      <c r="G18" s="34" t="str">
        <f>alldata!S5</f>
        <v>mud line inside house</v>
      </c>
      <c r="H18" s="3">
        <f>alldata!A5</f>
        <v>3</v>
      </c>
      <c r="I18" s="44">
        <f t="shared" si="0"/>
        <v>-64.922163888888889</v>
      </c>
    </row>
    <row r="19" spans="2:9" x14ac:dyDescent="0.35">
      <c r="B19" s="30" t="str">
        <f>alldata!H6</f>
        <v>STT</v>
      </c>
      <c r="C19" s="31" t="str">
        <f>alldata!I6</f>
        <v xml:space="preserve">Magans Bay </v>
      </c>
      <c r="D19" s="32">
        <f>alldata!K6+alldata!L6/60+alldata!M6/3600</f>
        <v>18.365652777777779</v>
      </c>
      <c r="E19" s="32">
        <f>alldata!N6+alldata!O6/60+alldata!P6/3600</f>
        <v>64.921608333333339</v>
      </c>
      <c r="F19" s="33">
        <f>alldata!W6</f>
        <v>2.5539567226347235</v>
      </c>
      <c r="G19" s="34" t="str">
        <f>alldata!S6</f>
        <v>flotsam line</v>
      </c>
      <c r="H19" s="3">
        <f>alldata!A6</f>
        <v>4</v>
      </c>
      <c r="I19" s="44">
        <f t="shared" si="0"/>
        <v>-64.921608333333339</v>
      </c>
    </row>
    <row r="20" spans="2:9" x14ac:dyDescent="0.35">
      <c r="B20" s="30" t="str">
        <f>alldata!H4</f>
        <v>STT</v>
      </c>
      <c r="C20" s="31" t="str">
        <f>alldata!I4</f>
        <v xml:space="preserve">Magans Bay </v>
      </c>
      <c r="D20" s="32">
        <f>alldata!K4+alldata!L4/60+alldata!M4/3600</f>
        <v>18.359500000000001</v>
      </c>
      <c r="E20" s="32">
        <f>alldata!N4+alldata!O4/60+alldata!P4/3600</f>
        <v>64.926027777777776</v>
      </c>
      <c r="F20" s="33">
        <f>alldata!W4</f>
        <v>3.6889876352204305</v>
      </c>
      <c r="G20" s="34" t="str">
        <f>alldata!S4</f>
        <v>flotsam on trees</v>
      </c>
      <c r="H20" s="3">
        <f>alldata!A4</f>
        <v>2</v>
      </c>
      <c r="I20" s="44">
        <f t="shared" si="0"/>
        <v>-64.926027777777776</v>
      </c>
    </row>
    <row r="21" spans="2:9" x14ac:dyDescent="0.35">
      <c r="B21" s="30" t="str">
        <f>alldata!H3</f>
        <v>STT</v>
      </c>
      <c r="C21" s="31" t="str">
        <f>alldata!I3</f>
        <v xml:space="preserve">Magans Bay </v>
      </c>
      <c r="D21" s="32">
        <f>alldata!K3+alldata!L3/60+alldata!M3/3600</f>
        <v>18.359444444444446</v>
      </c>
      <c r="E21" s="32">
        <f>alldata!N3+alldata!O3/60+alldata!P3/3600</f>
        <v>64.925916666666666</v>
      </c>
      <c r="F21" s="33">
        <f>alldata!W3</f>
        <v>3.6589965084292131</v>
      </c>
      <c r="G21" s="34" t="str">
        <f>alldata!S3</f>
        <v>flotsam on trees</v>
      </c>
      <c r="H21" s="3">
        <f>alldata!A3</f>
        <v>1</v>
      </c>
      <c r="I21" s="44">
        <f t="shared" si="0"/>
        <v>-64.925916666666666</v>
      </c>
    </row>
    <row r="22" spans="2:9" x14ac:dyDescent="0.35">
      <c r="B22" s="30" t="str">
        <f>alldata!H8</f>
        <v>STT</v>
      </c>
      <c r="C22" s="31" t="str">
        <f>alldata!I8</f>
        <v xml:space="preserve">Botany Bay </v>
      </c>
      <c r="D22" s="32">
        <f>alldata!K8+alldata!L8/60+alldata!M8/3600</f>
        <v>18.355111111111114</v>
      </c>
      <c r="E22" s="32">
        <f>alldata!N8+alldata!O8/60+alldata!P8/3600</f>
        <v>65.032611111111109</v>
      </c>
      <c r="F22" s="33">
        <f>alldata!W8</f>
        <v>4.2120065116291565</v>
      </c>
      <c r="G22" s="34" t="str">
        <f>alldata!S8</f>
        <v>flotsam line</v>
      </c>
      <c r="H22" s="3">
        <f>alldata!A8</f>
        <v>6</v>
      </c>
      <c r="I22" s="44">
        <f t="shared" si="0"/>
        <v>-65.032611111111109</v>
      </c>
    </row>
    <row r="23" spans="2:9" x14ac:dyDescent="0.35">
      <c r="B23" s="30" t="str">
        <f>alldata!H9</f>
        <v>STT</v>
      </c>
      <c r="C23" s="31" t="str">
        <f>alldata!I9</f>
        <v xml:space="preserve">Sandy Bay </v>
      </c>
      <c r="D23" s="32">
        <f>alldata!K9+alldata!L9/60+alldata!M9/3600</f>
        <v>18.353250000000003</v>
      </c>
      <c r="E23" s="32">
        <f>alldata!N9+alldata!O9/60+alldata!P9/3600</f>
        <v>65.034194444444438</v>
      </c>
      <c r="F23" s="33">
        <f>alldata!W9</f>
        <v>4.1615479460028224</v>
      </c>
      <c r="G23" s="34" t="str">
        <f>alldata!S9</f>
        <v>top of beach scarp</v>
      </c>
      <c r="H23" s="3">
        <f>alldata!A9</f>
        <v>7</v>
      </c>
      <c r="I23" s="44">
        <f t="shared" si="0"/>
        <v>-65.034194444444438</v>
      </c>
    </row>
    <row r="24" spans="2:9" x14ac:dyDescent="0.35">
      <c r="B24" s="30" t="str">
        <f>alldata!H18</f>
        <v>STT</v>
      </c>
      <c r="C24" s="31" t="str">
        <f>alldata!I18</f>
        <v>Coki bay</v>
      </c>
      <c r="D24" s="32">
        <f>alldata!K18+alldata!L18/60+alldata!M18/3600</f>
        <v>18.349355555555555</v>
      </c>
      <c r="E24" s="32">
        <f>alldata!N18+alldata!O18/60+alldata!P18/3600</f>
        <v>64.865961111111105</v>
      </c>
      <c r="F24" s="33">
        <f>alldata!W18</f>
        <v>1.8456702786437769</v>
      </c>
      <c r="G24" s="34" t="str">
        <f>alldata!S18</f>
        <v>house wall</v>
      </c>
      <c r="H24" s="3">
        <f>alldata!A18</f>
        <v>16</v>
      </c>
      <c r="I24" s="44">
        <f t="shared" si="0"/>
        <v>-64.865961111111105</v>
      </c>
    </row>
    <row r="25" spans="2:9" x14ac:dyDescent="0.35">
      <c r="B25" s="30" t="str">
        <f>alldata!H19</f>
        <v>STT</v>
      </c>
      <c r="C25" s="31" t="str">
        <f>alldata!I19</f>
        <v>Coki bay</v>
      </c>
      <c r="D25" s="32">
        <f>alldata!K19+alldata!L19/60+alldata!M19/3600</f>
        <v>18.349177777777776</v>
      </c>
      <c r="E25" s="32">
        <f>alldata!N19+alldata!O19/60+alldata!P19/3600</f>
        <v>64.86699999999999</v>
      </c>
      <c r="F25" s="33">
        <f>alldata!W19</f>
        <v>1.9906279669605811</v>
      </c>
      <c r="G25" s="34" t="str">
        <f>alldata!S19</f>
        <v>house wall</v>
      </c>
      <c r="H25" s="3">
        <f>alldata!A19</f>
        <v>17</v>
      </c>
      <c r="I25" s="44">
        <f t="shared" si="0"/>
        <v>-64.86699999999999</v>
      </c>
    </row>
    <row r="26" spans="2:9" x14ac:dyDescent="0.35">
      <c r="B26" s="30" t="str">
        <f>alldata!H10</f>
        <v>STT</v>
      </c>
      <c r="C26" s="31" t="str">
        <f>alldata!I10</f>
        <v xml:space="preserve">Backefall Bay </v>
      </c>
      <c r="D26" s="32">
        <f>alldata!K10+alldata!L10/60+alldata!M10/3600</f>
        <v>18.345888888888886</v>
      </c>
      <c r="E26" s="32">
        <f>alldata!N10+alldata!O10/60+alldata!P10/3600</f>
        <v>65.015916666666669</v>
      </c>
      <c r="F26" s="33">
        <f>alldata!W10</f>
        <v>2.4487940986015531</v>
      </c>
      <c r="G26" s="34" t="str">
        <f>alldata!S10</f>
        <v>flotsam line</v>
      </c>
      <c r="H26" s="3">
        <f>alldata!A10</f>
        <v>8</v>
      </c>
      <c r="I26" s="44">
        <f t="shared" si="0"/>
        <v>-65.015916666666669</v>
      </c>
    </row>
    <row r="27" spans="2:9" x14ac:dyDescent="0.35">
      <c r="B27" s="30" t="str">
        <f>alldata!H42</f>
        <v>STT</v>
      </c>
      <c r="C27" s="31" t="str">
        <f>alldata!I42</f>
        <v>Charlotte Amalie</v>
      </c>
      <c r="D27" s="32">
        <f>alldata!K42+alldata!L42/60+alldata!M42/3600</f>
        <v>18.340333333333334</v>
      </c>
      <c r="E27" s="32">
        <f>alldata!N42+alldata!O42/60+alldata!P42/3600</f>
        <v>64.92669444444445</v>
      </c>
      <c r="F27" s="33">
        <f>alldata!W42</f>
        <v>1.8153940394206258</v>
      </c>
      <c r="G27" s="34" t="str">
        <f>alldata!S42</f>
        <v>flotsam line</v>
      </c>
      <c r="H27" s="3">
        <f>alldata!A42</f>
        <v>40</v>
      </c>
      <c r="I27" s="44">
        <f t="shared" si="0"/>
        <v>-64.92669444444445</v>
      </c>
    </row>
    <row r="28" spans="2:9" x14ac:dyDescent="0.35">
      <c r="B28" s="30" t="str">
        <f>alldata!H36</f>
        <v>STT</v>
      </c>
      <c r="C28" s="31" t="str">
        <f>alldata!I36</f>
        <v>Brewers Bay</v>
      </c>
      <c r="D28" s="32">
        <f>alldata!K36+alldata!L36/60+alldata!M36/3600</f>
        <v>18.339777777777776</v>
      </c>
      <c r="E28" s="32">
        <f>alldata!N36+alldata!O36/60+alldata!P36/3600</f>
        <v>64.976666666666674</v>
      </c>
      <c r="F28" s="33">
        <f>alldata!W36</f>
        <v>1.2245945285028177</v>
      </c>
      <c r="G28" s="34" t="str">
        <f>alldata!S36</f>
        <v>flotsam line</v>
      </c>
      <c r="H28" s="3">
        <f>alldata!A36</f>
        <v>34</v>
      </c>
      <c r="I28" s="44">
        <f t="shared" si="0"/>
        <v>-64.976666666666674</v>
      </c>
    </row>
    <row r="29" spans="2:9" x14ac:dyDescent="0.35">
      <c r="B29" s="30" t="str">
        <f>alldata!H41</f>
        <v>STT</v>
      </c>
      <c r="C29" s="31" t="str">
        <f>alldata!I41</f>
        <v>Long Bay</v>
      </c>
      <c r="D29" s="32">
        <f>alldata!K41+alldata!L41/60+alldata!M41/3600</f>
        <v>18.338305555555554</v>
      </c>
      <c r="E29" s="32">
        <f>alldata!N41+alldata!O41/60+alldata!P41/3600</f>
        <v>64.923888888888897</v>
      </c>
      <c r="F29" s="33">
        <f>alldata!W41</f>
        <v>2.0751335841503051</v>
      </c>
      <c r="G29" s="34" t="str">
        <f>alldata!S41</f>
        <v xml:space="preserve">small coral boulders </v>
      </c>
      <c r="H29" s="3">
        <f>alldata!A41</f>
        <v>39</v>
      </c>
      <c r="I29" s="44">
        <f t="shared" si="0"/>
        <v>-64.923888888888897</v>
      </c>
    </row>
    <row r="30" spans="2:9" x14ac:dyDescent="0.35">
      <c r="B30" s="30" t="str">
        <f>alldata!H20</f>
        <v>STT</v>
      </c>
      <c r="C30" s="31" t="str">
        <f>alldata!I20</f>
        <v>Smith Bay</v>
      </c>
      <c r="D30" s="32">
        <f>alldata!K20+alldata!L20/60+alldata!M20/3600</f>
        <v>18.338255555555556</v>
      </c>
      <c r="E30" s="32">
        <f>alldata!N20+alldata!O20/60+alldata!P20/3600</f>
        <v>64.856183333333334</v>
      </c>
      <c r="F30" s="33">
        <f>alldata!W20</f>
        <v>2.1559905620878181</v>
      </c>
      <c r="G30" s="34" t="str">
        <f>alldata!S20</f>
        <v>top of beach scarp</v>
      </c>
      <c r="H30" s="3">
        <f>alldata!A20</f>
        <v>18</v>
      </c>
      <c r="I30" s="44">
        <f t="shared" si="0"/>
        <v>-64.856183333333334</v>
      </c>
    </row>
    <row r="31" spans="2:9" x14ac:dyDescent="0.35">
      <c r="B31" s="30" t="str">
        <f>alldata!H37</f>
        <v>STT</v>
      </c>
      <c r="C31" s="31" t="str">
        <f>alldata!I37</f>
        <v>Lindbergh Bay</v>
      </c>
      <c r="D31" s="32">
        <f>alldata!K37+alldata!L37/60+alldata!M37/3600</f>
        <v>18.336055555555554</v>
      </c>
      <c r="E31" s="32">
        <f>alldata!N37+alldata!O37/60+alldata!P37/3600</f>
        <v>64.965722222222226</v>
      </c>
      <c r="F31" s="33">
        <f>alldata!W37</f>
        <v>1.87330425662024</v>
      </c>
      <c r="G31" s="34" t="str">
        <f>alldata!S37</f>
        <v xml:space="preserve">beach sand </v>
      </c>
      <c r="H31" s="3">
        <f>alldata!A37</f>
        <v>35</v>
      </c>
      <c r="I31" s="44">
        <f t="shared" si="0"/>
        <v>-64.965722222222226</v>
      </c>
    </row>
    <row r="32" spans="2:9" x14ac:dyDescent="0.35">
      <c r="B32" s="30" t="str">
        <f>alldata!H39</f>
        <v>STT</v>
      </c>
      <c r="C32" s="31" t="str">
        <f>alldata!I39</f>
        <v>Lindbergh Bay</v>
      </c>
      <c r="D32" s="32">
        <f>alldata!K39+alldata!L39/60+alldata!M39/3600</f>
        <v>18.335694444444442</v>
      </c>
      <c r="E32" s="32">
        <f>alldata!N39+alldata!O39/60+alldata!P39/3600</f>
        <v>64.964722222222221</v>
      </c>
      <c r="F32" s="33">
        <f>alldata!W39</f>
        <v>2.5522905147270749</v>
      </c>
      <c r="G32" s="34" t="str">
        <f>alldata!S39</f>
        <v xml:space="preserve">beach sand </v>
      </c>
      <c r="H32" s="3">
        <f>alldata!A39</f>
        <v>37</v>
      </c>
      <c r="I32" s="44">
        <f t="shared" si="0"/>
        <v>-64.964722222222221</v>
      </c>
    </row>
    <row r="33" spans="2:9" x14ac:dyDescent="0.35">
      <c r="B33" s="30" t="str">
        <f>alldata!H38</f>
        <v>STT</v>
      </c>
      <c r="C33" s="31" t="str">
        <f>alldata!I38</f>
        <v>Lindbergh Bay</v>
      </c>
      <c r="D33" s="32">
        <f>alldata!K38+alldata!L38/60+alldata!M38/3600</f>
        <v>18.335222222222221</v>
      </c>
      <c r="E33" s="32">
        <f>alldata!N38+alldata!O38/60+alldata!P38/3600</f>
        <v>64.963999999999999</v>
      </c>
      <c r="F33" s="33">
        <f>alldata!W38</f>
        <v>2.3431257597517461</v>
      </c>
      <c r="G33" s="34" t="str">
        <f>alldata!S38</f>
        <v xml:space="preserve">beach sand </v>
      </c>
      <c r="H33" s="3">
        <f>alldata!A38</f>
        <v>36</v>
      </c>
      <c r="I33" s="44">
        <f t="shared" si="0"/>
        <v>-64.963999999999999</v>
      </c>
    </row>
    <row r="34" spans="2:9" x14ac:dyDescent="0.35">
      <c r="B34" s="30" t="str">
        <f>alldata!H40</f>
        <v>STT</v>
      </c>
      <c r="C34" s="31" t="str">
        <f>alldata!I40</f>
        <v>Crown Bay</v>
      </c>
      <c r="D34" s="32">
        <f>alldata!K40+alldata!L40/60+alldata!M40/3600</f>
        <v>18.335166666666666</v>
      </c>
      <c r="E34" s="32">
        <f>alldata!N40+alldata!O40/60+alldata!P40/3600</f>
        <v>64.944972222222219</v>
      </c>
      <c r="F34" s="33">
        <f>alldata!W40</f>
        <v>1.3674503093223991</v>
      </c>
      <c r="G34" s="34" t="str">
        <f>alldata!S40</f>
        <v>flotsom on fense</v>
      </c>
      <c r="H34" s="3">
        <f>alldata!A40</f>
        <v>38</v>
      </c>
      <c r="I34" s="44">
        <f t="shared" si="0"/>
        <v>-64.944972222222219</v>
      </c>
    </row>
    <row r="35" spans="2:9" x14ac:dyDescent="0.35">
      <c r="B35" s="30" t="str">
        <f>alldata!H11</f>
        <v>STT</v>
      </c>
      <c r="C35" s="31" t="str">
        <f>alldata!I11</f>
        <v>Pacquereau Bay</v>
      </c>
      <c r="D35" s="32">
        <f>alldata!K11+alldata!L11/60+alldata!M11/3600</f>
        <v>18.322805555555554</v>
      </c>
      <c r="E35" s="32">
        <f>alldata!N11+alldata!O11/60+alldata!P11/3600</f>
        <v>64.921166666666664</v>
      </c>
      <c r="F35" s="33">
        <f>alldata!W11</f>
        <v>2.2363365292726041</v>
      </c>
      <c r="G35" s="34" t="str">
        <f>alldata!S11</f>
        <v>flotsam on pool side</v>
      </c>
      <c r="H35" s="3">
        <f>alldata!A11</f>
        <v>9</v>
      </c>
      <c r="I35" s="44">
        <f t="shared" si="0"/>
        <v>-64.921166666666664</v>
      </c>
    </row>
    <row r="36" spans="2:9" x14ac:dyDescent="0.35">
      <c r="B36" s="30" t="str">
        <f>alldata!H12</f>
        <v>STT</v>
      </c>
      <c r="C36" s="31" t="str">
        <f>alldata!I12</f>
        <v>Pacquereau Bay</v>
      </c>
      <c r="D36" s="32">
        <f>alldata!K12+alldata!L12/60+alldata!M12/3600</f>
        <v>18.322333333333333</v>
      </c>
      <c r="E36" s="32">
        <f>alldata!N12+alldata!O12/60+alldata!P12/3600</f>
        <v>64.921361111111111</v>
      </c>
      <c r="F36" s="33">
        <f>alldata!W12</f>
        <v>2.7827437732552172</v>
      </c>
      <c r="G36" s="34" t="str">
        <f>alldata!S12</f>
        <v>grass on a parapet</v>
      </c>
      <c r="H36" s="3">
        <f>alldata!A12</f>
        <v>10</v>
      </c>
      <c r="I36" s="44">
        <f t="shared" si="0"/>
        <v>-64.921361111111111</v>
      </c>
    </row>
    <row r="37" spans="2:9" x14ac:dyDescent="0.35">
      <c r="B37" s="30" t="str">
        <f>alldata!H25</f>
        <v>STT</v>
      </c>
      <c r="C37" s="31" t="str">
        <f>alldata!I25</f>
        <v>Nadir Gut</v>
      </c>
      <c r="D37" s="32">
        <f>alldata!K25+alldata!L25/60+alldata!M25/3600</f>
        <v>18.320980555555554</v>
      </c>
      <c r="E37" s="32">
        <f>alldata!N25+alldata!O25/60+alldata!P25/3600</f>
        <v>64.878688888888888</v>
      </c>
      <c r="F37" s="33">
        <f>alldata!W25</f>
        <v>5.1261683592963436</v>
      </c>
      <c r="G37" s="34" t="str">
        <f>alldata!S25</f>
        <v>flotsam on fense</v>
      </c>
      <c r="H37" s="3">
        <f>alldata!A25</f>
        <v>23</v>
      </c>
      <c r="I37" s="44">
        <f t="shared" si="0"/>
        <v>-64.878688888888888</v>
      </c>
    </row>
    <row r="38" spans="2:9" x14ac:dyDescent="0.35">
      <c r="B38" s="30" t="str">
        <f>alldata!H13</f>
        <v>STT</v>
      </c>
      <c r="C38" s="31" t="str">
        <f>alldata!I13</f>
        <v>Turquoise Bay</v>
      </c>
      <c r="D38" s="32">
        <f>alldata!K13+alldata!L13/60+alldata!M13/3600</f>
        <v>18.320472222222222</v>
      </c>
      <c r="E38" s="32">
        <f>alldata!N13+alldata!O13/60+alldata!P13/3600</f>
        <v>64.841777777777779</v>
      </c>
      <c r="F38" s="33">
        <f>alldata!W13</f>
        <v>1.332339549322384</v>
      </c>
      <c r="G38" s="34" t="str">
        <f>alldata!S13</f>
        <v>?????</v>
      </c>
      <c r="H38" s="3">
        <f>alldata!A13</f>
        <v>11</v>
      </c>
      <c r="I38" s="44">
        <f t="shared" si="0"/>
        <v>-64.841777777777779</v>
      </c>
    </row>
    <row r="39" spans="2:9" x14ac:dyDescent="0.35">
      <c r="B39" s="30" t="str">
        <f>alldata!H24</f>
        <v>STT</v>
      </c>
      <c r="C39" s="31" t="str">
        <f>alldata!I24</f>
        <v>Benner Bay</v>
      </c>
      <c r="D39" s="32">
        <f>alldata!K24+alldata!L24/60+alldata!M24/3600</f>
        <v>18.319583333333334</v>
      </c>
      <c r="E39" s="32">
        <f>alldata!N24+alldata!O24/60+alldata!P24/3600</f>
        <v>64.871666666666655</v>
      </c>
      <c r="F39" s="33">
        <f>alldata!W24</f>
        <v>2.243162805831159</v>
      </c>
      <c r="G39" s="34" t="str">
        <f>alldata!S24</f>
        <v>mud line</v>
      </c>
      <c r="H39" s="3">
        <f>alldata!A24</f>
        <v>22</v>
      </c>
      <c r="I39" s="44">
        <f t="shared" si="0"/>
        <v>-64.871666666666655</v>
      </c>
    </row>
    <row r="40" spans="2:9" x14ac:dyDescent="0.35">
      <c r="B40" s="30" t="str">
        <f>alldata!H22</f>
        <v>STT</v>
      </c>
      <c r="C40" s="31" t="str">
        <f>alldata!I22</f>
        <v>Nazareth Bay</v>
      </c>
      <c r="D40" s="32">
        <f>alldata!K22+alldata!L22/60+alldata!M22/3600</f>
        <v>18.318694444444443</v>
      </c>
      <c r="E40" s="32">
        <f>alldata!N22+alldata!O22/60+alldata!P22/3600</f>
        <v>64.852583333333328</v>
      </c>
      <c r="F40" s="33">
        <f>alldata!W22</f>
        <v>2.8687771312076058</v>
      </c>
      <c r="G40" s="34" t="str">
        <f>alldata!S22</f>
        <v>flotsam line</v>
      </c>
      <c r="H40" s="3">
        <f>alldata!A22</f>
        <v>20</v>
      </c>
      <c r="I40" s="44">
        <f t="shared" si="0"/>
        <v>-64.852583333333328</v>
      </c>
    </row>
    <row r="41" spans="2:9" x14ac:dyDescent="0.35">
      <c r="B41" s="30" t="str">
        <f>alldata!H23</f>
        <v>STT</v>
      </c>
      <c r="C41" s="31" t="str">
        <f>alldata!I23</f>
        <v>Nazareth Bay</v>
      </c>
      <c r="D41" s="32">
        <f>alldata!K23+alldata!L23/60+alldata!M23/3600</f>
        <v>18.31452777777778</v>
      </c>
      <c r="E41" s="32">
        <f>alldata!N23+alldata!O23/60+alldata!P23/3600</f>
        <v>64.846916666666658</v>
      </c>
      <c r="F41" s="33">
        <f>alldata!W23</f>
        <v>5.2447700934894437</v>
      </c>
      <c r="G41" s="34" t="str">
        <f>alldata!S23</f>
        <v>flotsam line</v>
      </c>
      <c r="H41" s="3">
        <f>alldata!A23</f>
        <v>21</v>
      </c>
      <c r="I41" s="44">
        <f t="shared" si="0"/>
        <v>-64.846916666666658</v>
      </c>
    </row>
    <row r="42" spans="2:9" x14ac:dyDescent="0.35">
      <c r="B42" s="30" t="str">
        <f>alldata!H14</f>
        <v>STT</v>
      </c>
      <c r="C42" s="31" t="str">
        <f>alldata!I14</f>
        <v>Bolongo Bay</v>
      </c>
      <c r="D42" s="32">
        <f>alldata!K14+alldata!L14/60+alldata!M14/3600</f>
        <v>18.312833333333334</v>
      </c>
      <c r="E42" s="32">
        <f>alldata!N14+alldata!O14/60+alldata!P14/3600</f>
        <v>64.897083333333342</v>
      </c>
      <c r="F42" s="33">
        <f>alldata!W14</f>
        <v>1.7297769209805072</v>
      </c>
      <c r="G42" s="34" t="str">
        <f>alldata!S14</f>
        <v>mud line</v>
      </c>
      <c r="H42" s="3">
        <f>alldata!A14</f>
        <v>12</v>
      </c>
      <c r="I42" s="44">
        <f t="shared" si="0"/>
        <v>-64.897083333333342</v>
      </c>
    </row>
    <row r="43" spans="2:9" x14ac:dyDescent="0.35">
      <c r="B43" s="30" t="str">
        <f>alldata!H76</f>
        <v>STX</v>
      </c>
      <c r="C43" s="31" t="str">
        <f>alldata!I76</f>
        <v>Judith's Fancy Beach</v>
      </c>
      <c r="D43" s="32">
        <f>alldata!K76+alldata!L76/60+alldata!M76/3600</f>
        <v>17.776713888888889</v>
      </c>
      <c r="E43" s="32">
        <f>alldata!N76+alldata!O76/60+alldata!P76/3600</f>
        <v>64.74344722222223</v>
      </c>
      <c r="F43" s="33">
        <f>alldata!W76</f>
        <v>3.3813977562288255</v>
      </c>
      <c r="G43" s="34" t="str">
        <f>alldata!S76</f>
        <v xml:space="preserve">coral boulders </v>
      </c>
      <c r="H43" s="3">
        <f>alldata!A76</f>
        <v>74</v>
      </c>
      <c r="I43" s="44">
        <f t="shared" si="0"/>
        <v>-64.74344722222223</v>
      </c>
    </row>
    <row r="44" spans="2:9" x14ac:dyDescent="0.35">
      <c r="B44" s="30" t="str">
        <f>alldata!H81</f>
        <v>STX</v>
      </c>
      <c r="C44" s="31" t="str">
        <f>alldata!I81</f>
        <v>Little Bay Point E</v>
      </c>
      <c r="D44" s="32">
        <f>alldata!K81+alldata!L81/60+alldata!M81/3600</f>
        <v>17.76947222222222</v>
      </c>
      <c r="E44" s="32">
        <f>alldata!N81+alldata!O81/60+alldata!P81/3600</f>
        <v>64.876888888888885</v>
      </c>
      <c r="F44" s="33">
        <f>alldata!W81</f>
        <v>5.8083035148174478</v>
      </c>
      <c r="G44" s="34" t="str">
        <f>alldata!S81</f>
        <v>flotsam on trees</v>
      </c>
      <c r="H44" s="3">
        <f>alldata!A81</f>
        <v>79</v>
      </c>
      <c r="I44" s="44">
        <f t="shared" si="0"/>
        <v>-64.876888888888885</v>
      </c>
    </row>
    <row r="45" spans="2:9" x14ac:dyDescent="0.35">
      <c r="B45" s="30" t="str">
        <f>alldata!H80</f>
        <v>STX</v>
      </c>
      <c r="C45" s="31" t="str">
        <f>alldata!I80</f>
        <v>Little Bay Point E</v>
      </c>
      <c r="D45" s="32">
        <f>alldata!K80+alldata!L80/60+alldata!M80/3600</f>
        <v>17.769444444444442</v>
      </c>
      <c r="E45" s="32">
        <f>alldata!N80+alldata!O80/60+alldata!P80/3600</f>
        <v>64.876499999999993</v>
      </c>
      <c r="F45" s="33">
        <f>alldata!W80</f>
        <v>6.4274472749540781</v>
      </c>
      <c r="G45" s="34" t="str">
        <f>alldata!S80</f>
        <v xml:space="preserve">coral boulders </v>
      </c>
      <c r="H45" s="3">
        <f>alldata!A80</f>
        <v>78</v>
      </c>
      <c r="I45" s="44">
        <f t="shared" si="0"/>
        <v>-64.876499999999993</v>
      </c>
    </row>
    <row r="46" spans="2:9" x14ac:dyDescent="0.35">
      <c r="B46" s="30" t="str">
        <f>alldata!H82</f>
        <v>STX</v>
      </c>
      <c r="C46" s="31" t="str">
        <f>alldata!I82</f>
        <v>Little Bay Point E</v>
      </c>
      <c r="D46" s="32">
        <f>alldata!K82+alldata!L82/60+alldata!M82/3600</f>
        <v>17.769138888888889</v>
      </c>
      <c r="E46" s="32">
        <f>alldata!N82+alldata!O82/60+alldata!P82/3600</f>
        <v>64.877777777777766</v>
      </c>
      <c r="F46" s="33">
        <f>alldata!W82</f>
        <v>4.3722314868113497</v>
      </c>
      <c r="G46" s="34" t="str">
        <f>alldata!S82</f>
        <v>foot of a wall</v>
      </c>
      <c r="H46" s="3">
        <f>alldata!A82</f>
        <v>80</v>
      </c>
      <c r="I46" s="44">
        <f t="shared" si="0"/>
        <v>-64.877777777777766</v>
      </c>
    </row>
    <row r="47" spans="2:9" x14ac:dyDescent="0.35">
      <c r="B47" s="30" t="str">
        <f>alldata!H83</f>
        <v>STX</v>
      </c>
      <c r="C47" s="31" t="str">
        <f>alldata!I83</f>
        <v>Hams Bay</v>
      </c>
      <c r="D47" s="32">
        <f>alldata!K83+alldata!L83/60+alldata!M83/3600</f>
        <v>17.763805555555557</v>
      </c>
      <c r="E47" s="32">
        <f>alldata!N83+alldata!O83/60+alldata!P83/3600</f>
        <v>64.882499999999993</v>
      </c>
      <c r="F47" s="33">
        <f>alldata!W83</f>
        <v>2.3680258184528733</v>
      </c>
      <c r="G47" s="34" t="str">
        <f>alldata!S83</f>
        <v>top of beach scarp</v>
      </c>
      <c r="H47" s="3">
        <f>alldata!A83</f>
        <v>81</v>
      </c>
      <c r="I47" s="44">
        <f t="shared" si="0"/>
        <v>-64.882499999999993</v>
      </c>
    </row>
    <row r="48" spans="2:9" x14ac:dyDescent="0.35">
      <c r="B48" s="30" t="str">
        <f>alldata!H63</f>
        <v>STX</v>
      </c>
      <c r="C48" s="31" t="str">
        <f>alldata!I63</f>
        <v>Prune Bay</v>
      </c>
      <c r="D48" s="32">
        <f>alldata!K63+alldata!L63/60+alldata!M63/3600</f>
        <v>17.762752777777777</v>
      </c>
      <c r="E48" s="32">
        <f>alldata!N63+alldata!O63/60+alldata!P63/3600</f>
        <v>64.65461944444445</v>
      </c>
      <c r="F48" s="33">
        <f>alldata!W63</f>
        <v>1.6055488943521676</v>
      </c>
      <c r="G48" s="34" t="str">
        <f>alldata!S63</f>
        <v>top of beach scarp</v>
      </c>
      <c r="H48" s="3">
        <f>alldata!A63</f>
        <v>61</v>
      </c>
      <c r="I48" s="44">
        <f t="shared" si="0"/>
        <v>-64.65461944444445</v>
      </c>
    </row>
    <row r="49" spans="2:9" x14ac:dyDescent="0.35">
      <c r="B49" s="30" t="str">
        <f>alldata!H64</f>
        <v>STX</v>
      </c>
      <c r="C49" s="31" t="str">
        <f>alldata!I64</f>
        <v>Prune Bay</v>
      </c>
      <c r="D49" s="32">
        <f>alldata!K64+alldata!L64/60+alldata!M64/3600</f>
        <v>17.76273611111111</v>
      </c>
      <c r="E49" s="32">
        <f>alldata!N64+alldata!O64/60+alldata!P64/3600</f>
        <v>64.654650000000004</v>
      </c>
      <c r="F49" s="33">
        <f>alldata!W64</f>
        <v>1.73046354228014</v>
      </c>
      <c r="G49" s="34" t="str">
        <f>alldata!S64</f>
        <v>flotsam line</v>
      </c>
      <c r="H49" s="3">
        <f>alldata!A64</f>
        <v>62</v>
      </c>
      <c r="I49" s="44">
        <f t="shared" si="0"/>
        <v>-64.654650000000004</v>
      </c>
    </row>
    <row r="50" spans="2:9" x14ac:dyDescent="0.35">
      <c r="B50" s="30" t="str">
        <f>alldata!H65</f>
        <v>STX</v>
      </c>
      <c r="C50" s="31" t="str">
        <f>alldata!I65</f>
        <v>Prune Bay</v>
      </c>
      <c r="D50" s="32">
        <f>alldata!K65+alldata!L65/60+alldata!M65/3600</f>
        <v>17.762661111111111</v>
      </c>
      <c r="E50" s="32">
        <f>alldata!N65+alldata!O65/60+alldata!P65/3600</f>
        <v>64.654702777777786</v>
      </c>
      <c r="F50" s="33">
        <f>alldata!W65</f>
        <v>1.5872149798509603</v>
      </c>
      <c r="G50" s="34" t="str">
        <f>alldata!S65</f>
        <v xml:space="preserve">beach sand </v>
      </c>
      <c r="H50" s="3">
        <f>alldata!A65</f>
        <v>63</v>
      </c>
      <c r="I50" s="44">
        <f t="shared" si="0"/>
        <v>-64.654702777777786</v>
      </c>
    </row>
    <row r="51" spans="2:9" x14ac:dyDescent="0.35">
      <c r="B51" s="30" t="str">
        <f>alldata!H67</f>
        <v>STX</v>
      </c>
      <c r="C51" s="31" t="str">
        <f>alldata!I67</f>
        <v>Whale Point E</v>
      </c>
      <c r="D51" s="32">
        <f>alldata!K67+alldata!L67/60+alldata!M67/3600</f>
        <v>17.758527777777779</v>
      </c>
      <c r="E51" s="32">
        <f>alldata!N67+alldata!O67/60+alldata!P67/3600</f>
        <v>64.572655555555556</v>
      </c>
      <c r="F51" s="33">
        <f>alldata!W67</f>
        <v>2.4222472950764793</v>
      </c>
      <c r="G51" s="34" t="str">
        <f>alldata!S67</f>
        <v xml:space="preserve">beach sand </v>
      </c>
      <c r="H51" s="3">
        <f>alldata!A67</f>
        <v>65</v>
      </c>
      <c r="I51" s="44">
        <f t="shared" si="0"/>
        <v>-64.572655555555556</v>
      </c>
    </row>
    <row r="52" spans="2:9" x14ac:dyDescent="0.35">
      <c r="B52" s="30" t="str">
        <f>alldata!H68</f>
        <v>STX</v>
      </c>
      <c r="C52" s="31" t="str">
        <f>alldata!I68</f>
        <v>Whale Point E</v>
      </c>
      <c r="D52" s="32">
        <f>alldata!K68+alldata!L68/60+alldata!M68/3600</f>
        <v>17.758208333333332</v>
      </c>
      <c r="E52" s="32">
        <f>alldata!N68+alldata!O68/60+alldata!P68/3600</f>
        <v>64.572305555555545</v>
      </c>
      <c r="F52" s="33">
        <f>alldata!W68</f>
        <v>2.9380285913069502</v>
      </c>
      <c r="G52" s="34" t="str">
        <f>alldata!S68</f>
        <v>flotsam line</v>
      </c>
      <c r="H52" s="3">
        <f>alldata!A68</f>
        <v>66</v>
      </c>
      <c r="I52" s="44">
        <f t="shared" si="0"/>
        <v>-64.572305555555545</v>
      </c>
    </row>
    <row r="53" spans="2:9" x14ac:dyDescent="0.35">
      <c r="B53" s="30" t="str">
        <f>alldata!H66</f>
        <v>STX</v>
      </c>
      <c r="C53" s="31" t="str">
        <f>alldata!I66</f>
        <v>Teague Bay</v>
      </c>
      <c r="D53" s="32">
        <f>alldata!K66+alldata!L66/60+alldata!M66/3600</f>
        <v>17.756327777777777</v>
      </c>
      <c r="E53" s="32">
        <f>alldata!N66+alldata!O66/60+alldata!P66/3600</f>
        <v>64.609355555555553</v>
      </c>
      <c r="F53" s="33">
        <f>alldata!W66</f>
        <v>2.1095589120569911</v>
      </c>
      <c r="G53" s="34" t="str">
        <f>alldata!S66</f>
        <v>flotsam line</v>
      </c>
      <c r="H53" s="3">
        <f>alldata!A66</f>
        <v>64</v>
      </c>
      <c r="I53" s="44">
        <f t="shared" si="0"/>
        <v>-64.609355555555553</v>
      </c>
    </row>
    <row r="54" spans="2:9" x14ac:dyDescent="0.35">
      <c r="B54" s="30" t="str">
        <f>alldata!H53</f>
        <v>STX</v>
      </c>
      <c r="C54" s="31" t="str">
        <f>alldata!I53</f>
        <v>East End Bay</v>
      </c>
      <c r="D54" s="32">
        <f>alldata!K53+alldata!L53/60+alldata!M53/3600</f>
        <v>17.75386111111111</v>
      </c>
      <c r="E54" s="32">
        <f>alldata!N53+alldata!O53/60+alldata!P53/3600</f>
        <v>64.567666666666668</v>
      </c>
      <c r="F54" s="33">
        <f>alldata!W53</f>
        <v>4.6355232316243757</v>
      </c>
      <c r="G54" s="34" t="str">
        <f>alldata!S53</f>
        <v xml:space="preserve">small coral boulders </v>
      </c>
      <c r="H54" s="3">
        <f>alldata!A53</f>
        <v>51</v>
      </c>
      <c r="I54" s="44">
        <f t="shared" si="0"/>
        <v>-64.567666666666668</v>
      </c>
    </row>
    <row r="55" spans="2:9" x14ac:dyDescent="0.35">
      <c r="B55" s="30" t="str">
        <f>alldata!H54</f>
        <v>STX</v>
      </c>
      <c r="C55" s="31" t="str">
        <f>alldata!I54</f>
        <v>East End Bay</v>
      </c>
      <c r="D55" s="32">
        <f>alldata!K54+alldata!L54/60+alldata!M54/3600</f>
        <v>17.753833333333333</v>
      </c>
      <c r="E55" s="32">
        <f>alldata!N54+alldata!O54/60+alldata!P54/3600</f>
        <v>64.567694444444442</v>
      </c>
      <c r="F55" s="33">
        <f>alldata!W54</f>
        <v>4.9098434697415678</v>
      </c>
      <c r="G55" s="34" t="str">
        <f>alldata!S54</f>
        <v>flotsam line</v>
      </c>
      <c r="H55" s="3">
        <f>alldata!A54</f>
        <v>52</v>
      </c>
      <c r="I55" s="44">
        <f t="shared" si="0"/>
        <v>-64.567694444444442</v>
      </c>
    </row>
    <row r="56" spans="2:9" x14ac:dyDescent="0.35">
      <c r="B56" s="30" t="str">
        <f>alldata!H77</f>
        <v>STX</v>
      </c>
      <c r="C56" s="31" t="str">
        <f>alldata!I77</f>
        <v>Chrestiansted W</v>
      </c>
      <c r="D56" s="32">
        <f>alldata!K77+alldata!L77/60+alldata!M77/3600</f>
        <v>17.75266388888889</v>
      </c>
      <c r="E56" s="32">
        <f>alldata!N77+alldata!O77/60+alldata!P77/3600</f>
        <v>64.717722222222221</v>
      </c>
      <c r="F56" s="33">
        <f>alldata!W77</f>
        <v>1.5919999337161124</v>
      </c>
      <c r="G56" s="34" t="str">
        <f>alldata!S77</f>
        <v>flotsam line</v>
      </c>
      <c r="H56" s="3">
        <f>alldata!A77</f>
        <v>75</v>
      </c>
      <c r="I56" s="44">
        <f t="shared" si="0"/>
        <v>-64.717722222222221</v>
      </c>
    </row>
    <row r="57" spans="2:9" x14ac:dyDescent="0.35">
      <c r="B57" s="30" t="str">
        <f>alldata!H70</f>
        <v>STX</v>
      </c>
      <c r="C57" s="31" t="str">
        <f>alldata!I70</f>
        <v>Isaac Bay</v>
      </c>
      <c r="D57" s="32">
        <f>alldata!K70+alldata!L70/60+alldata!M70/3600</f>
        <v>17.75151111111111</v>
      </c>
      <c r="E57" s="32">
        <f>alldata!N70+alldata!O70/60+alldata!P70/3600</f>
        <v>64.57063888888888</v>
      </c>
      <c r="F57" s="33">
        <f>alldata!W70</f>
        <v>4.5736368368543694</v>
      </c>
      <c r="G57" s="34" t="str">
        <f>alldata!S70</f>
        <v xml:space="preserve">coral boulders </v>
      </c>
      <c r="H57" s="3">
        <f>alldata!A70</f>
        <v>68</v>
      </c>
      <c r="I57" s="44">
        <f t="shared" si="0"/>
        <v>-64.57063888888888</v>
      </c>
    </row>
    <row r="58" spans="2:9" x14ac:dyDescent="0.35">
      <c r="B58" s="30" t="str">
        <f>alldata!H69</f>
        <v>STX</v>
      </c>
      <c r="C58" s="31" t="str">
        <f>alldata!I69</f>
        <v>Isaac Bay</v>
      </c>
      <c r="D58" s="32">
        <f>alldata!K69+alldata!L69/60+alldata!M69/3600</f>
        <v>17.749522222222222</v>
      </c>
      <c r="E58" s="32">
        <f>alldata!N69+alldata!O69/60+alldata!P69/3600</f>
        <v>64.573213888888887</v>
      </c>
      <c r="F58" s="33">
        <f>alldata!W69</f>
        <v>5.4332089692194012</v>
      </c>
      <c r="G58" s="34" t="str">
        <f>alldata!S69</f>
        <v>flotsam line</v>
      </c>
      <c r="H58" s="3">
        <f>alldata!A69</f>
        <v>67</v>
      </c>
      <c r="I58" s="44">
        <f t="shared" si="0"/>
        <v>-64.573213888888887</v>
      </c>
    </row>
    <row r="59" spans="2:9" x14ac:dyDescent="0.35">
      <c r="B59" s="30" t="str">
        <f>alldata!H75</f>
        <v>STX</v>
      </c>
      <c r="C59" s="31" t="str">
        <f>alldata!I75</f>
        <v>Gallows Bay</v>
      </c>
      <c r="D59" s="32">
        <f>alldata!K75+alldata!L75/60+alldata!M75/3600</f>
        <v>17.747772222222224</v>
      </c>
      <c r="E59" s="32">
        <f>alldata!N75+alldata!O75/60+alldata!P75/3600</f>
        <v>64.697730555555566</v>
      </c>
      <c r="F59" s="33">
        <f>alldata!W75</f>
        <v>1.4075698239408949</v>
      </c>
      <c r="G59" s="34" t="str">
        <f>alldata!S75</f>
        <v>ground level in front of a house</v>
      </c>
      <c r="H59" s="3">
        <f>alldata!A75</f>
        <v>73</v>
      </c>
      <c r="I59" s="44">
        <f t="shared" si="0"/>
        <v>-64.697730555555566</v>
      </c>
    </row>
    <row r="60" spans="2:9" x14ac:dyDescent="0.35">
      <c r="B60" s="30" t="str">
        <f>alldata!H71</f>
        <v>STX</v>
      </c>
      <c r="C60" s="31" t="str">
        <f>alldata!I71</f>
        <v>Christiansted Harbor</v>
      </c>
      <c r="D60" s="32">
        <f>alldata!K71+alldata!L71/60+alldata!M71/3600</f>
        <v>17.747083333333336</v>
      </c>
      <c r="E60" s="32">
        <f>alldata!N71+alldata!O71/60+alldata!P71/3600</f>
        <v>64.706211111111116</v>
      </c>
      <c r="F60" s="33">
        <f>alldata!W71</f>
        <v>0.94160664745847356</v>
      </c>
      <c r="G60" s="34" t="str">
        <f>alldata!S71</f>
        <v>flotsam on fense</v>
      </c>
      <c r="H60" s="3">
        <f>alldata!A71</f>
        <v>69</v>
      </c>
      <c r="I60" s="44">
        <f t="shared" si="0"/>
        <v>-64.706211111111116</v>
      </c>
    </row>
    <row r="61" spans="2:9" x14ac:dyDescent="0.35">
      <c r="B61" s="30" t="str">
        <f>alldata!H72</f>
        <v>STX</v>
      </c>
      <c r="C61" s="31" t="str">
        <f>alldata!I72</f>
        <v>Christiansted Harbor</v>
      </c>
      <c r="D61" s="32">
        <f>alldata!K72+alldata!L72/60+alldata!M72/3600</f>
        <v>17.746966666666669</v>
      </c>
      <c r="E61" s="32">
        <f>alldata!N72+alldata!O72/60+alldata!P72/3600</f>
        <v>64.707319444444451</v>
      </c>
      <c r="F61" s="33">
        <f>alldata!W72</f>
        <v>1.2487377958677308</v>
      </c>
      <c r="G61" s="34" t="str">
        <f>alldata!S72</f>
        <v>flotsam on fense</v>
      </c>
      <c r="H61" s="3">
        <f>alldata!A72</f>
        <v>70</v>
      </c>
      <c r="I61" s="44">
        <f t="shared" si="0"/>
        <v>-64.707319444444451</v>
      </c>
    </row>
    <row r="62" spans="2:9" x14ac:dyDescent="0.35">
      <c r="B62" s="30" t="str">
        <f>alldata!H73</f>
        <v>STX</v>
      </c>
      <c r="C62" s="31" t="str">
        <f>alldata!I73</f>
        <v>Gallows Bay</v>
      </c>
      <c r="D62" s="32">
        <f>alldata!K73+alldata!L73/60+alldata!M73/3600</f>
        <v>17.746261111111114</v>
      </c>
      <c r="E62" s="32">
        <f>alldata!N73+alldata!O73/60+alldata!P73/3600</f>
        <v>64.700602777777775</v>
      </c>
      <c r="F62" s="33">
        <f>alldata!W73</f>
        <v>1.4352419030007237</v>
      </c>
      <c r="G62" s="34" t="str">
        <f>alldata!S73</f>
        <v>flotsam on fense</v>
      </c>
      <c r="H62" s="3">
        <f>alldata!A73</f>
        <v>71</v>
      </c>
      <c r="I62" s="44">
        <f t="shared" si="0"/>
        <v>-64.700602777777775</v>
      </c>
    </row>
    <row r="63" spans="2:9" x14ac:dyDescent="0.35">
      <c r="B63" s="30" t="str">
        <f>alldata!H74</f>
        <v>STX</v>
      </c>
      <c r="C63" s="31" t="str">
        <f>alldata!I74</f>
        <v>Gallows Bay</v>
      </c>
      <c r="D63" s="32">
        <f>alldata!K74+alldata!L74/60+alldata!M74/3600</f>
        <v>17.745563888888888</v>
      </c>
      <c r="E63" s="32">
        <f>alldata!N74+alldata!O74/60+alldata!P74/3600</f>
        <v>64.699038888888893</v>
      </c>
      <c r="F63" s="33">
        <f>alldata!W74</f>
        <v>0.99452830101861522</v>
      </c>
      <c r="G63" s="34" t="str">
        <f>alldata!S74</f>
        <v>house wall</v>
      </c>
      <c r="H63" s="3">
        <f>alldata!A74</f>
        <v>72</v>
      </c>
      <c r="I63" s="44">
        <f t="shared" si="0"/>
        <v>-64.699038888888893</v>
      </c>
    </row>
    <row r="64" spans="2:9" x14ac:dyDescent="0.35">
      <c r="B64" s="30" t="str">
        <f>alldata!H51</f>
        <v>STX</v>
      </c>
      <c r="C64" s="31" t="str">
        <f>alldata!I51</f>
        <v>Divi Carina Bay</v>
      </c>
      <c r="D64" s="32">
        <f>alldata!K51+alldata!L51/60+alldata!M51/3600</f>
        <v>17.743111111111112</v>
      </c>
      <c r="E64" s="32">
        <f>alldata!N51+alldata!O51/60+alldata!P51/3600</f>
        <v>64.60499999999999</v>
      </c>
      <c r="F64" s="33">
        <f>alldata!W51</f>
        <v>2.5210911873848869</v>
      </c>
      <c r="G64" s="34" t="str">
        <f>alldata!S51</f>
        <v>beach sand line</v>
      </c>
      <c r="H64" s="3">
        <f>alldata!A51</f>
        <v>49</v>
      </c>
      <c r="I64" s="44">
        <f t="shared" si="0"/>
        <v>-64.60499999999999</v>
      </c>
    </row>
    <row r="65" spans="2:9" x14ac:dyDescent="0.35">
      <c r="B65" s="30" t="str">
        <f>alldata!H52</f>
        <v>STX</v>
      </c>
      <c r="C65" s="31" t="str">
        <f>alldata!I52</f>
        <v>Divi Carina Bay</v>
      </c>
      <c r="D65" s="32">
        <f>alldata!K52+alldata!L52/60+alldata!M52/3600</f>
        <v>17.74175</v>
      </c>
      <c r="E65" s="32">
        <f>alldata!N52+alldata!O52/60+alldata!P52/3600</f>
        <v>64.605888888888884</v>
      </c>
      <c r="F65" s="33">
        <f>alldata!W52</f>
        <v>3.1893169761604967</v>
      </c>
      <c r="G65" s="34" t="str">
        <f>alldata!S52</f>
        <v>mud line</v>
      </c>
      <c r="H65" s="3">
        <f>alldata!A52</f>
        <v>50</v>
      </c>
      <c r="I65" s="44">
        <f t="shared" si="0"/>
        <v>-64.605888888888884</v>
      </c>
    </row>
    <row r="66" spans="2:9" x14ac:dyDescent="0.35">
      <c r="B66" s="30" t="str">
        <f>alldata!H55</f>
        <v>STX</v>
      </c>
      <c r="C66" s="31" t="str">
        <f>alldata!I55</f>
        <v>Robin Bay</v>
      </c>
      <c r="D66" s="32">
        <f>alldata!K55+alldata!L55/60+alldata!M55/3600</f>
        <v>17.729944444444442</v>
      </c>
      <c r="E66" s="32">
        <f>alldata!N55+alldata!O55/60+alldata!P55/3600</f>
        <v>64.627499999999998</v>
      </c>
      <c r="F66" s="33">
        <f>alldata!W55</f>
        <v>4.5926907802994466</v>
      </c>
      <c r="G66" s="34" t="str">
        <f>alldata!S55</f>
        <v xml:space="preserve">top of a log </v>
      </c>
      <c r="H66" s="3">
        <f>alldata!A55</f>
        <v>53</v>
      </c>
      <c r="I66" s="44">
        <f t="shared" si="0"/>
        <v>-64.627499999999998</v>
      </c>
    </row>
    <row r="67" spans="2:9" x14ac:dyDescent="0.35">
      <c r="B67" s="30" t="str">
        <f>alldata!H62</f>
        <v>STX</v>
      </c>
      <c r="C67" s="31" t="str">
        <f>alldata!I62</f>
        <v xml:space="preserve">Rainbow Beach </v>
      </c>
      <c r="D67" s="32">
        <f>alldata!K62+alldata!L62/60+alldata!M62/3600</f>
        <v>17.729277777777774</v>
      </c>
      <c r="E67" s="32">
        <f>alldata!N62+alldata!O62/60+alldata!P62/3600</f>
        <v>64.887694444444449</v>
      </c>
      <c r="F67" s="33">
        <f>alldata!W62</f>
        <v>3.3840662988490626</v>
      </c>
      <c r="G67" s="34" t="str">
        <f>alldata!S62</f>
        <v>watermark on power generater</v>
      </c>
      <c r="H67" s="3">
        <f>alldata!A62</f>
        <v>60</v>
      </c>
      <c r="I67" s="44">
        <f t="shared" si="0"/>
        <v>-64.887694444444449</v>
      </c>
    </row>
    <row r="68" spans="2:9" x14ac:dyDescent="0.35">
      <c r="B68" s="30" t="str">
        <f>alldata!H61</f>
        <v>STX</v>
      </c>
      <c r="C68" s="31" t="str">
        <f>alldata!I61</f>
        <v>Rainbow Beach</v>
      </c>
      <c r="D68" s="32">
        <f>alldata!K61+alldata!L61/60+alldata!M61/3600</f>
        <v>17.729277777777774</v>
      </c>
      <c r="E68" s="32">
        <f>alldata!N61+alldata!O61/60+alldata!P61/3600</f>
        <v>64.887694444444449</v>
      </c>
      <c r="F68" s="33">
        <f>alldata!W61</f>
        <v>3.2240662988490625</v>
      </c>
      <c r="G68" s="34" t="str">
        <f>alldata!S61</f>
        <v>watermark on power generater</v>
      </c>
      <c r="H68" s="3">
        <f>alldata!A61</f>
        <v>59</v>
      </c>
      <c r="I68" s="44">
        <f t="shared" ref="I68:I87" si="1">-E68</f>
        <v>-64.887694444444449</v>
      </c>
    </row>
    <row r="69" spans="2:9" x14ac:dyDescent="0.35">
      <c r="B69" s="30" t="str">
        <f>alldata!H49</f>
        <v>STX</v>
      </c>
      <c r="C69" s="31" t="str">
        <f>alldata!I49</f>
        <v>Great Pond Bay</v>
      </c>
      <c r="D69" s="32">
        <f>alldata!K49+alldata!L49/60+alldata!M49/3600</f>
        <v>17.723666666666666</v>
      </c>
      <c r="E69" s="32">
        <f>alldata!N49+alldata!O49/60+alldata!P49/3600</f>
        <v>64.646694444444449</v>
      </c>
      <c r="F69" s="33">
        <f>alldata!W49</f>
        <v>2.2285584171250448</v>
      </c>
      <c r="G69" s="34" t="str">
        <f>alldata!S49</f>
        <v>flotsam line</v>
      </c>
      <c r="H69" s="3">
        <f>alldata!A49</f>
        <v>47</v>
      </c>
      <c r="I69" s="44">
        <f t="shared" si="1"/>
        <v>-64.646694444444449</v>
      </c>
    </row>
    <row r="70" spans="2:9" x14ac:dyDescent="0.35">
      <c r="B70" s="30" t="str">
        <f>alldata!H50</f>
        <v>STX</v>
      </c>
      <c r="C70" s="31" t="str">
        <f>alldata!I50</f>
        <v>Great Pond Bay</v>
      </c>
      <c r="D70" s="32">
        <f>alldata!K50+alldata!L50/60+alldata!M50/3600</f>
        <v>17.723666666666666</v>
      </c>
      <c r="E70" s="32">
        <f>alldata!N50+alldata!O50/60+alldata!P50/3600</f>
        <v>64.646472222222229</v>
      </c>
      <c r="F70" s="33">
        <f>alldata!W50</f>
        <v>2.1985566306337612</v>
      </c>
      <c r="G70" s="34" t="str">
        <f>alldata!S50</f>
        <v>flotsam line</v>
      </c>
      <c r="H70" s="3">
        <f>alldata!A50</f>
        <v>48</v>
      </c>
      <c r="I70" s="44">
        <f t="shared" si="1"/>
        <v>-64.646472222222229</v>
      </c>
    </row>
    <row r="71" spans="2:9" x14ac:dyDescent="0.35">
      <c r="B71" s="30" t="str">
        <f>alldata!H84</f>
        <v>STX</v>
      </c>
      <c r="C71" s="31" t="str">
        <f>alldata!I84</f>
        <v>Frederiksted N</v>
      </c>
      <c r="D71" s="32">
        <f>alldata!K84+alldata!L84/60+alldata!M84/3600</f>
        <v>17.722444444444442</v>
      </c>
      <c r="E71" s="32">
        <f>alldata!N84+alldata!O84/60+alldata!P84/3600</f>
        <v>64.885416666666671</v>
      </c>
      <c r="F71" s="33">
        <f>alldata!W84</f>
        <v>3.2453259922874609</v>
      </c>
      <c r="G71" s="34" t="str">
        <f>alldata!S84</f>
        <v>beach gravels</v>
      </c>
      <c r="H71" s="3">
        <f>alldata!A84</f>
        <v>82</v>
      </c>
      <c r="I71" s="44">
        <f t="shared" si="1"/>
        <v>-64.885416666666671</v>
      </c>
    </row>
    <row r="72" spans="2:9" x14ac:dyDescent="0.35">
      <c r="B72" s="30" t="str">
        <f>alldata!H46</f>
        <v>STX</v>
      </c>
      <c r="C72" s="31" t="str">
        <f>alldata!I46</f>
        <v>Manchenil Bay</v>
      </c>
      <c r="D72" s="32">
        <f>alldata!K46+alldata!L46/60+alldata!M46/3600</f>
        <v>17.704972222222221</v>
      </c>
      <c r="E72" s="32">
        <f>alldata!N46+alldata!O46/60+alldata!P46/3600</f>
        <v>64.703666666666663</v>
      </c>
      <c r="F72" s="33">
        <f>alldata!W46</f>
        <v>1.3768117956854418</v>
      </c>
      <c r="G72" s="34" t="str">
        <f>alldata!S46</f>
        <v>flotsam line</v>
      </c>
      <c r="H72" s="3">
        <f>alldata!A46</f>
        <v>44</v>
      </c>
      <c r="I72" s="44">
        <f t="shared" si="1"/>
        <v>-64.703666666666663</v>
      </c>
    </row>
    <row r="73" spans="2:9" x14ac:dyDescent="0.35">
      <c r="B73" s="30" t="str">
        <f>alldata!H47</f>
        <v>STX</v>
      </c>
      <c r="C73" s="31" t="str">
        <f>alldata!I47</f>
        <v>Manchenil Bay</v>
      </c>
      <c r="D73" s="32">
        <f>alldata!K47+alldata!L47/60+alldata!M47/3600</f>
        <v>17.704722222222223</v>
      </c>
      <c r="E73" s="32">
        <f>alldata!N47+alldata!O47/60+alldata!P47/3600</f>
        <v>64.703472222222231</v>
      </c>
      <c r="F73" s="33">
        <f>alldata!W47</f>
        <v>1.5668069497533896</v>
      </c>
      <c r="G73" s="34" t="str">
        <f>alldata!S47</f>
        <v>flotsam line</v>
      </c>
      <c r="H73" s="3">
        <f>alldata!A47</f>
        <v>45</v>
      </c>
      <c r="I73" s="44">
        <f t="shared" si="1"/>
        <v>-64.703472222222231</v>
      </c>
    </row>
    <row r="74" spans="2:9" x14ac:dyDescent="0.35">
      <c r="B74" s="30" t="str">
        <f>alldata!H45</f>
        <v>STX</v>
      </c>
      <c r="C74" s="31" t="str">
        <f>alldata!I45</f>
        <v>Manchenil Bay</v>
      </c>
      <c r="D74" s="32">
        <f>alldata!K45+alldata!L45/60+alldata!M45/3600</f>
        <v>17.704249999999998</v>
      </c>
      <c r="E74" s="32">
        <f>alldata!N45+alldata!O45/60+alldata!P45/3600</f>
        <v>64.703361111111107</v>
      </c>
      <c r="F74" s="33">
        <f>alldata!W45</f>
        <v>1.8018634080226266</v>
      </c>
      <c r="G74" s="34" t="str">
        <f>alldata!S45</f>
        <v xml:space="preserve">flotsam line on berm crest </v>
      </c>
      <c r="H74" s="3">
        <f>alldata!A45</f>
        <v>43</v>
      </c>
      <c r="I74" s="44">
        <f t="shared" si="1"/>
        <v>-64.703361111111107</v>
      </c>
    </row>
    <row r="75" spans="2:9" x14ac:dyDescent="0.35">
      <c r="B75" s="30" t="str">
        <f>alldata!H44</f>
        <v>STX</v>
      </c>
      <c r="C75" s="31" t="str">
        <f>alldata!I44</f>
        <v>Manchenil Bay</v>
      </c>
      <c r="D75" s="32">
        <f>alldata!K44+alldata!L44/60+alldata!M44/3600</f>
        <v>17.704166666666666</v>
      </c>
      <c r="E75" s="32">
        <f>alldata!N44+alldata!O44/60+alldata!P44/3600</f>
        <v>64.703305555555559</v>
      </c>
      <c r="F75" s="33">
        <f>alldata!W44</f>
        <v>1.8718642660032585</v>
      </c>
      <c r="G75" s="34" t="str">
        <f>alldata!S44</f>
        <v xml:space="preserve">flotsam line on berm crest </v>
      </c>
      <c r="H75" s="3">
        <f>alldata!A44</f>
        <v>42</v>
      </c>
      <c r="I75" s="44">
        <f t="shared" si="1"/>
        <v>-64.703305555555559</v>
      </c>
    </row>
    <row r="76" spans="2:9" x14ac:dyDescent="0.35">
      <c r="B76" s="30" t="str">
        <f>alldata!H43</f>
        <v>STX</v>
      </c>
      <c r="C76" s="31" t="str">
        <f>alldata!I43</f>
        <v>Manchenil Bay</v>
      </c>
      <c r="D76" s="32">
        <f>alldata!K43+alldata!L43/60+alldata!M43/3600</f>
        <v>17.704111111111111</v>
      </c>
      <c r="E76" s="32">
        <f>alldata!N43+alldata!O43/60+alldata!P43/3600</f>
        <v>64.703277777777785</v>
      </c>
      <c r="F76" s="33">
        <f>alldata!W43</f>
        <v>2.1018647766974943</v>
      </c>
      <c r="G76" s="34" t="str">
        <f>alldata!S43</f>
        <v xml:space="preserve">flotsam line on berm crest </v>
      </c>
      <c r="H76" s="3">
        <f>alldata!A43</f>
        <v>41</v>
      </c>
      <c r="I76" s="44">
        <f t="shared" si="1"/>
        <v>-64.703277777777785</v>
      </c>
    </row>
    <row r="77" spans="2:9" x14ac:dyDescent="0.35">
      <c r="B77" s="30" t="str">
        <f>alldata!H48</f>
        <v>STX</v>
      </c>
      <c r="C77" s="31" t="str">
        <f>alldata!I48</f>
        <v>Halfpenny bay</v>
      </c>
      <c r="D77" s="32">
        <f>alldata!K48+alldata!L48/60+alldata!M48/3600</f>
        <v>17.703888888888887</v>
      </c>
      <c r="E77" s="32">
        <f>alldata!N48+alldata!O48/60+alldata!P48/3600</f>
        <v>64.702388888888891</v>
      </c>
      <c r="F77" s="33">
        <f>alldata!W48</f>
        <v>3.621892646946816</v>
      </c>
      <c r="G77" s="34" t="str">
        <f>alldata!S48</f>
        <v>flotsam line</v>
      </c>
      <c r="H77" s="3">
        <f>alldata!A48</f>
        <v>46</v>
      </c>
      <c r="I77" s="44">
        <f t="shared" si="1"/>
        <v>-64.702388888888891</v>
      </c>
    </row>
    <row r="78" spans="2:9" x14ac:dyDescent="0.35">
      <c r="B78" s="30" t="str">
        <f>alldata!H56</f>
        <v>STX</v>
      </c>
      <c r="C78" s="31" t="str">
        <f>alldata!I56</f>
        <v>Frederiksted S</v>
      </c>
      <c r="D78" s="32">
        <f>alldata!K56+alldata!L56/60+alldata!M56/3600</f>
        <v>17.699416666666668</v>
      </c>
      <c r="E78" s="32">
        <f>alldata!N56+alldata!O56/60+alldata!P56/3600</f>
        <v>64.886916666666679</v>
      </c>
      <c r="F78" s="33">
        <f>alldata!W56</f>
        <v>2.0037487995789736</v>
      </c>
      <c r="G78" s="34" t="str">
        <f>alldata!S56</f>
        <v>flotsam on fense</v>
      </c>
      <c r="H78" s="3">
        <f>alldata!A56</f>
        <v>54</v>
      </c>
      <c r="I78" s="44">
        <f t="shared" si="1"/>
        <v>-64.886916666666679</v>
      </c>
    </row>
    <row r="79" spans="2:9" x14ac:dyDescent="0.35">
      <c r="B79" s="30" t="str">
        <f>alldata!H86</f>
        <v>STX</v>
      </c>
      <c r="C79" s="31" t="str">
        <f>alldata!I86</f>
        <v>Sandy Point</v>
      </c>
      <c r="D79" s="32">
        <f>alldata!K86+alldata!L86/60+alldata!M86/3600</f>
        <v>17.690555555555555</v>
      </c>
      <c r="E79" s="32">
        <f>alldata!N86+alldata!O86/60+alldata!P86/3600</f>
        <v>64.893444444444455</v>
      </c>
      <c r="F79" s="33">
        <f>alldata!W86</f>
        <v>2.6156917832084372</v>
      </c>
      <c r="G79" s="34" t="str">
        <f>alldata!S86</f>
        <v>flotsam line</v>
      </c>
      <c r="H79" s="3">
        <f>alldata!A86</f>
        <v>84</v>
      </c>
      <c r="I79" s="44">
        <f t="shared" si="1"/>
        <v>-64.893444444444455</v>
      </c>
    </row>
    <row r="80" spans="2:9" x14ac:dyDescent="0.35">
      <c r="B80" s="30" t="str">
        <f>alldata!H85</f>
        <v>STX</v>
      </c>
      <c r="C80" s="31" t="str">
        <f>alldata!I85</f>
        <v>Sandy Point</v>
      </c>
      <c r="D80" s="32">
        <f>alldata!K85+alldata!L85/60+alldata!M85/3600</f>
        <v>17.690527777777778</v>
      </c>
      <c r="E80" s="32">
        <f>alldata!N85+alldata!O85/60+alldata!P85/3600</f>
        <v>64.893250000000009</v>
      </c>
      <c r="F80" s="33">
        <f>alldata!W85</f>
        <v>1.8656935386938607</v>
      </c>
      <c r="G80" s="34" t="str">
        <f>alldata!S85</f>
        <v>flotsam line</v>
      </c>
      <c r="H80" s="3">
        <f>alldata!A85</f>
        <v>83</v>
      </c>
      <c r="I80" s="44">
        <f t="shared" si="1"/>
        <v>-64.893250000000009</v>
      </c>
    </row>
    <row r="81" spans="2:9" x14ac:dyDescent="0.35">
      <c r="B81" s="30" t="str">
        <f>alldata!H87</f>
        <v>STX</v>
      </c>
      <c r="C81" s="31" t="str">
        <f>alldata!I87</f>
        <v>Sandy Point</v>
      </c>
      <c r="D81" s="32">
        <f>alldata!K87+alldata!L87/60+alldata!M87/3600</f>
        <v>17.690166666666666</v>
      </c>
      <c r="E81" s="32">
        <f>alldata!N87+alldata!O87/60+alldata!P87/3600</f>
        <v>64.893305555555557</v>
      </c>
      <c r="F81" s="33">
        <f>alldata!W87</f>
        <v>1.5064305760727934</v>
      </c>
      <c r="G81" s="34" t="str">
        <f>alldata!S87</f>
        <v>flotsam line</v>
      </c>
      <c r="H81" s="3">
        <f>alldata!A87</f>
        <v>85</v>
      </c>
      <c r="I81" s="44">
        <f t="shared" si="1"/>
        <v>-64.893305555555557</v>
      </c>
    </row>
    <row r="82" spans="2:9" x14ac:dyDescent="0.35">
      <c r="B82" s="30" t="str">
        <f>alldata!H79</f>
        <v>STX</v>
      </c>
      <c r="C82" s="31" t="str">
        <f>alldata!I79</f>
        <v>Long Point  Bay</v>
      </c>
      <c r="D82" s="32">
        <f>alldata!K79+alldata!L79/60+alldata!M79/3600</f>
        <v>17.687138888888889</v>
      </c>
      <c r="E82" s="32">
        <f>alldata!N79+alldata!O79/60+alldata!P79/3600</f>
        <v>64.853722222222217</v>
      </c>
      <c r="F82" s="33">
        <f>alldata!W79</f>
        <v>3.6331935685511372</v>
      </c>
      <c r="G82" s="34" t="str">
        <f>alldata!S79</f>
        <v>flotsam line</v>
      </c>
      <c r="H82" s="3">
        <f>alldata!A79</f>
        <v>77</v>
      </c>
      <c r="I82" s="44">
        <f t="shared" si="1"/>
        <v>-64.853722222222217</v>
      </c>
    </row>
    <row r="83" spans="2:9" x14ac:dyDescent="0.35">
      <c r="B83" s="30" t="str">
        <f>alldata!H60</f>
        <v>STX</v>
      </c>
      <c r="C83" s="31" t="str">
        <f>alldata!I60</f>
        <v>Long Point Bay</v>
      </c>
      <c r="D83" s="32">
        <f>alldata!K60+alldata!L60/60+alldata!M60/3600</f>
        <v>17.685805555555557</v>
      </c>
      <c r="E83" s="32">
        <f>alldata!N60+alldata!O60/60+alldata!P60/3600</f>
        <v>64.859972222222211</v>
      </c>
      <c r="F83" s="33">
        <f>alldata!W60</f>
        <v>2.3568826851751838</v>
      </c>
      <c r="G83" s="34" t="str">
        <f>alldata!S60</f>
        <v>flotsam on school ground</v>
      </c>
      <c r="H83" s="3">
        <f>alldata!A60</f>
        <v>58</v>
      </c>
      <c r="I83" s="44">
        <f t="shared" si="1"/>
        <v>-64.859972222222211</v>
      </c>
    </row>
    <row r="84" spans="2:9" x14ac:dyDescent="0.35">
      <c r="B84" s="30" t="str">
        <f>alldata!H59</f>
        <v>STX</v>
      </c>
      <c r="C84" s="31" t="str">
        <f>alldata!I59</f>
        <v>Long Point Bay</v>
      </c>
      <c r="D84" s="32">
        <f>alldata!K59+alldata!L59/60+alldata!M59/3600</f>
        <v>17.685638888888889</v>
      </c>
      <c r="E84" s="32">
        <f>alldata!N59+alldata!O59/60+alldata!P59/3600</f>
        <v>64.860027777777773</v>
      </c>
      <c r="F84" s="33">
        <f>alldata!W59</f>
        <v>2.8367548956996398</v>
      </c>
      <c r="G84" s="34" t="str">
        <f>alldata!S59</f>
        <v>mud on a house door</v>
      </c>
      <c r="H84" s="3">
        <f>alldata!A59</f>
        <v>57</v>
      </c>
      <c r="I84" s="44">
        <f t="shared" si="1"/>
        <v>-64.860027777777773</v>
      </c>
    </row>
    <row r="85" spans="2:9" x14ac:dyDescent="0.35">
      <c r="B85" s="30" t="str">
        <f>alldata!H58</f>
        <v>STX</v>
      </c>
      <c r="C85" s="31" t="str">
        <f>alldata!I58</f>
        <v>Sandy Point</v>
      </c>
      <c r="D85" s="32">
        <f>alldata!K58+alldata!L58/60+alldata!M58/3600</f>
        <v>17.68438888888889</v>
      </c>
      <c r="E85" s="32">
        <f>alldata!N58+alldata!O58/60+alldata!P58/3600</f>
        <v>64.887527777777791</v>
      </c>
      <c r="F85" s="33">
        <f>alldata!W58</f>
        <v>2.1104643672762529</v>
      </c>
      <c r="G85" s="34" t="str">
        <f>alldata!S58</f>
        <v>flotsam line</v>
      </c>
      <c r="H85" s="3">
        <f>alldata!A58</f>
        <v>56</v>
      </c>
      <c r="I85" s="44">
        <f t="shared" si="1"/>
        <v>-64.887527777777791</v>
      </c>
    </row>
    <row r="86" spans="2:9" x14ac:dyDescent="0.35">
      <c r="B86" s="30" t="str">
        <f>alldata!H78</f>
        <v>STX</v>
      </c>
      <c r="C86" s="31" t="str">
        <f>alldata!I78</f>
        <v xml:space="preserve">Long Point  </v>
      </c>
      <c r="D86" s="32">
        <f>alldata!K78+alldata!L78/60+alldata!M78/3600</f>
        <v>17.682861111111112</v>
      </c>
      <c r="E86" s="32">
        <f>alldata!N78+alldata!O78/60+alldata!P78/3600</f>
        <v>64.834277777777771</v>
      </c>
      <c r="F86" s="33">
        <f>alldata!W78</f>
        <v>3.2130829552309179</v>
      </c>
      <c r="G86" s="34" t="str">
        <f>alldata!S78</f>
        <v>flotsam line</v>
      </c>
      <c r="H86" s="3">
        <f>alldata!A78</f>
        <v>76</v>
      </c>
      <c r="I86" s="44">
        <f t="shared" si="1"/>
        <v>-64.834277777777771</v>
      </c>
    </row>
    <row r="87" spans="2:9" ht="15" thickBot="1" x14ac:dyDescent="0.4">
      <c r="B87" s="35" t="str">
        <f>alldata!H57</f>
        <v>STX</v>
      </c>
      <c r="C87" s="36" t="str">
        <f>alldata!I57</f>
        <v>Sandy Point</v>
      </c>
      <c r="D87" s="37">
        <f>alldata!K57+alldata!L57/60+alldata!M57/3600</f>
        <v>17.681638888888891</v>
      </c>
      <c r="E87" s="37">
        <f>alldata!N57+alldata!O57/60+alldata!P57/3600</f>
        <v>64.902500000000003</v>
      </c>
      <c r="F87" s="38">
        <f>alldata!W57</f>
        <v>2.6868951897497655</v>
      </c>
      <c r="G87" s="39" t="str">
        <f>alldata!S57</f>
        <v>flotsam line</v>
      </c>
      <c r="H87" s="3">
        <f>alldata!A57</f>
        <v>55</v>
      </c>
      <c r="I87" s="44">
        <f t="shared" si="1"/>
        <v>-64.902500000000003</v>
      </c>
    </row>
    <row r="88" spans="2:9" x14ac:dyDescent="0.35">
      <c r="B88" s="1"/>
      <c r="C88" s="28"/>
    </row>
  </sheetData>
  <sortState ref="B3:J87">
    <sortCondition ref="B3:B87"/>
    <sortCondition descending="1" ref="D3:D87"/>
  </sortState>
  <pageMargins left="0.7" right="0.7" top="0.75" bottom="0.75" header="0.3" footer="0.3"/>
  <pageSetup paperSize="327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8"/>
  <sheetViews>
    <sheetView workbookViewId="0">
      <selection activeCell="G14" sqref="G14"/>
    </sheetView>
  </sheetViews>
  <sheetFormatPr defaultRowHeight="14.5" x14ac:dyDescent="0.35"/>
  <cols>
    <col min="1" max="1" width="17" customWidth="1"/>
    <col min="2" max="2" width="7.81640625" customWidth="1"/>
    <col min="4" max="5" width="7.26953125" customWidth="1"/>
    <col min="6" max="6" width="16.453125" customWidth="1"/>
    <col min="7" max="7" width="21.1796875" customWidth="1"/>
    <col min="8" max="8" width="7.453125" customWidth="1"/>
    <col min="9" max="9" width="35.54296875" customWidth="1"/>
    <col min="10" max="10" width="24.26953125" customWidth="1"/>
    <col min="16" max="16" width="9.453125" customWidth="1"/>
    <col min="17" max="17" width="15.54296875" customWidth="1"/>
    <col min="18" max="18" width="25.54296875" customWidth="1"/>
    <col min="19" max="19" width="31.54296875" customWidth="1"/>
    <col min="20" max="20" width="13" customWidth="1"/>
    <col min="21" max="21" width="33.1796875" customWidth="1"/>
    <col min="22" max="22" width="28.7265625" customWidth="1"/>
    <col min="23" max="23" width="27.26953125" customWidth="1"/>
  </cols>
  <sheetData>
    <row r="2" spans="1:23" x14ac:dyDescent="0.35">
      <c r="A2" s="7" t="s">
        <v>298</v>
      </c>
      <c r="B2" s="7" t="s">
        <v>96</v>
      </c>
      <c r="C2" s="7" t="s">
        <v>92</v>
      </c>
      <c r="D2" s="7" t="s">
        <v>240</v>
      </c>
      <c r="E2" s="7" t="s">
        <v>1</v>
      </c>
      <c r="F2" s="7" t="s">
        <v>239</v>
      </c>
      <c r="G2" s="7" t="s">
        <v>284</v>
      </c>
      <c r="H2" s="7" t="s">
        <v>190</v>
      </c>
      <c r="I2" s="7" t="s">
        <v>299</v>
      </c>
      <c r="J2" s="7" t="s">
        <v>274</v>
      </c>
      <c r="K2" s="42" t="s">
        <v>237</v>
      </c>
      <c r="L2" s="42"/>
      <c r="M2" s="42"/>
      <c r="N2" s="42" t="s">
        <v>238</v>
      </c>
      <c r="O2" s="42"/>
      <c r="P2" s="42"/>
      <c r="Q2" s="7" t="s">
        <v>236</v>
      </c>
      <c r="R2" s="7" t="s">
        <v>235</v>
      </c>
      <c r="S2" s="13" t="s">
        <v>300</v>
      </c>
      <c r="T2" s="7" t="s">
        <v>93</v>
      </c>
      <c r="U2" s="7" t="s">
        <v>141</v>
      </c>
      <c r="V2" s="27" t="s">
        <v>291</v>
      </c>
      <c r="W2" s="27" t="s">
        <v>290</v>
      </c>
    </row>
    <row r="3" spans="1:23" x14ac:dyDescent="0.35">
      <c r="A3" s="7">
        <v>1</v>
      </c>
      <c r="B3" s="7" t="s">
        <v>98</v>
      </c>
      <c r="C3" s="8">
        <v>43049</v>
      </c>
      <c r="D3" s="10">
        <v>9</v>
      </c>
      <c r="E3" s="24">
        <v>33</v>
      </c>
      <c r="F3" s="23">
        <v>737009.3979166667</v>
      </c>
      <c r="G3" s="23">
        <f>F3+4/24</f>
        <v>737009.56458333333</v>
      </c>
      <c r="H3" s="9" t="s">
        <v>191</v>
      </c>
      <c r="I3" s="9" t="s">
        <v>242</v>
      </c>
      <c r="J3" s="7" t="s">
        <v>241</v>
      </c>
      <c r="K3" s="7">
        <v>18</v>
      </c>
      <c r="L3" s="7">
        <v>21</v>
      </c>
      <c r="M3" s="7">
        <v>34</v>
      </c>
      <c r="N3" s="7">
        <v>64</v>
      </c>
      <c r="O3" s="7">
        <v>55</v>
      </c>
      <c r="P3" s="7">
        <v>33.299999999999997</v>
      </c>
      <c r="Q3" s="14">
        <v>3.71</v>
      </c>
      <c r="R3" s="14">
        <v>2.2518892288207999</v>
      </c>
      <c r="S3" s="7" t="s">
        <v>199</v>
      </c>
      <c r="T3" s="7"/>
      <c r="U3" s="7"/>
      <c r="V3" s="23">
        <v>-5.1003491570786798E-2</v>
      </c>
      <c r="W3" s="14">
        <f>Q3+V3</f>
        <v>3.6589965084292131</v>
      </c>
    </row>
    <row r="4" spans="1:23" x14ac:dyDescent="0.35">
      <c r="A4" s="7">
        <v>2</v>
      </c>
      <c r="B4" s="7" t="s">
        <v>98</v>
      </c>
      <c r="C4" s="8">
        <v>43049</v>
      </c>
      <c r="D4" s="10">
        <v>9</v>
      </c>
      <c r="E4" s="24">
        <v>33</v>
      </c>
      <c r="F4" s="23">
        <v>737009.3979166667</v>
      </c>
      <c r="G4" s="23">
        <f t="shared" ref="G4:G67" si="0">F4+4/24</f>
        <v>737009.56458333333</v>
      </c>
      <c r="H4" s="9" t="s">
        <v>191</v>
      </c>
      <c r="I4" s="9" t="s">
        <v>242</v>
      </c>
      <c r="J4" s="7" t="s">
        <v>241</v>
      </c>
      <c r="K4" s="7">
        <v>18</v>
      </c>
      <c r="L4" s="7">
        <v>21</v>
      </c>
      <c r="M4" s="7">
        <v>34.200000000000003</v>
      </c>
      <c r="N4" s="7">
        <v>64</v>
      </c>
      <c r="O4" s="7">
        <v>55</v>
      </c>
      <c r="P4" s="7">
        <v>33.700000000000003</v>
      </c>
      <c r="Q4" s="14">
        <v>3.74</v>
      </c>
      <c r="R4" s="14">
        <v>2.4582822322845499</v>
      </c>
      <c r="S4" s="7" t="s">
        <v>199</v>
      </c>
      <c r="T4" s="7"/>
      <c r="U4" s="7"/>
      <c r="V4" s="23">
        <v>-5.1012364779569698E-2</v>
      </c>
      <c r="W4" s="14">
        <f t="shared" ref="W4:W67" si="1">Q4+V4</f>
        <v>3.6889876352204305</v>
      </c>
    </row>
    <row r="5" spans="1:23" x14ac:dyDescent="0.35">
      <c r="A5" s="7">
        <v>3</v>
      </c>
      <c r="B5" s="7" t="s">
        <v>97</v>
      </c>
      <c r="C5" s="8">
        <v>43049</v>
      </c>
      <c r="D5" s="10">
        <v>9</v>
      </c>
      <c r="E5" s="24">
        <v>35</v>
      </c>
      <c r="F5" s="23">
        <v>737009.3993055555</v>
      </c>
      <c r="G5" s="23">
        <f t="shared" si="0"/>
        <v>737009.56597222213</v>
      </c>
      <c r="H5" s="9" t="s">
        <v>191</v>
      </c>
      <c r="I5" s="9" t="s">
        <v>242</v>
      </c>
      <c r="J5" s="7" t="s">
        <v>241</v>
      </c>
      <c r="K5">
        <v>18</v>
      </c>
      <c r="L5">
        <v>21</v>
      </c>
      <c r="M5">
        <v>49.82</v>
      </c>
      <c r="N5" s="7">
        <v>64</v>
      </c>
      <c r="O5" s="7">
        <v>55</v>
      </c>
      <c r="P5" s="7">
        <v>19.79</v>
      </c>
      <c r="Q5" s="14">
        <v>1.38</v>
      </c>
      <c r="R5" s="14">
        <v>0.51525509357452404</v>
      </c>
      <c r="S5" s="7" t="s">
        <v>232</v>
      </c>
      <c r="T5" s="7"/>
      <c r="U5" s="7"/>
      <c r="V5" s="23">
        <v>-5.0112309461976298E-2</v>
      </c>
      <c r="W5" s="14">
        <f t="shared" si="1"/>
        <v>1.3298876905380237</v>
      </c>
    </row>
    <row r="6" spans="1:23" x14ac:dyDescent="0.35">
      <c r="A6" s="7">
        <v>4</v>
      </c>
      <c r="B6" s="7" t="s">
        <v>97</v>
      </c>
      <c r="C6" s="8">
        <v>43049</v>
      </c>
      <c r="D6" s="10">
        <v>10</v>
      </c>
      <c r="E6" s="24">
        <v>13</v>
      </c>
      <c r="F6" s="23">
        <v>737009.42569444445</v>
      </c>
      <c r="G6" s="23">
        <f t="shared" si="0"/>
        <v>737009.59236111108</v>
      </c>
      <c r="H6" s="9" t="s">
        <v>191</v>
      </c>
      <c r="I6" s="9" t="s">
        <v>242</v>
      </c>
      <c r="J6" s="7" t="s">
        <v>241</v>
      </c>
      <c r="K6" s="7">
        <v>18</v>
      </c>
      <c r="L6" s="7">
        <v>21</v>
      </c>
      <c r="M6" s="7">
        <v>56.35</v>
      </c>
      <c r="N6" s="7">
        <v>64</v>
      </c>
      <c r="O6" s="7">
        <v>55</v>
      </c>
      <c r="P6" s="7">
        <v>17.79</v>
      </c>
      <c r="Q6" s="14">
        <v>2.56</v>
      </c>
      <c r="R6" s="14">
        <v>1.22080409526825</v>
      </c>
      <c r="S6" s="7" t="s">
        <v>229</v>
      </c>
      <c r="T6" s="7"/>
      <c r="U6" s="7"/>
      <c r="V6" s="23">
        <v>-6.0432773652763401E-3</v>
      </c>
      <c r="W6" s="14">
        <f t="shared" si="1"/>
        <v>2.5539567226347235</v>
      </c>
    </row>
    <row r="7" spans="1:23" x14ac:dyDescent="0.35">
      <c r="A7" s="7">
        <v>5</v>
      </c>
      <c r="B7" s="7" t="s">
        <v>97</v>
      </c>
      <c r="C7" s="8">
        <v>43049</v>
      </c>
      <c r="D7" s="10">
        <v>10</v>
      </c>
      <c r="E7" s="24">
        <v>13</v>
      </c>
      <c r="F7" s="23">
        <v>737009.42569444445</v>
      </c>
      <c r="G7" s="23">
        <f t="shared" si="0"/>
        <v>737009.59236111108</v>
      </c>
      <c r="H7" s="9" t="s">
        <v>191</v>
      </c>
      <c r="I7" s="9" t="s">
        <v>242</v>
      </c>
      <c r="J7" s="7" t="s">
        <v>241</v>
      </c>
      <c r="K7" s="7">
        <v>18</v>
      </c>
      <c r="L7" s="7">
        <v>21</v>
      </c>
      <c r="M7" s="7">
        <v>57.56</v>
      </c>
      <c r="N7" s="7">
        <v>64</v>
      </c>
      <c r="O7" s="7">
        <v>55</v>
      </c>
      <c r="P7" s="7">
        <v>18.37</v>
      </c>
      <c r="Q7" s="14">
        <v>2.72</v>
      </c>
      <c r="R7" s="14">
        <v>2.5724422931671098</v>
      </c>
      <c r="S7" s="7" t="s">
        <v>229</v>
      </c>
      <c r="T7" s="7"/>
      <c r="U7" s="7"/>
      <c r="V7" s="23">
        <v>-6.0195640330083303E-3</v>
      </c>
      <c r="W7" s="14">
        <f t="shared" si="1"/>
        <v>2.7139804359669917</v>
      </c>
    </row>
    <row r="8" spans="1:23" x14ac:dyDescent="0.35">
      <c r="A8" s="7">
        <v>6</v>
      </c>
      <c r="B8" s="7" t="s">
        <v>27</v>
      </c>
      <c r="C8" s="8">
        <v>43049</v>
      </c>
      <c r="D8" s="10">
        <v>12</v>
      </c>
      <c r="E8" s="24">
        <v>29</v>
      </c>
      <c r="F8" s="23">
        <v>737009.52013888885</v>
      </c>
      <c r="G8" s="23">
        <f t="shared" si="0"/>
        <v>737009.68680555548</v>
      </c>
      <c r="H8" s="9" t="s">
        <v>191</v>
      </c>
      <c r="I8" s="9" t="s">
        <v>243</v>
      </c>
      <c r="J8" s="7" t="s">
        <v>13</v>
      </c>
      <c r="K8" s="7">
        <v>18</v>
      </c>
      <c r="L8" s="7">
        <v>21</v>
      </c>
      <c r="M8" s="7">
        <v>18.399999999999999</v>
      </c>
      <c r="N8" s="7">
        <v>65</v>
      </c>
      <c r="O8" s="7">
        <v>1</v>
      </c>
      <c r="P8" s="7">
        <v>57.4</v>
      </c>
      <c r="Q8" s="14">
        <v>4.07</v>
      </c>
      <c r="R8" s="14">
        <v>3.56746172904968</v>
      </c>
      <c r="S8" s="7" t="s">
        <v>229</v>
      </c>
      <c r="T8" s="7"/>
      <c r="U8" s="7"/>
      <c r="V8" s="23">
        <v>0.14200651162915601</v>
      </c>
      <c r="W8" s="14">
        <f t="shared" si="1"/>
        <v>4.2120065116291565</v>
      </c>
    </row>
    <row r="9" spans="1:23" x14ac:dyDescent="0.35">
      <c r="A9" s="7">
        <v>7</v>
      </c>
      <c r="B9" s="7" t="s">
        <v>27</v>
      </c>
      <c r="C9" s="8">
        <v>43049</v>
      </c>
      <c r="D9" s="10">
        <v>13</v>
      </c>
      <c r="E9" s="24">
        <v>15</v>
      </c>
      <c r="F9" s="23">
        <v>737009.55208333326</v>
      </c>
      <c r="G9" s="23">
        <f t="shared" si="0"/>
        <v>737009.71874999988</v>
      </c>
      <c r="H9" s="9" t="s">
        <v>191</v>
      </c>
      <c r="I9" s="9" t="s">
        <v>244</v>
      </c>
      <c r="J9" s="7" t="s">
        <v>14</v>
      </c>
      <c r="K9" s="7">
        <v>18</v>
      </c>
      <c r="L9" s="7">
        <v>21</v>
      </c>
      <c r="M9" s="7">
        <v>11.7</v>
      </c>
      <c r="N9" s="7">
        <v>65</v>
      </c>
      <c r="O9" s="7">
        <v>2</v>
      </c>
      <c r="P9" s="7">
        <v>3.1</v>
      </c>
      <c r="Q9" s="14">
        <v>3.99</v>
      </c>
      <c r="R9" s="14">
        <v>9.9522905349731499</v>
      </c>
      <c r="S9" s="7" t="s">
        <v>204</v>
      </c>
      <c r="T9" s="7"/>
      <c r="U9" s="7"/>
      <c r="V9" s="23">
        <v>0.171547946002822</v>
      </c>
      <c r="W9" s="14">
        <f t="shared" si="1"/>
        <v>4.1615479460028224</v>
      </c>
    </row>
    <row r="10" spans="1:23" x14ac:dyDescent="0.35">
      <c r="A10" s="7">
        <v>8</v>
      </c>
      <c r="B10" s="7" t="s">
        <v>27</v>
      </c>
      <c r="C10" s="8">
        <v>43049</v>
      </c>
      <c r="D10" s="10">
        <v>14</v>
      </c>
      <c r="E10" s="24">
        <v>35</v>
      </c>
      <c r="F10" s="23">
        <v>737009.60763888888</v>
      </c>
      <c r="G10" s="23">
        <f t="shared" si="0"/>
        <v>737009.7743055555</v>
      </c>
      <c r="H10" s="9" t="s">
        <v>191</v>
      </c>
      <c r="I10" s="9" t="s">
        <v>245</v>
      </c>
      <c r="J10" s="7" t="s">
        <v>15</v>
      </c>
      <c r="K10" s="7">
        <v>18</v>
      </c>
      <c r="L10" s="7">
        <v>20</v>
      </c>
      <c r="M10" s="7">
        <v>45.2</v>
      </c>
      <c r="N10" s="7">
        <v>65</v>
      </c>
      <c r="O10" s="7">
        <v>0</v>
      </c>
      <c r="P10" s="7">
        <v>57.3</v>
      </c>
      <c r="Q10" s="14">
        <v>2.27</v>
      </c>
      <c r="R10" s="14">
        <v>2.49258589744568</v>
      </c>
      <c r="S10" s="7" t="s">
        <v>229</v>
      </c>
      <c r="T10" s="7"/>
      <c r="U10" s="7"/>
      <c r="V10" s="23">
        <v>0.17879409860155299</v>
      </c>
      <c r="W10" s="14">
        <f t="shared" si="1"/>
        <v>2.4487940986015531</v>
      </c>
    </row>
    <row r="11" spans="1:23" x14ac:dyDescent="0.35">
      <c r="A11" s="7">
        <v>9</v>
      </c>
      <c r="B11" s="7" t="s">
        <v>98</v>
      </c>
      <c r="C11" s="8">
        <v>43049</v>
      </c>
      <c r="D11" s="10">
        <v>16</v>
      </c>
      <c r="E11" s="24">
        <v>36</v>
      </c>
      <c r="F11" s="23">
        <v>737009.69166666665</v>
      </c>
      <c r="G11" s="23">
        <f t="shared" si="0"/>
        <v>737009.85833333328</v>
      </c>
      <c r="H11" s="9" t="s">
        <v>191</v>
      </c>
      <c r="I11" s="9" t="s">
        <v>246</v>
      </c>
      <c r="J11" s="7" t="s">
        <v>100</v>
      </c>
      <c r="K11" s="7">
        <v>18</v>
      </c>
      <c r="L11" s="7">
        <v>19</v>
      </c>
      <c r="M11" s="7">
        <v>22.1</v>
      </c>
      <c r="N11" s="7">
        <v>64</v>
      </c>
      <c r="O11" s="7">
        <v>55</v>
      </c>
      <c r="P11" s="7">
        <v>16.2</v>
      </c>
      <c r="Q11" s="14">
        <v>2.11</v>
      </c>
      <c r="R11" s="14">
        <v>1.79658758640289</v>
      </c>
      <c r="S11" s="7" t="s">
        <v>233</v>
      </c>
      <c r="T11" s="7"/>
      <c r="U11" s="7"/>
      <c r="V11" s="23">
        <v>0.126336529272604</v>
      </c>
      <c r="W11" s="14">
        <f t="shared" si="1"/>
        <v>2.2363365292726041</v>
      </c>
    </row>
    <row r="12" spans="1:23" x14ac:dyDescent="0.35">
      <c r="A12" s="7">
        <v>10</v>
      </c>
      <c r="B12" s="7" t="s">
        <v>98</v>
      </c>
      <c r="C12" s="8">
        <v>43049</v>
      </c>
      <c r="D12" s="10">
        <v>16</v>
      </c>
      <c r="E12" s="24">
        <v>58</v>
      </c>
      <c r="F12" s="23">
        <v>737009.70694444445</v>
      </c>
      <c r="G12" s="23">
        <f t="shared" si="0"/>
        <v>737009.87361111108</v>
      </c>
      <c r="H12" s="9" t="s">
        <v>191</v>
      </c>
      <c r="I12" s="9" t="s">
        <v>246</v>
      </c>
      <c r="J12" s="7" t="s">
        <v>100</v>
      </c>
      <c r="K12" s="7">
        <v>18</v>
      </c>
      <c r="L12" s="7">
        <v>19</v>
      </c>
      <c r="M12" s="7">
        <v>20.399999999999999</v>
      </c>
      <c r="N12" s="7">
        <v>64</v>
      </c>
      <c r="O12" s="7">
        <v>55</v>
      </c>
      <c r="P12" s="7">
        <v>16.899999999999999</v>
      </c>
      <c r="Q12" s="14">
        <v>2.67</v>
      </c>
      <c r="R12" s="14">
        <v>2.53741359710693</v>
      </c>
      <c r="S12" s="7" t="s">
        <v>195</v>
      </c>
      <c r="T12" s="7"/>
      <c r="U12" s="7"/>
      <c r="V12" s="23">
        <v>0.11274377325521701</v>
      </c>
      <c r="W12" s="14">
        <f t="shared" si="1"/>
        <v>2.7827437732552172</v>
      </c>
    </row>
    <row r="13" spans="1:23" x14ac:dyDescent="0.35">
      <c r="A13" s="7">
        <v>11</v>
      </c>
      <c r="B13" s="7" t="s">
        <v>98</v>
      </c>
      <c r="C13" s="8">
        <v>43049</v>
      </c>
      <c r="D13" s="10">
        <v>12</v>
      </c>
      <c r="E13" s="24">
        <v>56</v>
      </c>
      <c r="F13" s="23">
        <v>737009.5388888889</v>
      </c>
      <c r="G13" s="23">
        <f t="shared" si="0"/>
        <v>737009.70555555553</v>
      </c>
      <c r="H13" s="9" t="s">
        <v>191</v>
      </c>
      <c r="I13" s="9" t="s">
        <v>247</v>
      </c>
      <c r="J13" s="7" t="s">
        <v>18</v>
      </c>
      <c r="K13" s="7">
        <v>18</v>
      </c>
      <c r="L13" s="7">
        <v>19</v>
      </c>
      <c r="M13" s="7">
        <v>13.7</v>
      </c>
      <c r="N13" s="7">
        <v>64</v>
      </c>
      <c r="O13" s="7">
        <v>50</v>
      </c>
      <c r="P13" s="7">
        <v>30.4</v>
      </c>
      <c r="Q13" s="14">
        <v>1.2</v>
      </c>
      <c r="R13" s="14">
        <v>0.64026534557342496</v>
      </c>
      <c r="S13" s="22" t="s">
        <v>217</v>
      </c>
      <c r="T13" s="7"/>
      <c r="U13" s="7" t="s">
        <v>194</v>
      </c>
      <c r="V13" s="23">
        <v>0.13233954932238401</v>
      </c>
      <c r="W13" s="14">
        <f t="shared" si="1"/>
        <v>1.332339549322384</v>
      </c>
    </row>
    <row r="14" spans="1:23" x14ac:dyDescent="0.35">
      <c r="A14" s="7">
        <v>12</v>
      </c>
      <c r="B14" s="7" t="s">
        <v>98</v>
      </c>
      <c r="C14" s="8">
        <v>43049</v>
      </c>
      <c r="D14" s="10">
        <v>15</v>
      </c>
      <c r="E14" s="24">
        <v>49</v>
      </c>
      <c r="F14" s="23">
        <v>737009.65902777773</v>
      </c>
      <c r="G14" s="23">
        <f t="shared" si="0"/>
        <v>737009.82569444436</v>
      </c>
      <c r="H14" s="9" t="s">
        <v>191</v>
      </c>
      <c r="I14" s="9" t="s">
        <v>19</v>
      </c>
      <c r="J14" s="7" t="s">
        <v>19</v>
      </c>
      <c r="K14" s="7">
        <v>18</v>
      </c>
      <c r="L14" s="7">
        <v>18</v>
      </c>
      <c r="M14" s="7">
        <v>46.2</v>
      </c>
      <c r="N14" s="7">
        <v>64</v>
      </c>
      <c r="O14" s="7">
        <v>53</v>
      </c>
      <c r="P14" s="7">
        <v>49.5</v>
      </c>
      <c r="Q14" s="14">
        <v>1.58</v>
      </c>
      <c r="R14" s="14">
        <v>1.2969672679901101</v>
      </c>
      <c r="S14" s="7" t="s">
        <v>107</v>
      </c>
      <c r="T14" s="7"/>
      <c r="U14" s="7"/>
      <c r="V14" s="23">
        <v>0.14977692098050699</v>
      </c>
      <c r="W14" s="14">
        <f t="shared" si="1"/>
        <v>1.7297769209805072</v>
      </c>
    </row>
    <row r="15" spans="1:23" x14ac:dyDescent="0.35">
      <c r="A15" s="7">
        <v>13</v>
      </c>
      <c r="B15" s="7" t="s">
        <v>97</v>
      </c>
      <c r="C15" s="8">
        <v>43049</v>
      </c>
      <c r="D15" s="10">
        <v>12</v>
      </c>
      <c r="E15" s="24">
        <v>55</v>
      </c>
      <c r="F15" s="23">
        <v>737009.5381944445</v>
      </c>
      <c r="G15" s="23">
        <f t="shared" si="0"/>
        <v>737009.70486111112</v>
      </c>
      <c r="H15" s="9" t="s">
        <v>191</v>
      </c>
      <c r="I15" s="9" t="s">
        <v>248</v>
      </c>
      <c r="J15" s="7" t="s">
        <v>101</v>
      </c>
      <c r="K15" s="7">
        <v>18</v>
      </c>
      <c r="L15" s="7">
        <v>22</v>
      </c>
      <c r="M15" s="7">
        <v>7.82</v>
      </c>
      <c r="N15" s="7">
        <v>64</v>
      </c>
      <c r="O15" s="7">
        <v>57</v>
      </c>
      <c r="P15" s="7">
        <v>5.34</v>
      </c>
      <c r="Q15" s="14">
        <v>3.59</v>
      </c>
      <c r="R15" s="14">
        <v>3.4037888050079301</v>
      </c>
      <c r="S15" s="7" t="s">
        <v>107</v>
      </c>
      <c r="T15" s="7"/>
      <c r="U15" s="7" t="s">
        <v>289</v>
      </c>
      <c r="V15" s="23">
        <v>0.163741738112506</v>
      </c>
      <c r="W15" s="14">
        <f t="shared" si="1"/>
        <v>3.753741738112506</v>
      </c>
    </row>
    <row r="16" spans="1:23" x14ac:dyDescent="0.35">
      <c r="A16" s="7">
        <v>14</v>
      </c>
      <c r="B16" s="7" t="s">
        <v>97</v>
      </c>
      <c r="C16" s="8">
        <v>43049</v>
      </c>
      <c r="D16" s="10">
        <v>13</v>
      </c>
      <c r="E16" s="24">
        <v>7</v>
      </c>
      <c r="F16" s="23">
        <v>737009.54652777768</v>
      </c>
      <c r="G16" s="23">
        <f t="shared" si="0"/>
        <v>737009.71319444431</v>
      </c>
      <c r="H16" s="9" t="s">
        <v>191</v>
      </c>
      <c r="I16" s="9" t="s">
        <v>248</v>
      </c>
      <c r="J16" s="7" t="s">
        <v>101</v>
      </c>
      <c r="K16" s="7">
        <v>18</v>
      </c>
      <c r="L16" s="7">
        <v>22</v>
      </c>
      <c r="M16" s="7">
        <v>8.08</v>
      </c>
      <c r="N16" s="7">
        <v>64</v>
      </c>
      <c r="O16" s="7">
        <v>57</v>
      </c>
      <c r="P16" s="7">
        <v>9.02</v>
      </c>
      <c r="Q16" s="14">
        <v>2.29</v>
      </c>
      <c r="R16" s="14">
        <v>1.32472491264343</v>
      </c>
      <c r="S16" s="7" t="s">
        <v>229</v>
      </c>
      <c r="T16" s="7"/>
      <c r="U16" s="7"/>
      <c r="V16" s="23">
        <v>0.17093083364397599</v>
      </c>
      <c r="W16" s="14">
        <f t="shared" si="1"/>
        <v>2.4609308336439759</v>
      </c>
    </row>
    <row r="17" spans="1:23" x14ac:dyDescent="0.35">
      <c r="A17" s="7">
        <v>15</v>
      </c>
      <c r="B17" s="7" t="s">
        <v>97</v>
      </c>
      <c r="C17" s="8">
        <v>43049</v>
      </c>
      <c r="D17" s="10">
        <v>13</v>
      </c>
      <c r="E17" s="24">
        <v>24</v>
      </c>
      <c r="F17" s="23">
        <v>737009.55833333335</v>
      </c>
      <c r="G17" s="23">
        <f t="shared" si="0"/>
        <v>737009.72499999998</v>
      </c>
      <c r="H17" s="9" t="s">
        <v>191</v>
      </c>
      <c r="I17" s="9" t="s">
        <v>248</v>
      </c>
      <c r="J17" s="7" t="s">
        <v>101</v>
      </c>
      <c r="K17" s="7">
        <v>18</v>
      </c>
      <c r="L17" s="7">
        <v>22</v>
      </c>
      <c r="M17" s="7">
        <v>14.2</v>
      </c>
      <c r="N17" s="7">
        <v>64</v>
      </c>
      <c r="O17" s="7">
        <v>57</v>
      </c>
      <c r="P17" s="7">
        <v>2.42</v>
      </c>
      <c r="Q17" s="14">
        <v>2.19</v>
      </c>
      <c r="R17" s="14">
        <v>2.0178375244140598</v>
      </c>
      <c r="S17" s="7" t="s">
        <v>229</v>
      </c>
      <c r="T17" s="7"/>
      <c r="U17" s="7"/>
      <c r="V17" s="23">
        <v>0.18066359853087599</v>
      </c>
      <c r="W17" s="14">
        <f t="shared" si="1"/>
        <v>2.3706635985308759</v>
      </c>
    </row>
    <row r="18" spans="1:23" x14ac:dyDescent="0.35">
      <c r="A18" s="7">
        <v>16</v>
      </c>
      <c r="B18" s="7" t="s">
        <v>97</v>
      </c>
      <c r="C18" s="8">
        <v>43049</v>
      </c>
      <c r="D18" s="10">
        <v>15</v>
      </c>
      <c r="E18" s="24">
        <v>26</v>
      </c>
      <c r="F18" s="23">
        <v>737009.64305555553</v>
      </c>
      <c r="G18" s="23">
        <f t="shared" si="0"/>
        <v>737009.80972222215</v>
      </c>
      <c r="H18" s="9" t="s">
        <v>191</v>
      </c>
      <c r="I18" s="7" t="s">
        <v>102</v>
      </c>
      <c r="J18" s="7" t="s">
        <v>102</v>
      </c>
      <c r="K18" s="7">
        <v>18</v>
      </c>
      <c r="L18" s="7">
        <v>20</v>
      </c>
      <c r="M18" s="7">
        <v>57.68</v>
      </c>
      <c r="N18" s="7">
        <v>64</v>
      </c>
      <c r="O18" s="7">
        <v>51</v>
      </c>
      <c r="P18" s="7">
        <v>57.46</v>
      </c>
      <c r="Q18" s="14">
        <v>1.68</v>
      </c>
      <c r="R18" s="14">
        <v>1.1921685934066799</v>
      </c>
      <c r="S18" s="7" t="s">
        <v>137</v>
      </c>
      <c r="T18" s="7"/>
      <c r="U18" s="7" t="s">
        <v>194</v>
      </c>
      <c r="V18" s="23">
        <v>0.16567027864377701</v>
      </c>
      <c r="W18" s="14">
        <f t="shared" si="1"/>
        <v>1.8456702786437769</v>
      </c>
    </row>
    <row r="19" spans="1:23" x14ac:dyDescent="0.35">
      <c r="A19" s="7">
        <v>17</v>
      </c>
      <c r="B19" s="7" t="s">
        <v>97</v>
      </c>
      <c r="C19" s="8">
        <v>43049</v>
      </c>
      <c r="D19" s="10">
        <v>15</v>
      </c>
      <c r="E19" s="24">
        <v>56</v>
      </c>
      <c r="F19" s="23">
        <v>737009.6638888889</v>
      </c>
      <c r="G19" s="23">
        <f t="shared" si="0"/>
        <v>737009.83055555553</v>
      </c>
      <c r="H19" s="9" t="s">
        <v>191</v>
      </c>
      <c r="I19" s="7" t="s">
        <v>102</v>
      </c>
      <c r="J19" s="7" t="s">
        <v>102</v>
      </c>
      <c r="K19" s="7">
        <v>18</v>
      </c>
      <c r="L19" s="7">
        <v>20</v>
      </c>
      <c r="M19" s="7">
        <v>57.04</v>
      </c>
      <c r="N19" s="7">
        <v>64</v>
      </c>
      <c r="O19" s="7">
        <v>52</v>
      </c>
      <c r="P19" s="7">
        <v>1.2</v>
      </c>
      <c r="Q19" s="14">
        <v>1.84</v>
      </c>
      <c r="R19" s="14">
        <v>1.4905797243118299</v>
      </c>
      <c r="S19" s="7" t="s">
        <v>137</v>
      </c>
      <c r="T19" s="7"/>
      <c r="U19" s="7" t="s">
        <v>194</v>
      </c>
      <c r="V19" s="23">
        <v>0.15062796696058101</v>
      </c>
      <c r="W19" s="14">
        <f t="shared" si="1"/>
        <v>1.9906279669605811</v>
      </c>
    </row>
    <row r="20" spans="1:23" x14ac:dyDescent="0.35">
      <c r="A20" s="7">
        <v>18</v>
      </c>
      <c r="B20" s="7" t="s">
        <v>97</v>
      </c>
      <c r="C20" s="8">
        <v>43049</v>
      </c>
      <c r="D20" s="10">
        <v>16</v>
      </c>
      <c r="E20" s="24">
        <v>46</v>
      </c>
      <c r="F20" s="23">
        <v>737009.69861111103</v>
      </c>
      <c r="G20" s="23">
        <f t="shared" si="0"/>
        <v>737009.86527777766</v>
      </c>
      <c r="H20" s="9" t="s">
        <v>191</v>
      </c>
      <c r="I20" s="9" t="s">
        <v>26</v>
      </c>
      <c r="J20" s="7" t="s">
        <v>26</v>
      </c>
      <c r="K20" s="7">
        <v>18</v>
      </c>
      <c r="L20" s="7">
        <v>20</v>
      </c>
      <c r="M20" s="7">
        <v>17.72</v>
      </c>
      <c r="N20" s="7">
        <v>64</v>
      </c>
      <c r="O20" s="7">
        <v>51</v>
      </c>
      <c r="P20" s="7">
        <v>22.26</v>
      </c>
      <c r="Q20" s="14">
        <v>2.04</v>
      </c>
      <c r="R20" s="14">
        <v>2.34904956817627</v>
      </c>
      <c r="S20" s="7" t="s">
        <v>204</v>
      </c>
      <c r="T20" s="7"/>
      <c r="U20" s="7"/>
      <c r="V20" s="23">
        <v>0.11599056208781799</v>
      </c>
      <c r="W20" s="14">
        <f t="shared" si="1"/>
        <v>2.1559905620878181</v>
      </c>
    </row>
    <row r="21" spans="1:23" x14ac:dyDescent="0.35">
      <c r="A21" s="7">
        <v>19</v>
      </c>
      <c r="B21" s="7" t="s">
        <v>98</v>
      </c>
      <c r="C21" s="8">
        <v>43050</v>
      </c>
      <c r="D21" s="26">
        <v>8</v>
      </c>
      <c r="E21" s="25">
        <v>12</v>
      </c>
      <c r="F21" s="23">
        <v>737010.34166666667</v>
      </c>
      <c r="G21" s="23">
        <f t="shared" si="0"/>
        <v>737010.5083333333</v>
      </c>
      <c r="H21" s="9" t="s">
        <v>191</v>
      </c>
      <c r="I21" s="9" t="s">
        <v>250</v>
      </c>
      <c r="J21" s="7" t="s">
        <v>94</v>
      </c>
      <c r="K21" s="7">
        <v>18</v>
      </c>
      <c r="L21" s="7">
        <v>22</v>
      </c>
      <c r="M21" s="7">
        <v>40.119999999999997</v>
      </c>
      <c r="N21" s="7">
        <v>64</v>
      </c>
      <c r="O21" s="7">
        <v>56</v>
      </c>
      <c r="P21" s="7">
        <v>10.42</v>
      </c>
      <c r="Q21" s="14">
        <v>4.6100000000000003</v>
      </c>
      <c r="R21" s="14">
        <v>5.5660748481750497</v>
      </c>
      <c r="S21" s="7" t="s">
        <v>224</v>
      </c>
      <c r="T21" s="7"/>
      <c r="U21" s="7"/>
      <c r="V21" s="23">
        <v>-0.13138998320497799</v>
      </c>
      <c r="W21" s="14">
        <f t="shared" si="1"/>
        <v>4.478610016795022</v>
      </c>
    </row>
    <row r="22" spans="1:23" x14ac:dyDescent="0.35">
      <c r="A22" s="7">
        <v>20</v>
      </c>
      <c r="B22" s="7" t="s">
        <v>98</v>
      </c>
      <c r="C22" s="8">
        <v>43050</v>
      </c>
      <c r="D22" s="10">
        <v>11</v>
      </c>
      <c r="E22" s="24">
        <v>10</v>
      </c>
      <c r="F22" s="23">
        <v>737010.46527777787</v>
      </c>
      <c r="G22" s="23">
        <f t="shared" si="0"/>
        <v>737010.6319444445</v>
      </c>
      <c r="H22" s="9" t="s">
        <v>191</v>
      </c>
      <c r="I22" s="9" t="s">
        <v>249</v>
      </c>
      <c r="J22" s="7" t="s">
        <v>29</v>
      </c>
      <c r="K22" s="7">
        <v>18</v>
      </c>
      <c r="L22" s="7">
        <v>19</v>
      </c>
      <c r="M22" s="7">
        <v>7.3</v>
      </c>
      <c r="N22" s="7">
        <v>64</v>
      </c>
      <c r="O22" s="7">
        <v>51</v>
      </c>
      <c r="P22" s="7">
        <v>9.3000000000000007</v>
      </c>
      <c r="Q22" s="14">
        <v>2.88</v>
      </c>
      <c r="R22" s="14">
        <v>2.1637644767761199</v>
      </c>
      <c r="S22" s="7" t="s">
        <v>229</v>
      </c>
      <c r="T22" s="7"/>
      <c r="U22" s="7"/>
      <c r="V22" s="23">
        <v>-1.12228687923941E-2</v>
      </c>
      <c r="W22" s="14">
        <f t="shared" si="1"/>
        <v>2.8687771312076058</v>
      </c>
    </row>
    <row r="23" spans="1:23" x14ac:dyDescent="0.35">
      <c r="A23" s="7">
        <v>21</v>
      </c>
      <c r="B23" s="7" t="s">
        <v>98</v>
      </c>
      <c r="C23" s="8">
        <v>43050</v>
      </c>
      <c r="D23" s="10">
        <v>13</v>
      </c>
      <c r="E23" s="24">
        <v>29</v>
      </c>
      <c r="F23" s="23">
        <v>737010.56180555548</v>
      </c>
      <c r="G23" s="23">
        <f t="shared" si="0"/>
        <v>737010.72847222211</v>
      </c>
      <c r="H23" s="9" t="s">
        <v>191</v>
      </c>
      <c r="I23" s="9" t="s">
        <v>249</v>
      </c>
      <c r="J23" s="7" t="s">
        <v>31</v>
      </c>
      <c r="K23" s="7">
        <v>18</v>
      </c>
      <c r="L23" s="7">
        <v>18</v>
      </c>
      <c r="M23" s="7">
        <v>52.3</v>
      </c>
      <c r="N23" s="7">
        <v>64</v>
      </c>
      <c r="O23" s="7">
        <v>50</v>
      </c>
      <c r="P23" s="7">
        <v>48.9</v>
      </c>
      <c r="Q23" s="14">
        <v>5.15</v>
      </c>
      <c r="R23" s="14">
        <v>5.0832328796386701</v>
      </c>
      <c r="S23" s="7" t="s">
        <v>229</v>
      </c>
      <c r="T23" s="7"/>
      <c r="U23" s="7"/>
      <c r="V23" s="23">
        <v>9.4770093489442903E-2</v>
      </c>
      <c r="W23" s="14">
        <f t="shared" si="1"/>
        <v>5.2447700934894437</v>
      </c>
    </row>
    <row r="24" spans="1:23" x14ac:dyDescent="0.35">
      <c r="A24" s="7">
        <v>22</v>
      </c>
      <c r="B24" s="7" t="s">
        <v>98</v>
      </c>
      <c r="C24" s="8">
        <v>43050</v>
      </c>
      <c r="D24" s="10">
        <v>14</v>
      </c>
      <c r="E24" s="24">
        <v>0</v>
      </c>
      <c r="F24" s="23">
        <v>737010.58333333337</v>
      </c>
      <c r="G24" s="23">
        <f t="shared" si="0"/>
        <v>737010.75</v>
      </c>
      <c r="H24" s="9" t="s">
        <v>191</v>
      </c>
      <c r="I24" s="9" t="s">
        <v>251</v>
      </c>
      <c r="J24" s="7" t="s">
        <v>103</v>
      </c>
      <c r="K24" s="7">
        <v>18</v>
      </c>
      <c r="L24" s="7">
        <v>19</v>
      </c>
      <c r="M24" s="7">
        <v>10.5</v>
      </c>
      <c r="N24" s="7">
        <v>64</v>
      </c>
      <c r="O24" s="7">
        <v>52</v>
      </c>
      <c r="P24" s="7">
        <v>18</v>
      </c>
      <c r="Q24" s="14">
        <v>2.13</v>
      </c>
      <c r="R24" s="14">
        <v>1.2492971420288099</v>
      </c>
      <c r="S24" s="7" t="s">
        <v>107</v>
      </c>
      <c r="T24" s="7"/>
      <c r="U24" s="7"/>
      <c r="V24" s="23">
        <v>0.11316280583115899</v>
      </c>
      <c r="W24" s="14">
        <f t="shared" si="1"/>
        <v>2.243162805831159</v>
      </c>
    </row>
    <row r="25" spans="1:23" x14ac:dyDescent="0.35">
      <c r="A25" s="7">
        <v>23</v>
      </c>
      <c r="B25" s="7" t="s">
        <v>98</v>
      </c>
      <c r="C25" s="8">
        <v>43050</v>
      </c>
      <c r="D25" s="10">
        <v>14</v>
      </c>
      <c r="E25" s="24">
        <v>28</v>
      </c>
      <c r="F25" s="23">
        <v>737010.60277777782</v>
      </c>
      <c r="G25" s="23">
        <f t="shared" si="0"/>
        <v>737010.76944444445</v>
      </c>
      <c r="H25" s="9" t="s">
        <v>191</v>
      </c>
      <c r="I25" s="9" t="s">
        <v>252</v>
      </c>
      <c r="J25" s="7" t="s">
        <v>144</v>
      </c>
      <c r="K25" s="7">
        <v>18</v>
      </c>
      <c r="L25" s="7">
        <v>19</v>
      </c>
      <c r="M25" s="7">
        <v>15.53</v>
      </c>
      <c r="N25" s="7">
        <v>64</v>
      </c>
      <c r="O25" s="7">
        <v>52</v>
      </c>
      <c r="P25" s="7">
        <v>43.28</v>
      </c>
      <c r="Q25" s="16">
        <v>5</v>
      </c>
      <c r="R25" s="16">
        <v>4.2110228538513201</v>
      </c>
      <c r="S25" s="7" t="s">
        <v>111</v>
      </c>
      <c r="T25" s="7"/>
      <c r="U25" s="7" t="s">
        <v>288</v>
      </c>
      <c r="V25" s="23">
        <v>0.12616835929634401</v>
      </c>
      <c r="W25" s="14">
        <f t="shared" si="1"/>
        <v>5.1261683592963436</v>
      </c>
    </row>
    <row r="26" spans="1:23" x14ac:dyDescent="0.35">
      <c r="A26" s="7">
        <v>24</v>
      </c>
      <c r="B26" s="7" t="s">
        <v>27</v>
      </c>
      <c r="C26" s="8">
        <v>43050</v>
      </c>
      <c r="D26" s="10">
        <v>10</v>
      </c>
      <c r="E26" s="24">
        <v>10</v>
      </c>
      <c r="F26" s="23">
        <v>737010.42361111112</v>
      </c>
      <c r="G26" s="23">
        <f t="shared" si="0"/>
        <v>737010.59027777775</v>
      </c>
      <c r="H26" s="9" t="s">
        <v>192</v>
      </c>
      <c r="I26" s="9" t="s">
        <v>253</v>
      </c>
      <c r="J26" s="7" t="s">
        <v>33</v>
      </c>
      <c r="K26" s="7">
        <v>18</v>
      </c>
      <c r="L26" s="7">
        <v>20</v>
      </c>
      <c r="M26" s="7">
        <v>45.4</v>
      </c>
      <c r="N26" s="7">
        <v>64</v>
      </c>
      <c r="O26" s="7">
        <v>46</v>
      </c>
      <c r="P26" s="7">
        <v>49.9</v>
      </c>
      <c r="Q26" s="15">
        <v>2.670048</v>
      </c>
      <c r="R26" s="15">
        <v>2.2547087669372599</v>
      </c>
      <c r="S26" s="7" t="s">
        <v>229</v>
      </c>
      <c r="T26" s="7"/>
      <c r="U26" s="7"/>
      <c r="V26" s="23">
        <v>-5.3923316917787401E-2</v>
      </c>
      <c r="W26" s="14">
        <f t="shared" si="1"/>
        <v>2.6161246830822127</v>
      </c>
    </row>
    <row r="27" spans="1:23" x14ac:dyDescent="0.35">
      <c r="A27" s="7">
        <v>25</v>
      </c>
      <c r="B27" s="7" t="s">
        <v>27</v>
      </c>
      <c r="C27" s="8">
        <v>43050</v>
      </c>
      <c r="D27" s="10">
        <v>11</v>
      </c>
      <c r="E27" s="24">
        <v>33</v>
      </c>
      <c r="F27" s="23">
        <v>737010.48125000007</v>
      </c>
      <c r="G27" s="23">
        <f t="shared" si="0"/>
        <v>737010.6479166667</v>
      </c>
      <c r="H27" s="9" t="s">
        <v>192</v>
      </c>
      <c r="I27" s="9" t="s">
        <v>255</v>
      </c>
      <c r="J27" s="7" t="s">
        <v>34</v>
      </c>
      <c r="K27" s="7">
        <v>18</v>
      </c>
      <c r="L27" s="7">
        <v>20</v>
      </c>
      <c r="M27" s="7">
        <v>35.700000000000003</v>
      </c>
      <c r="N27" s="7">
        <v>64</v>
      </c>
      <c r="O27" s="7">
        <v>42</v>
      </c>
      <c r="P27" s="7">
        <v>54.3</v>
      </c>
      <c r="Q27" s="15">
        <v>1.6184879999999999</v>
      </c>
      <c r="R27" s="15">
        <v>1.95678770542145</v>
      </c>
      <c r="S27" s="7" t="s">
        <v>229</v>
      </c>
      <c r="T27" s="7"/>
      <c r="U27" s="7"/>
      <c r="V27" s="23">
        <v>2.6643926340997399E-2</v>
      </c>
      <c r="W27" s="14">
        <f t="shared" si="1"/>
        <v>1.6451319263409974</v>
      </c>
    </row>
    <row r="28" spans="1:23" x14ac:dyDescent="0.35">
      <c r="A28" s="7">
        <v>26</v>
      </c>
      <c r="B28" s="7" t="s">
        <v>27</v>
      </c>
      <c r="C28" s="8">
        <v>43050</v>
      </c>
      <c r="D28" s="10">
        <v>12</v>
      </c>
      <c r="E28" s="24">
        <v>20</v>
      </c>
      <c r="F28" s="23">
        <v>737010.51388888888</v>
      </c>
      <c r="G28" s="23">
        <f t="shared" si="0"/>
        <v>737010.6805555555</v>
      </c>
      <c r="H28" s="9" t="s">
        <v>192</v>
      </c>
      <c r="I28" s="9" t="s">
        <v>256</v>
      </c>
      <c r="J28" s="7" t="s">
        <v>36</v>
      </c>
      <c r="K28" s="7">
        <v>18</v>
      </c>
      <c r="L28" s="7">
        <v>18</v>
      </c>
      <c r="M28" s="7">
        <v>30.6</v>
      </c>
      <c r="N28" s="7">
        <v>64</v>
      </c>
      <c r="O28" s="7">
        <v>42</v>
      </c>
      <c r="P28" s="7">
        <v>18.100000000000001</v>
      </c>
      <c r="Q28" s="15">
        <v>2.6212800000000001</v>
      </c>
      <c r="R28" s="15">
        <v>1.57045090198517</v>
      </c>
      <c r="S28" s="7" t="s">
        <v>229</v>
      </c>
      <c r="T28" s="7"/>
      <c r="U28" s="7"/>
      <c r="V28" s="23">
        <v>5.0626281467322801E-2</v>
      </c>
      <c r="W28" s="14">
        <f t="shared" si="1"/>
        <v>2.6719062814673227</v>
      </c>
    </row>
    <row r="29" spans="1:23" x14ac:dyDescent="0.35">
      <c r="A29" s="7">
        <v>27</v>
      </c>
      <c r="B29" s="7" t="s">
        <v>27</v>
      </c>
      <c r="C29" s="8">
        <v>43050</v>
      </c>
      <c r="D29" s="10">
        <v>13</v>
      </c>
      <c r="E29" s="24">
        <v>36</v>
      </c>
      <c r="F29" s="23">
        <v>737010.56666666665</v>
      </c>
      <c r="G29" s="23">
        <f t="shared" si="0"/>
        <v>737010.73333333328</v>
      </c>
      <c r="H29" s="9" t="s">
        <v>192</v>
      </c>
      <c r="I29" s="7" t="s">
        <v>254</v>
      </c>
      <c r="J29" s="7" t="s">
        <v>37</v>
      </c>
      <c r="K29" s="7">
        <v>18</v>
      </c>
      <c r="L29" s="7">
        <v>21</v>
      </c>
      <c r="M29" s="7">
        <v>34.5</v>
      </c>
      <c r="N29" s="7">
        <v>64</v>
      </c>
      <c r="O29" s="7">
        <v>44</v>
      </c>
      <c r="P29" s="7">
        <v>37.700000000000003</v>
      </c>
      <c r="Q29" s="15">
        <v>2.7767279999999999</v>
      </c>
      <c r="R29" s="15">
        <v>0.94861751794815097</v>
      </c>
      <c r="S29" s="7" t="s">
        <v>229</v>
      </c>
      <c r="T29" s="7"/>
      <c r="U29" s="7"/>
      <c r="V29" s="23">
        <v>0.12519082084892</v>
      </c>
      <c r="W29" s="14">
        <f t="shared" si="1"/>
        <v>2.9019188208489197</v>
      </c>
    </row>
    <row r="30" spans="1:23" x14ac:dyDescent="0.35">
      <c r="A30" s="7">
        <v>28</v>
      </c>
      <c r="B30" s="7" t="s">
        <v>27</v>
      </c>
      <c r="C30" s="8">
        <v>43050</v>
      </c>
      <c r="D30" s="10">
        <v>13</v>
      </c>
      <c r="E30" s="24">
        <v>38</v>
      </c>
      <c r="F30" s="23">
        <v>737010.56805555557</v>
      </c>
      <c r="G30" s="23">
        <f t="shared" si="0"/>
        <v>737010.7347222222</v>
      </c>
      <c r="H30" s="9" t="s">
        <v>192</v>
      </c>
      <c r="I30" s="7" t="s">
        <v>254</v>
      </c>
      <c r="J30" s="7" t="s">
        <v>37</v>
      </c>
      <c r="K30" s="7">
        <v>18</v>
      </c>
      <c r="L30" s="7">
        <v>21</v>
      </c>
      <c r="M30" s="7">
        <v>34.799999999999997</v>
      </c>
      <c r="N30" s="7">
        <v>64</v>
      </c>
      <c r="O30" s="7">
        <v>44</v>
      </c>
      <c r="P30" s="7">
        <v>37.4</v>
      </c>
      <c r="Q30" s="15">
        <v>2.46888</v>
      </c>
      <c r="R30" s="15">
        <v>1.1633632183075</v>
      </c>
      <c r="S30" s="7" t="s">
        <v>229</v>
      </c>
      <c r="T30" s="7"/>
      <c r="U30" s="7"/>
      <c r="V30" s="23">
        <v>0.12617571680140899</v>
      </c>
      <c r="W30" s="14">
        <f t="shared" si="1"/>
        <v>2.5950557168014088</v>
      </c>
    </row>
    <row r="31" spans="1:23" x14ac:dyDescent="0.35">
      <c r="A31" s="7">
        <v>29</v>
      </c>
      <c r="B31" s="7" t="s">
        <v>27</v>
      </c>
      <c r="C31" s="8">
        <v>43050</v>
      </c>
      <c r="D31" s="10">
        <v>14</v>
      </c>
      <c r="E31" s="24">
        <v>7</v>
      </c>
      <c r="F31" s="23">
        <v>737010.58819444443</v>
      </c>
      <c r="G31" s="23">
        <f t="shared" si="0"/>
        <v>737010.75486111105</v>
      </c>
      <c r="H31" s="9" t="s">
        <v>192</v>
      </c>
      <c r="I31" s="7" t="s">
        <v>254</v>
      </c>
      <c r="J31" s="7" t="s">
        <v>38</v>
      </c>
      <c r="K31" s="7">
        <v>18</v>
      </c>
      <c r="L31" s="7">
        <v>21</v>
      </c>
      <c r="M31" s="7">
        <v>22.1</v>
      </c>
      <c r="N31" s="7">
        <v>64</v>
      </c>
      <c r="O31" s="7">
        <v>44</v>
      </c>
      <c r="P31" s="7">
        <v>43.8</v>
      </c>
      <c r="Q31" s="15">
        <v>2.0055840000000003</v>
      </c>
      <c r="R31" s="15">
        <v>1.74235451221466</v>
      </c>
      <c r="S31" s="7" t="s">
        <v>214</v>
      </c>
      <c r="T31" s="7"/>
      <c r="U31" s="7"/>
      <c r="V31" s="23">
        <v>0.13579020497303201</v>
      </c>
      <c r="W31" s="14">
        <f t="shared" si="1"/>
        <v>2.1413742049730322</v>
      </c>
    </row>
    <row r="32" spans="1:23" x14ac:dyDescent="0.35">
      <c r="A32" s="7">
        <v>30</v>
      </c>
      <c r="B32" s="7" t="s">
        <v>27</v>
      </c>
      <c r="C32" s="8">
        <v>43050</v>
      </c>
      <c r="D32" s="10">
        <v>14</v>
      </c>
      <c r="E32" s="24">
        <v>8</v>
      </c>
      <c r="F32" s="23">
        <v>737010.58888888895</v>
      </c>
      <c r="G32" s="23">
        <f t="shared" si="0"/>
        <v>737010.75555555557</v>
      </c>
      <c r="H32" s="9" t="s">
        <v>192</v>
      </c>
      <c r="I32" s="7" t="s">
        <v>254</v>
      </c>
      <c r="J32" s="7" t="s">
        <v>38</v>
      </c>
      <c r="K32" s="7">
        <v>18</v>
      </c>
      <c r="L32" s="7">
        <v>21</v>
      </c>
      <c r="M32" s="7">
        <v>22.2</v>
      </c>
      <c r="N32" s="7">
        <v>64</v>
      </c>
      <c r="O32" s="7">
        <v>44</v>
      </c>
      <c r="P32" s="7">
        <v>44.2</v>
      </c>
      <c r="Q32" s="15">
        <v>2.913888</v>
      </c>
      <c r="R32" s="15">
        <v>1.86563289165497</v>
      </c>
      <c r="S32" s="22" t="s">
        <v>217</v>
      </c>
      <c r="T32" s="7"/>
      <c r="U32" s="7"/>
      <c r="V32" s="23">
        <v>0.13611996248760999</v>
      </c>
      <c r="W32" s="14">
        <f t="shared" si="1"/>
        <v>3.05000796248761</v>
      </c>
    </row>
    <row r="33" spans="1:23" x14ac:dyDescent="0.35">
      <c r="A33" s="7">
        <v>31</v>
      </c>
      <c r="B33" s="7" t="s">
        <v>97</v>
      </c>
      <c r="C33" s="8">
        <v>43050</v>
      </c>
      <c r="D33" s="10">
        <v>10</v>
      </c>
      <c r="E33" s="24">
        <v>28</v>
      </c>
      <c r="F33" s="23">
        <v>737010.43611111108</v>
      </c>
      <c r="G33" s="23">
        <f t="shared" si="0"/>
        <v>737010.60277777771</v>
      </c>
      <c r="H33" s="9" t="s">
        <v>191</v>
      </c>
      <c r="I33" s="9" t="s">
        <v>257</v>
      </c>
      <c r="J33" s="7" t="s">
        <v>258</v>
      </c>
      <c r="K33" s="7">
        <v>18</v>
      </c>
      <c r="L33" s="7">
        <v>22</v>
      </c>
      <c r="M33" s="7">
        <v>9.5</v>
      </c>
      <c r="N33" s="7">
        <v>64</v>
      </c>
      <c r="O33" s="7">
        <v>57</v>
      </c>
      <c r="P33" s="7">
        <v>43</v>
      </c>
      <c r="Q33" s="14">
        <v>2.76</v>
      </c>
      <c r="R33" s="14">
        <v>2.30829977989197</v>
      </c>
      <c r="S33" s="7" t="s">
        <v>107</v>
      </c>
      <c r="T33" s="7"/>
      <c r="U33" s="7"/>
      <c r="V33" s="23">
        <v>-5.1021128966887097E-2</v>
      </c>
      <c r="W33" s="14">
        <f t="shared" si="1"/>
        <v>2.7089788710331129</v>
      </c>
    </row>
    <row r="34" spans="1:23" x14ac:dyDescent="0.35">
      <c r="A34" s="7">
        <v>32</v>
      </c>
      <c r="B34" s="7" t="s">
        <v>97</v>
      </c>
      <c r="C34" s="8">
        <v>43050</v>
      </c>
      <c r="D34" s="10">
        <v>11</v>
      </c>
      <c r="E34" s="24">
        <v>2</v>
      </c>
      <c r="F34" s="23">
        <v>737010.45972222229</v>
      </c>
      <c r="G34" s="23">
        <f t="shared" si="0"/>
        <v>737010.62638888892</v>
      </c>
      <c r="H34" s="9" t="s">
        <v>191</v>
      </c>
      <c r="I34" s="9" t="s">
        <v>257</v>
      </c>
      <c r="J34" s="7" t="s">
        <v>258</v>
      </c>
      <c r="K34" s="7">
        <v>18</v>
      </c>
      <c r="L34" s="7">
        <v>22</v>
      </c>
      <c r="M34" s="7">
        <v>8.1</v>
      </c>
      <c r="N34" s="7">
        <v>64</v>
      </c>
      <c r="O34" s="7">
        <v>57</v>
      </c>
      <c r="P34" s="7">
        <v>43.4</v>
      </c>
      <c r="Q34" s="14">
        <v>2.21</v>
      </c>
      <c r="R34" s="14">
        <v>1.79261314868927</v>
      </c>
      <c r="S34" s="7" t="s">
        <v>107</v>
      </c>
      <c r="T34" s="7"/>
      <c r="U34" s="7"/>
      <c r="V34" s="23">
        <v>-1.7024915382656901E-2</v>
      </c>
      <c r="W34" s="14">
        <f t="shared" si="1"/>
        <v>2.192975084617343</v>
      </c>
    </row>
    <row r="35" spans="1:23" x14ac:dyDescent="0.35">
      <c r="A35" s="7">
        <v>33</v>
      </c>
      <c r="B35" s="7" t="s">
        <v>97</v>
      </c>
      <c r="C35" s="8">
        <v>43050</v>
      </c>
      <c r="D35" s="10">
        <v>11</v>
      </c>
      <c r="E35" s="24">
        <v>13</v>
      </c>
      <c r="F35" s="23">
        <v>737010.46736111119</v>
      </c>
      <c r="G35" s="23">
        <f t="shared" si="0"/>
        <v>737010.63402777782</v>
      </c>
      <c r="H35" s="9" t="s">
        <v>191</v>
      </c>
      <c r="I35" s="9" t="s">
        <v>257</v>
      </c>
      <c r="J35" s="7" t="s">
        <v>258</v>
      </c>
      <c r="K35" s="7">
        <v>18</v>
      </c>
      <c r="L35" s="7">
        <v>22</v>
      </c>
      <c r="M35" s="7">
        <v>7.6</v>
      </c>
      <c r="N35" s="7">
        <v>64</v>
      </c>
      <c r="O35" s="7">
        <v>57</v>
      </c>
      <c r="P35" s="7">
        <v>40.700000000000003</v>
      </c>
      <c r="Q35" s="14">
        <v>2.34</v>
      </c>
      <c r="R35" s="14">
        <v>1.6203595399856601</v>
      </c>
      <c r="S35" s="7" t="s">
        <v>107</v>
      </c>
      <c r="T35" s="7"/>
      <c r="U35" s="7"/>
      <c r="V35" s="23">
        <v>-5.4127954869441497E-3</v>
      </c>
      <c r="W35" s="14">
        <f t="shared" si="1"/>
        <v>2.3345872045130558</v>
      </c>
    </row>
    <row r="36" spans="1:23" x14ac:dyDescent="0.35">
      <c r="A36" s="7">
        <v>34</v>
      </c>
      <c r="B36" s="7" t="s">
        <v>97</v>
      </c>
      <c r="C36" s="8">
        <v>43050</v>
      </c>
      <c r="D36" s="10">
        <v>12</v>
      </c>
      <c r="E36" s="24">
        <v>20</v>
      </c>
      <c r="F36" s="23">
        <v>737010.51388888888</v>
      </c>
      <c r="G36" s="23">
        <f t="shared" si="0"/>
        <v>737010.6805555555</v>
      </c>
      <c r="H36" s="9" t="s">
        <v>191</v>
      </c>
      <c r="I36" s="9" t="s">
        <v>259</v>
      </c>
      <c r="J36" s="7" t="s">
        <v>43</v>
      </c>
      <c r="K36" s="7">
        <v>18</v>
      </c>
      <c r="L36" s="7">
        <v>20</v>
      </c>
      <c r="M36" s="7">
        <v>23.2</v>
      </c>
      <c r="N36" s="7">
        <v>64</v>
      </c>
      <c r="O36" s="7">
        <v>58</v>
      </c>
      <c r="P36" s="7">
        <v>36</v>
      </c>
      <c r="Q36" s="14">
        <v>1.17</v>
      </c>
      <c r="R36" s="14">
        <v>1.73014605045319</v>
      </c>
      <c r="S36" s="7" t="s">
        <v>229</v>
      </c>
      <c r="T36" s="7"/>
      <c r="U36" s="7"/>
      <c r="V36" s="23">
        <v>5.45945285028177E-2</v>
      </c>
      <c r="W36" s="14">
        <f t="shared" si="1"/>
        <v>1.2245945285028177</v>
      </c>
    </row>
    <row r="37" spans="1:23" x14ac:dyDescent="0.35">
      <c r="A37" s="7">
        <v>35</v>
      </c>
      <c r="B37" s="7" t="s">
        <v>97</v>
      </c>
      <c r="C37" s="8">
        <v>43050</v>
      </c>
      <c r="D37" s="10">
        <v>13</v>
      </c>
      <c r="E37" s="24">
        <v>29</v>
      </c>
      <c r="F37" s="23">
        <v>737010.56180555548</v>
      </c>
      <c r="G37" s="23">
        <f t="shared" si="0"/>
        <v>737010.72847222211</v>
      </c>
      <c r="H37" s="9" t="s">
        <v>191</v>
      </c>
      <c r="I37" s="9" t="s">
        <v>260</v>
      </c>
      <c r="J37" s="9" t="s">
        <v>261</v>
      </c>
      <c r="K37" s="7">
        <v>18</v>
      </c>
      <c r="L37" s="7">
        <v>20</v>
      </c>
      <c r="M37" s="7">
        <v>9.8000000000000007</v>
      </c>
      <c r="N37" s="7">
        <v>64</v>
      </c>
      <c r="O37" s="7">
        <v>57</v>
      </c>
      <c r="P37" s="7">
        <v>56.6</v>
      </c>
      <c r="Q37" s="14">
        <v>1.77</v>
      </c>
      <c r="R37" s="14">
        <v>2.0935819149017298</v>
      </c>
      <c r="S37" s="7" t="s">
        <v>196</v>
      </c>
      <c r="T37" s="7"/>
      <c r="U37" s="7"/>
      <c r="V37" s="23">
        <v>0.10330425662024</v>
      </c>
      <c r="W37" s="14">
        <f t="shared" si="1"/>
        <v>1.87330425662024</v>
      </c>
    </row>
    <row r="38" spans="1:23" x14ac:dyDescent="0.35">
      <c r="A38" s="7">
        <v>36</v>
      </c>
      <c r="B38" s="7" t="s">
        <v>97</v>
      </c>
      <c r="C38" s="8">
        <v>43050</v>
      </c>
      <c r="D38" s="10">
        <v>13</v>
      </c>
      <c r="E38" s="24">
        <v>30</v>
      </c>
      <c r="F38" s="23">
        <v>737010.5625</v>
      </c>
      <c r="G38" s="23">
        <f t="shared" si="0"/>
        <v>737010.72916666663</v>
      </c>
      <c r="H38" s="9" t="s">
        <v>191</v>
      </c>
      <c r="I38" s="9" t="s">
        <v>260</v>
      </c>
      <c r="J38" s="9" t="s">
        <v>261</v>
      </c>
      <c r="K38" s="7">
        <v>18</v>
      </c>
      <c r="L38" s="7">
        <v>20</v>
      </c>
      <c r="M38" s="7">
        <v>6.8</v>
      </c>
      <c r="N38" s="7">
        <v>64</v>
      </c>
      <c r="O38" s="7">
        <v>57</v>
      </c>
      <c r="P38" s="7">
        <v>50.4</v>
      </c>
      <c r="Q38" s="14">
        <v>2.2400000000000002</v>
      </c>
      <c r="R38" s="14">
        <v>2.01143097877502</v>
      </c>
      <c r="S38" s="7" t="s">
        <v>196</v>
      </c>
      <c r="T38" s="7"/>
      <c r="U38" s="7"/>
      <c r="V38" s="23">
        <v>0.103125759751746</v>
      </c>
      <c r="W38" s="14">
        <f t="shared" si="1"/>
        <v>2.3431257597517461</v>
      </c>
    </row>
    <row r="39" spans="1:23" x14ac:dyDescent="0.35">
      <c r="A39" s="7">
        <v>37</v>
      </c>
      <c r="B39" s="7" t="s">
        <v>97</v>
      </c>
      <c r="C39" s="8">
        <v>43050</v>
      </c>
      <c r="D39" s="10">
        <v>13</v>
      </c>
      <c r="E39" s="24">
        <v>45</v>
      </c>
      <c r="F39" s="23">
        <v>737010.57291666663</v>
      </c>
      <c r="G39" s="23">
        <f t="shared" si="0"/>
        <v>737010.73958333326</v>
      </c>
      <c r="H39" s="9" t="s">
        <v>191</v>
      </c>
      <c r="I39" s="9" t="s">
        <v>260</v>
      </c>
      <c r="J39" s="9" t="s">
        <v>261</v>
      </c>
      <c r="K39" s="7">
        <v>18</v>
      </c>
      <c r="L39" s="7">
        <v>20</v>
      </c>
      <c r="M39" s="7">
        <v>8.5</v>
      </c>
      <c r="N39" s="7">
        <v>64</v>
      </c>
      <c r="O39" s="7">
        <v>57</v>
      </c>
      <c r="P39" s="7">
        <v>53</v>
      </c>
      <c r="Q39" s="14">
        <v>2.44</v>
      </c>
      <c r="R39" s="14">
        <v>2.15278840065002</v>
      </c>
      <c r="S39" s="7" t="s">
        <v>196</v>
      </c>
      <c r="T39" s="7"/>
      <c r="U39" s="7"/>
      <c r="V39" s="23">
        <v>0.11229051472707501</v>
      </c>
      <c r="W39" s="14">
        <f t="shared" si="1"/>
        <v>2.5522905147270749</v>
      </c>
    </row>
    <row r="40" spans="1:23" x14ac:dyDescent="0.35">
      <c r="A40" s="7">
        <v>38</v>
      </c>
      <c r="B40" s="7" t="s">
        <v>97</v>
      </c>
      <c r="C40" s="8">
        <v>43050</v>
      </c>
      <c r="D40" s="10">
        <v>14</v>
      </c>
      <c r="E40" s="24">
        <v>18</v>
      </c>
      <c r="F40" s="23">
        <v>737010.59583333333</v>
      </c>
      <c r="G40" s="23">
        <f t="shared" si="0"/>
        <v>737010.76249999995</v>
      </c>
      <c r="H40" s="9" t="s">
        <v>191</v>
      </c>
      <c r="I40" s="9" t="s">
        <v>262</v>
      </c>
      <c r="J40" s="7" t="s">
        <v>47</v>
      </c>
      <c r="K40" s="7">
        <v>18</v>
      </c>
      <c r="L40" s="7">
        <v>20</v>
      </c>
      <c r="M40" s="7">
        <v>6.6</v>
      </c>
      <c r="N40" s="7">
        <v>64</v>
      </c>
      <c r="O40" s="7">
        <v>56</v>
      </c>
      <c r="P40" s="7">
        <v>41.9</v>
      </c>
      <c r="Q40" s="14">
        <v>1.24</v>
      </c>
      <c r="R40" s="14">
        <v>0.66066318750381503</v>
      </c>
      <c r="S40" s="7" t="s">
        <v>109</v>
      </c>
      <c r="T40" s="7"/>
      <c r="U40" s="7"/>
      <c r="V40" s="23">
        <v>0.12745030932239901</v>
      </c>
      <c r="W40" s="14">
        <f t="shared" si="1"/>
        <v>1.3674503093223991</v>
      </c>
    </row>
    <row r="41" spans="1:23" x14ac:dyDescent="0.35">
      <c r="A41" s="7">
        <v>39</v>
      </c>
      <c r="B41" s="7" t="s">
        <v>97</v>
      </c>
      <c r="C41" s="8">
        <v>43050</v>
      </c>
      <c r="D41" s="10">
        <v>15</v>
      </c>
      <c r="E41" s="24">
        <v>27</v>
      </c>
      <c r="F41" s="23">
        <v>737010.64375000005</v>
      </c>
      <c r="G41" s="23">
        <f t="shared" si="0"/>
        <v>737010.81041666667</v>
      </c>
      <c r="H41" s="9" t="s">
        <v>191</v>
      </c>
      <c r="I41" s="9" t="s">
        <v>263</v>
      </c>
      <c r="J41" s="7" t="s">
        <v>48</v>
      </c>
      <c r="K41" s="7">
        <v>18</v>
      </c>
      <c r="L41" s="7">
        <v>20</v>
      </c>
      <c r="M41" s="7">
        <v>17.899999999999999</v>
      </c>
      <c r="N41" s="7">
        <v>64</v>
      </c>
      <c r="O41" s="7">
        <v>55</v>
      </c>
      <c r="P41" s="7">
        <v>26</v>
      </c>
      <c r="Q41" s="14">
        <v>1.93</v>
      </c>
      <c r="R41" s="14">
        <v>2.8437848091125502</v>
      </c>
      <c r="S41" s="7" t="s">
        <v>225</v>
      </c>
      <c r="T41" s="7"/>
      <c r="U41" s="7"/>
      <c r="V41" s="23">
        <v>0.145133584150305</v>
      </c>
      <c r="W41" s="14">
        <f t="shared" si="1"/>
        <v>2.0751335841503051</v>
      </c>
    </row>
    <row r="42" spans="1:23" x14ac:dyDescent="0.35">
      <c r="A42" s="7">
        <v>40</v>
      </c>
      <c r="B42" s="7" t="s">
        <v>97</v>
      </c>
      <c r="C42" s="8">
        <v>43050</v>
      </c>
      <c r="D42" s="10">
        <v>15</v>
      </c>
      <c r="E42" s="24">
        <v>41</v>
      </c>
      <c r="F42" s="23">
        <v>737010.65347222227</v>
      </c>
      <c r="G42" s="23">
        <f t="shared" si="0"/>
        <v>737010.8201388889</v>
      </c>
      <c r="H42" s="9" t="s">
        <v>191</v>
      </c>
      <c r="I42" s="9" t="s">
        <v>264</v>
      </c>
      <c r="J42" s="7" t="s">
        <v>49</v>
      </c>
      <c r="K42" s="7">
        <v>18</v>
      </c>
      <c r="L42" s="7">
        <v>20</v>
      </c>
      <c r="M42" s="7">
        <v>25.2</v>
      </c>
      <c r="N42" s="7">
        <v>64</v>
      </c>
      <c r="O42" s="7">
        <v>55</v>
      </c>
      <c r="P42" s="7">
        <v>36.1</v>
      </c>
      <c r="Q42" s="14">
        <v>1.67</v>
      </c>
      <c r="R42" s="14">
        <v>1.8636494874954199</v>
      </c>
      <c r="S42" s="7" t="s">
        <v>229</v>
      </c>
      <c r="T42" s="7"/>
      <c r="U42" s="7"/>
      <c r="V42" s="23">
        <v>0.14539403942062601</v>
      </c>
      <c r="W42" s="14">
        <f t="shared" si="1"/>
        <v>1.8153940394206258</v>
      </c>
    </row>
    <row r="43" spans="1:23" x14ac:dyDescent="0.35">
      <c r="A43" s="7">
        <v>41</v>
      </c>
      <c r="B43" s="7" t="s">
        <v>97</v>
      </c>
      <c r="C43" s="8">
        <v>43051</v>
      </c>
      <c r="D43" s="10">
        <v>12</v>
      </c>
      <c r="E43" s="24">
        <v>30</v>
      </c>
      <c r="F43" s="23">
        <v>737011.52083333337</v>
      </c>
      <c r="G43" s="23">
        <f t="shared" si="0"/>
        <v>737011.6875</v>
      </c>
      <c r="H43" s="9" t="s">
        <v>193</v>
      </c>
      <c r="I43" s="9" t="s">
        <v>265</v>
      </c>
      <c r="J43" s="9" t="s">
        <v>265</v>
      </c>
      <c r="K43" s="11">
        <v>17</v>
      </c>
      <c r="L43" s="11">
        <v>42</v>
      </c>
      <c r="M43" s="11">
        <v>14.8</v>
      </c>
      <c r="N43" s="11">
        <v>64</v>
      </c>
      <c r="O43" s="11">
        <v>42</v>
      </c>
      <c r="P43" s="11">
        <v>11.8</v>
      </c>
      <c r="Q43" s="14">
        <v>2.08</v>
      </c>
      <c r="R43" s="14">
        <v>1.7578710317611701</v>
      </c>
      <c r="S43" s="7" t="s">
        <v>234</v>
      </c>
      <c r="T43" s="7"/>
      <c r="U43" s="7"/>
      <c r="V43" s="23">
        <v>2.1864776697494301E-2</v>
      </c>
      <c r="W43" s="14">
        <f t="shared" si="1"/>
        <v>2.1018647766974943</v>
      </c>
    </row>
    <row r="44" spans="1:23" x14ac:dyDescent="0.35">
      <c r="A44" s="7">
        <v>42</v>
      </c>
      <c r="B44" s="7" t="s">
        <v>97</v>
      </c>
      <c r="C44" s="8">
        <v>43051</v>
      </c>
      <c r="D44" s="10">
        <v>12</v>
      </c>
      <c r="E44" s="24">
        <v>30</v>
      </c>
      <c r="F44" s="23">
        <v>737011.52083333337</v>
      </c>
      <c r="G44" s="23">
        <f t="shared" si="0"/>
        <v>737011.6875</v>
      </c>
      <c r="H44" s="9" t="s">
        <v>193</v>
      </c>
      <c r="I44" s="9" t="s">
        <v>265</v>
      </c>
      <c r="J44" s="9" t="s">
        <v>265</v>
      </c>
      <c r="K44" s="7">
        <v>17</v>
      </c>
      <c r="L44" s="7">
        <v>42</v>
      </c>
      <c r="M44" s="7">
        <v>15</v>
      </c>
      <c r="N44" s="7">
        <v>64</v>
      </c>
      <c r="O44" s="7">
        <v>42</v>
      </c>
      <c r="P44" s="7">
        <v>11.9</v>
      </c>
      <c r="Q44" s="14">
        <v>1.85</v>
      </c>
      <c r="R44" s="14">
        <v>1.80602419376373</v>
      </c>
      <c r="S44" s="7" t="s">
        <v>234</v>
      </c>
      <c r="T44" s="7"/>
      <c r="U44" s="7"/>
      <c r="V44" s="23">
        <v>2.1864266003258501E-2</v>
      </c>
      <c r="W44" s="14">
        <f t="shared" si="1"/>
        <v>1.8718642660032585</v>
      </c>
    </row>
    <row r="45" spans="1:23" x14ac:dyDescent="0.35">
      <c r="A45" s="7">
        <v>43</v>
      </c>
      <c r="B45" s="7" t="s">
        <v>97</v>
      </c>
      <c r="C45" s="8">
        <v>43051</v>
      </c>
      <c r="D45" s="10">
        <v>12</v>
      </c>
      <c r="E45" s="24">
        <v>30</v>
      </c>
      <c r="F45" s="23">
        <v>737011.52083333337</v>
      </c>
      <c r="G45" s="23">
        <f t="shared" si="0"/>
        <v>737011.6875</v>
      </c>
      <c r="H45" s="9" t="s">
        <v>193</v>
      </c>
      <c r="I45" s="9" t="s">
        <v>265</v>
      </c>
      <c r="J45" s="9" t="s">
        <v>265</v>
      </c>
      <c r="K45" s="7">
        <v>17</v>
      </c>
      <c r="L45" s="7">
        <v>42</v>
      </c>
      <c r="M45" s="7">
        <v>15.3</v>
      </c>
      <c r="N45" s="7">
        <v>64</v>
      </c>
      <c r="O45" s="7">
        <v>42</v>
      </c>
      <c r="P45" s="7">
        <v>12.1</v>
      </c>
      <c r="Q45" s="14">
        <v>1.78</v>
      </c>
      <c r="R45" s="14">
        <v>1.6006565093994101</v>
      </c>
      <c r="S45" s="7" t="s">
        <v>234</v>
      </c>
      <c r="T45" s="7"/>
      <c r="U45" s="7"/>
      <c r="V45" s="23">
        <v>2.1863408022626599E-2</v>
      </c>
      <c r="W45" s="14">
        <f t="shared" si="1"/>
        <v>1.8018634080226266</v>
      </c>
    </row>
    <row r="46" spans="1:23" x14ac:dyDescent="0.35">
      <c r="A46" s="7">
        <v>44</v>
      </c>
      <c r="B46" s="7" t="s">
        <v>97</v>
      </c>
      <c r="C46" s="8">
        <v>43051</v>
      </c>
      <c r="D46" s="10">
        <v>13</v>
      </c>
      <c r="E46" s="24">
        <v>30</v>
      </c>
      <c r="F46" s="23">
        <v>737011.5625</v>
      </c>
      <c r="G46" s="23">
        <f t="shared" si="0"/>
        <v>737011.72916666663</v>
      </c>
      <c r="H46" s="9" t="s">
        <v>193</v>
      </c>
      <c r="I46" s="9" t="s">
        <v>265</v>
      </c>
      <c r="J46" s="9" t="s">
        <v>265</v>
      </c>
      <c r="K46" s="7">
        <v>17</v>
      </c>
      <c r="L46" s="7">
        <v>42</v>
      </c>
      <c r="M46" s="7">
        <v>17.899999999999999</v>
      </c>
      <c r="N46" s="7">
        <v>64</v>
      </c>
      <c r="O46" s="7">
        <v>42</v>
      </c>
      <c r="P46" s="7">
        <v>13.2</v>
      </c>
      <c r="Q46" s="14">
        <v>1.34</v>
      </c>
      <c r="R46" s="14">
        <v>0.528997123241425</v>
      </c>
      <c r="S46" s="7" t="s">
        <v>229</v>
      </c>
      <c r="T46" s="7"/>
      <c r="U46" s="7"/>
      <c r="V46" s="23">
        <v>3.6811795685441601E-2</v>
      </c>
      <c r="W46" s="14">
        <f t="shared" si="1"/>
        <v>1.3768117956854418</v>
      </c>
    </row>
    <row r="47" spans="1:23" x14ac:dyDescent="0.35">
      <c r="A47" s="7">
        <v>45</v>
      </c>
      <c r="B47" s="7" t="s">
        <v>97</v>
      </c>
      <c r="C47" s="8">
        <v>43051</v>
      </c>
      <c r="D47" s="10">
        <v>13</v>
      </c>
      <c r="E47" s="24">
        <v>30</v>
      </c>
      <c r="F47" s="23">
        <v>737011.5625</v>
      </c>
      <c r="G47" s="23">
        <f t="shared" si="0"/>
        <v>737011.72916666663</v>
      </c>
      <c r="H47" s="9" t="s">
        <v>193</v>
      </c>
      <c r="I47" s="9" t="s">
        <v>265</v>
      </c>
      <c r="J47" s="9" t="s">
        <v>265</v>
      </c>
      <c r="K47" s="7">
        <v>17</v>
      </c>
      <c r="L47" s="7">
        <v>42</v>
      </c>
      <c r="M47" s="7">
        <v>17</v>
      </c>
      <c r="N47" s="7">
        <v>64</v>
      </c>
      <c r="O47" s="7">
        <v>42</v>
      </c>
      <c r="P47" s="7">
        <v>12.5</v>
      </c>
      <c r="Q47" s="14">
        <v>1.53</v>
      </c>
      <c r="R47" s="14">
        <v>1.49800372123718</v>
      </c>
      <c r="S47" s="7" t="s">
        <v>229</v>
      </c>
      <c r="T47" s="7"/>
      <c r="U47" s="7"/>
      <c r="V47" s="23">
        <v>3.6806949753389502E-2</v>
      </c>
      <c r="W47" s="14">
        <f t="shared" si="1"/>
        <v>1.5668069497533896</v>
      </c>
    </row>
    <row r="48" spans="1:23" x14ac:dyDescent="0.35">
      <c r="A48" s="7">
        <v>46</v>
      </c>
      <c r="B48" s="7" t="s">
        <v>97</v>
      </c>
      <c r="C48" s="8">
        <v>43051</v>
      </c>
      <c r="D48" s="10">
        <v>14</v>
      </c>
      <c r="E48" s="24">
        <v>53</v>
      </c>
      <c r="F48" s="23">
        <v>737011.62013888895</v>
      </c>
      <c r="G48" s="23">
        <f t="shared" si="0"/>
        <v>737011.78680555557</v>
      </c>
      <c r="H48" s="9" t="s">
        <v>193</v>
      </c>
      <c r="I48" s="7" t="s">
        <v>266</v>
      </c>
      <c r="J48" s="7" t="s">
        <v>266</v>
      </c>
      <c r="K48" s="7">
        <v>17</v>
      </c>
      <c r="L48" s="7">
        <v>42</v>
      </c>
      <c r="M48" s="7">
        <v>14</v>
      </c>
      <c r="N48" s="7">
        <v>64</v>
      </c>
      <c r="O48" s="7">
        <v>42</v>
      </c>
      <c r="P48" s="7">
        <v>8.6</v>
      </c>
      <c r="Q48" s="14">
        <v>3.57</v>
      </c>
      <c r="R48" s="14">
        <v>3.1458523273468</v>
      </c>
      <c r="S48" s="7" t="s">
        <v>229</v>
      </c>
      <c r="T48" s="7"/>
      <c r="U48" s="7"/>
      <c r="V48" s="23">
        <v>5.1892646946816001E-2</v>
      </c>
      <c r="W48" s="14">
        <f t="shared" si="1"/>
        <v>3.621892646946816</v>
      </c>
    </row>
    <row r="49" spans="1:23" x14ac:dyDescent="0.35">
      <c r="A49" s="7">
        <v>47</v>
      </c>
      <c r="B49" s="7" t="s">
        <v>97</v>
      </c>
      <c r="C49" s="8">
        <v>43051</v>
      </c>
      <c r="D49" s="10">
        <v>15</v>
      </c>
      <c r="E49" s="24">
        <v>44</v>
      </c>
      <c r="F49" s="23">
        <v>737011.6555555556</v>
      </c>
      <c r="G49" s="23">
        <f t="shared" si="0"/>
        <v>737011.82222222222</v>
      </c>
      <c r="H49" s="9" t="s">
        <v>193</v>
      </c>
      <c r="I49" s="9" t="s">
        <v>270</v>
      </c>
      <c r="J49" s="7" t="s">
        <v>55</v>
      </c>
      <c r="K49" s="7">
        <v>17</v>
      </c>
      <c r="L49" s="7">
        <v>43</v>
      </c>
      <c r="M49" s="7">
        <v>25.2</v>
      </c>
      <c r="N49" s="7">
        <v>64</v>
      </c>
      <c r="O49" s="7">
        <v>38</v>
      </c>
      <c r="P49" s="7">
        <v>48.1</v>
      </c>
      <c r="Q49" s="14">
        <v>2.17</v>
      </c>
      <c r="R49" s="14">
        <v>1.12707602977753</v>
      </c>
      <c r="S49" s="7" t="s">
        <v>229</v>
      </c>
      <c r="T49" s="7"/>
      <c r="U49" s="7"/>
      <c r="V49" s="23">
        <v>5.8558417125044802E-2</v>
      </c>
      <c r="W49" s="14">
        <f t="shared" si="1"/>
        <v>2.2285584171250448</v>
      </c>
    </row>
    <row r="50" spans="1:23" x14ac:dyDescent="0.35">
      <c r="A50" s="7">
        <v>48</v>
      </c>
      <c r="B50" s="7" t="s">
        <v>97</v>
      </c>
      <c r="C50" s="8">
        <v>43051</v>
      </c>
      <c r="D50" s="10">
        <v>15</v>
      </c>
      <c r="E50" s="24">
        <v>44</v>
      </c>
      <c r="F50" s="23">
        <v>737011.6555555556</v>
      </c>
      <c r="G50" s="23">
        <f t="shared" si="0"/>
        <v>737011.82222222222</v>
      </c>
      <c r="H50" s="9" t="s">
        <v>193</v>
      </c>
      <c r="I50" s="9" t="s">
        <v>270</v>
      </c>
      <c r="J50" s="7" t="s">
        <v>55</v>
      </c>
      <c r="K50" s="7">
        <v>17</v>
      </c>
      <c r="L50" s="7">
        <v>43</v>
      </c>
      <c r="M50" s="7">
        <v>25.2</v>
      </c>
      <c r="N50" s="7">
        <v>64</v>
      </c>
      <c r="O50" s="7">
        <v>38</v>
      </c>
      <c r="P50" s="7">
        <v>47.3</v>
      </c>
      <c r="Q50" s="14">
        <v>2.14</v>
      </c>
      <c r="R50" s="14">
        <v>1.1260739564895601</v>
      </c>
      <c r="S50" s="7" t="s">
        <v>229</v>
      </c>
      <c r="T50" s="7"/>
      <c r="U50" s="7"/>
      <c r="V50" s="23">
        <v>5.8556630633760903E-2</v>
      </c>
      <c r="W50" s="14">
        <f t="shared" si="1"/>
        <v>2.1985566306337612</v>
      </c>
    </row>
    <row r="51" spans="1:23" x14ac:dyDescent="0.35">
      <c r="A51" s="7">
        <v>49</v>
      </c>
      <c r="B51" s="7" t="s">
        <v>97</v>
      </c>
      <c r="C51" s="8">
        <v>43051</v>
      </c>
      <c r="D51" s="10">
        <v>16</v>
      </c>
      <c r="E51" s="24">
        <v>58</v>
      </c>
      <c r="F51" s="23">
        <v>737011.70694444445</v>
      </c>
      <c r="G51" s="23">
        <f t="shared" si="0"/>
        <v>737011.87361111108</v>
      </c>
      <c r="H51" s="9" t="s">
        <v>193</v>
      </c>
      <c r="I51" s="7" t="s">
        <v>56</v>
      </c>
      <c r="J51" s="7" t="s">
        <v>56</v>
      </c>
      <c r="K51" s="7">
        <v>17</v>
      </c>
      <c r="L51" s="7">
        <v>44</v>
      </c>
      <c r="M51" s="7">
        <v>35.200000000000003</v>
      </c>
      <c r="N51" s="7">
        <v>64</v>
      </c>
      <c r="O51" s="7">
        <v>36</v>
      </c>
      <c r="P51" s="7">
        <v>18</v>
      </c>
      <c r="Q51" s="14">
        <v>2.46</v>
      </c>
      <c r="R51" s="14">
        <v>2.13291215896606</v>
      </c>
      <c r="S51" s="7" t="s">
        <v>230</v>
      </c>
      <c r="T51" s="7"/>
      <c r="U51" s="7"/>
      <c r="V51" s="23">
        <v>6.1091187384886898E-2</v>
      </c>
      <c r="W51" s="14">
        <f t="shared" si="1"/>
        <v>2.5210911873848869</v>
      </c>
    </row>
    <row r="52" spans="1:23" x14ac:dyDescent="0.35">
      <c r="A52" s="7">
        <v>50</v>
      </c>
      <c r="B52" s="7" t="s">
        <v>97</v>
      </c>
      <c r="C52" s="8">
        <v>43051</v>
      </c>
      <c r="D52" s="10">
        <v>17</v>
      </c>
      <c r="E52" s="24">
        <v>16</v>
      </c>
      <c r="F52" s="23">
        <v>737011.71944444452</v>
      </c>
      <c r="G52" s="23">
        <f t="shared" si="0"/>
        <v>737011.88611111115</v>
      </c>
      <c r="H52" s="9" t="s">
        <v>193</v>
      </c>
      <c r="I52" s="7" t="s">
        <v>56</v>
      </c>
      <c r="J52" s="7" t="s">
        <v>56</v>
      </c>
      <c r="K52" s="7">
        <v>17</v>
      </c>
      <c r="L52" s="7">
        <v>44</v>
      </c>
      <c r="M52" s="7">
        <v>30.3</v>
      </c>
      <c r="N52" s="7">
        <v>64</v>
      </c>
      <c r="O52" s="7">
        <v>36</v>
      </c>
      <c r="P52" s="7">
        <v>21.2</v>
      </c>
      <c r="Q52" s="14">
        <v>3.13</v>
      </c>
      <c r="R52" s="14">
        <v>2.7523429393768302</v>
      </c>
      <c r="S52" s="7" t="s">
        <v>107</v>
      </c>
      <c r="T52" s="7"/>
      <c r="U52" s="7"/>
      <c r="V52" s="23">
        <v>5.9316976160496603E-2</v>
      </c>
      <c r="W52" s="14">
        <f t="shared" si="1"/>
        <v>3.1893169761604967</v>
      </c>
    </row>
    <row r="53" spans="1:23" x14ac:dyDescent="0.35">
      <c r="A53" s="7">
        <v>51</v>
      </c>
      <c r="B53" s="7" t="s">
        <v>27</v>
      </c>
      <c r="C53" s="8">
        <v>43051</v>
      </c>
      <c r="D53" s="10">
        <v>12</v>
      </c>
      <c r="E53" s="24">
        <v>26</v>
      </c>
      <c r="F53" s="23">
        <v>737011.51805555553</v>
      </c>
      <c r="G53" s="23">
        <f t="shared" si="0"/>
        <v>737011.68472222215</v>
      </c>
      <c r="H53" s="9" t="s">
        <v>193</v>
      </c>
      <c r="I53" s="9" t="s">
        <v>267</v>
      </c>
      <c r="J53" s="7" t="s">
        <v>58</v>
      </c>
      <c r="K53" s="7">
        <v>17</v>
      </c>
      <c r="L53" s="7">
        <v>45</v>
      </c>
      <c r="M53" s="7">
        <v>13.9</v>
      </c>
      <c r="N53" s="7">
        <v>64</v>
      </c>
      <c r="O53" s="7">
        <v>34</v>
      </c>
      <c r="P53" s="7">
        <v>3.6</v>
      </c>
      <c r="Q53" s="14">
        <v>4.6146720000000006</v>
      </c>
      <c r="R53" s="14">
        <v>5.58174753189087</v>
      </c>
      <c r="S53" s="7" t="s">
        <v>225</v>
      </c>
      <c r="T53" s="7"/>
      <c r="U53" s="7"/>
      <c r="V53" s="23">
        <v>2.0851231624375299E-2</v>
      </c>
      <c r="W53" s="14">
        <f t="shared" si="1"/>
        <v>4.6355232316243757</v>
      </c>
    </row>
    <row r="54" spans="1:23" x14ac:dyDescent="0.35">
      <c r="A54" s="7">
        <v>52</v>
      </c>
      <c r="B54" s="7" t="s">
        <v>27</v>
      </c>
      <c r="C54" s="8">
        <v>43051</v>
      </c>
      <c r="D54" s="10">
        <v>12</v>
      </c>
      <c r="E54" s="24">
        <v>26</v>
      </c>
      <c r="F54" s="23">
        <v>737011.51805555553</v>
      </c>
      <c r="G54" s="23">
        <f t="shared" si="0"/>
        <v>737011.68472222215</v>
      </c>
      <c r="H54" s="9" t="s">
        <v>193</v>
      </c>
      <c r="I54" s="9" t="s">
        <v>267</v>
      </c>
      <c r="J54" s="7" t="s">
        <v>58</v>
      </c>
      <c r="K54" s="7">
        <v>17</v>
      </c>
      <c r="L54" s="7">
        <v>45</v>
      </c>
      <c r="M54" s="7">
        <v>13.8</v>
      </c>
      <c r="N54" s="7">
        <v>64</v>
      </c>
      <c r="O54" s="7">
        <v>34</v>
      </c>
      <c r="P54" s="7">
        <v>3.7</v>
      </c>
      <c r="Q54" s="14">
        <v>4.888992</v>
      </c>
      <c r="R54" s="14">
        <v>5.6651058197021502</v>
      </c>
      <c r="S54" s="7" t="s">
        <v>229</v>
      </c>
      <c r="T54" s="7"/>
      <c r="U54" s="7"/>
      <c r="V54" s="23">
        <v>2.08514697415681E-2</v>
      </c>
      <c r="W54" s="14">
        <f t="shared" si="1"/>
        <v>4.9098434697415678</v>
      </c>
    </row>
    <row r="55" spans="1:23" x14ac:dyDescent="0.35">
      <c r="A55" s="7">
        <v>53</v>
      </c>
      <c r="B55" s="7" t="s">
        <v>27</v>
      </c>
      <c r="C55" s="8">
        <v>43051</v>
      </c>
      <c r="D55" s="10">
        <v>16</v>
      </c>
      <c r="E55" s="24">
        <v>7</v>
      </c>
      <c r="F55" s="23">
        <v>737011.67152777768</v>
      </c>
      <c r="G55" s="23">
        <f t="shared" si="0"/>
        <v>737011.83819444431</v>
      </c>
      <c r="H55" s="9" t="s">
        <v>193</v>
      </c>
      <c r="I55" s="9" t="s">
        <v>271</v>
      </c>
      <c r="J55" s="7" t="s">
        <v>59</v>
      </c>
      <c r="K55" s="7">
        <v>17</v>
      </c>
      <c r="L55" s="7">
        <v>43</v>
      </c>
      <c r="M55" s="7">
        <v>47.8</v>
      </c>
      <c r="N55" s="7">
        <v>64</v>
      </c>
      <c r="O55" s="7">
        <v>37</v>
      </c>
      <c r="P55" s="7">
        <v>39</v>
      </c>
      <c r="Q55" s="14">
        <v>4.5323760000000002</v>
      </c>
      <c r="R55" s="14">
        <v>5.0216174125671396</v>
      </c>
      <c r="S55" s="7" t="s">
        <v>226</v>
      </c>
      <c r="T55" s="7"/>
      <c r="U55" s="7"/>
      <c r="V55" s="23">
        <v>6.0314780299446397E-2</v>
      </c>
      <c r="W55" s="14">
        <f t="shared" si="1"/>
        <v>4.5926907802994466</v>
      </c>
    </row>
    <row r="56" spans="1:23" x14ac:dyDescent="0.35">
      <c r="A56" s="7">
        <v>54</v>
      </c>
      <c r="B56" s="7" t="s">
        <v>98</v>
      </c>
      <c r="C56" s="8">
        <v>43051</v>
      </c>
      <c r="D56" s="10">
        <v>12</v>
      </c>
      <c r="E56" s="24">
        <v>38</v>
      </c>
      <c r="F56" s="23">
        <v>737011.52638888895</v>
      </c>
      <c r="G56" s="23">
        <f t="shared" si="0"/>
        <v>737011.69305555557</v>
      </c>
      <c r="H56" s="9" t="s">
        <v>193</v>
      </c>
      <c r="I56" s="7" t="s">
        <v>277</v>
      </c>
      <c r="J56" s="7" t="s">
        <v>60</v>
      </c>
      <c r="K56" s="7">
        <v>17</v>
      </c>
      <c r="L56" s="7">
        <v>41</v>
      </c>
      <c r="M56" s="7">
        <v>57.9</v>
      </c>
      <c r="N56" s="7">
        <v>64</v>
      </c>
      <c r="O56" s="7">
        <v>53</v>
      </c>
      <c r="P56" s="7">
        <v>12.9</v>
      </c>
      <c r="Q56" s="14">
        <v>1.98</v>
      </c>
      <c r="R56" s="14">
        <v>1.05082070827484</v>
      </c>
      <c r="S56" s="7" t="s">
        <v>111</v>
      </c>
      <c r="T56" s="7"/>
      <c r="U56" s="7"/>
      <c r="V56" s="23">
        <v>2.3748799578973599E-2</v>
      </c>
      <c r="W56" s="14">
        <f t="shared" si="1"/>
        <v>2.0037487995789736</v>
      </c>
    </row>
    <row r="57" spans="1:23" x14ac:dyDescent="0.35">
      <c r="A57" s="7">
        <v>55</v>
      </c>
      <c r="B57" s="7" t="s">
        <v>98</v>
      </c>
      <c r="C57" s="8">
        <v>43051</v>
      </c>
      <c r="D57" s="10">
        <v>14</v>
      </c>
      <c r="E57" s="24">
        <v>30</v>
      </c>
      <c r="F57" s="23">
        <v>737011.60416666674</v>
      </c>
      <c r="G57" s="23">
        <f t="shared" si="0"/>
        <v>737011.77083333337</v>
      </c>
      <c r="H57" s="9" t="s">
        <v>193</v>
      </c>
      <c r="I57" s="9" t="s">
        <v>268</v>
      </c>
      <c r="J57" s="7" t="s">
        <v>61</v>
      </c>
      <c r="K57" s="7">
        <v>17</v>
      </c>
      <c r="L57" s="7">
        <v>40</v>
      </c>
      <c r="M57" s="7">
        <v>53.9</v>
      </c>
      <c r="N57" s="7">
        <v>64</v>
      </c>
      <c r="O57" s="7">
        <v>54</v>
      </c>
      <c r="P57" s="7">
        <v>9</v>
      </c>
      <c r="Q57" s="14">
        <v>2.64</v>
      </c>
      <c r="R57" s="14">
        <v>2.5110788345336901</v>
      </c>
      <c r="S57" s="7" t="s">
        <v>229</v>
      </c>
      <c r="T57" s="7"/>
      <c r="U57" s="7"/>
      <c r="V57" s="23">
        <v>4.6895189749765302E-2</v>
      </c>
      <c r="W57" s="14">
        <f t="shared" si="1"/>
        <v>2.6868951897497655</v>
      </c>
    </row>
    <row r="58" spans="1:23" x14ac:dyDescent="0.35">
      <c r="A58" s="7">
        <v>56</v>
      </c>
      <c r="B58" s="7" t="s">
        <v>98</v>
      </c>
      <c r="C58" s="8">
        <v>43051</v>
      </c>
      <c r="D58" s="10">
        <v>14</v>
      </c>
      <c r="E58" s="24">
        <v>53</v>
      </c>
      <c r="F58" s="23">
        <v>737011.62013888895</v>
      </c>
      <c r="G58" s="23">
        <f t="shared" si="0"/>
        <v>737011.78680555557</v>
      </c>
      <c r="H58" s="9" t="s">
        <v>193</v>
      </c>
      <c r="I58" s="9" t="s">
        <v>268</v>
      </c>
      <c r="J58" s="7" t="s">
        <v>61</v>
      </c>
      <c r="K58" s="7">
        <v>17</v>
      </c>
      <c r="L58" s="7">
        <v>41</v>
      </c>
      <c r="M58" s="7">
        <v>3.8</v>
      </c>
      <c r="N58" s="7">
        <v>64</v>
      </c>
      <c r="O58" s="7">
        <v>53</v>
      </c>
      <c r="P58" s="7">
        <v>15.1</v>
      </c>
      <c r="Q58" s="14">
        <v>2.06</v>
      </c>
      <c r="R58" s="14">
        <v>0.83731812238693204</v>
      </c>
      <c r="S58" s="7" t="s">
        <v>229</v>
      </c>
      <c r="T58" s="7"/>
      <c r="U58" s="7"/>
      <c r="V58" s="23">
        <v>5.0464367276253003E-2</v>
      </c>
      <c r="W58" s="14">
        <f t="shared" si="1"/>
        <v>2.1104643672762529</v>
      </c>
    </row>
    <row r="59" spans="1:23" x14ac:dyDescent="0.35">
      <c r="A59" s="7">
        <v>57</v>
      </c>
      <c r="B59" s="7" t="s">
        <v>98</v>
      </c>
      <c r="C59" s="8">
        <v>43051</v>
      </c>
      <c r="D59" s="10">
        <v>15</v>
      </c>
      <c r="E59" s="24">
        <v>55</v>
      </c>
      <c r="F59" s="23">
        <v>737011.6631944445</v>
      </c>
      <c r="G59" s="23">
        <f t="shared" si="0"/>
        <v>737011.82986111112</v>
      </c>
      <c r="H59" s="9" t="s">
        <v>193</v>
      </c>
      <c r="I59" s="9" t="s">
        <v>275</v>
      </c>
      <c r="J59" s="7" t="s">
        <v>63</v>
      </c>
      <c r="K59" s="7">
        <v>17</v>
      </c>
      <c r="L59" s="7">
        <v>41</v>
      </c>
      <c r="M59" s="7">
        <v>8.3000000000000007</v>
      </c>
      <c r="N59" s="7">
        <v>64</v>
      </c>
      <c r="O59" s="7">
        <v>51</v>
      </c>
      <c r="P59" s="7">
        <v>36.1</v>
      </c>
      <c r="Q59" s="14">
        <v>2.78</v>
      </c>
      <c r="R59" s="14">
        <v>2.91192674636841</v>
      </c>
      <c r="S59" s="7" t="s">
        <v>227</v>
      </c>
      <c r="T59" s="7"/>
      <c r="U59" s="7"/>
      <c r="V59" s="23">
        <v>5.6754895699640102E-2</v>
      </c>
      <c r="W59" s="14">
        <f t="shared" si="1"/>
        <v>2.8367548956996398</v>
      </c>
    </row>
    <row r="60" spans="1:23" x14ac:dyDescent="0.35">
      <c r="A60" s="7">
        <v>58</v>
      </c>
      <c r="B60" s="7" t="s">
        <v>98</v>
      </c>
      <c r="C60" s="8">
        <v>43051</v>
      </c>
      <c r="D60" s="10">
        <v>15</v>
      </c>
      <c r="E60" s="24">
        <v>57</v>
      </c>
      <c r="F60" s="23">
        <v>737011.6645833333</v>
      </c>
      <c r="G60" s="23">
        <f t="shared" si="0"/>
        <v>737011.83124999993</v>
      </c>
      <c r="H60" s="9" t="s">
        <v>193</v>
      </c>
      <c r="I60" s="9" t="s">
        <v>275</v>
      </c>
      <c r="J60" s="7" t="s">
        <v>63</v>
      </c>
      <c r="K60" s="7">
        <v>17</v>
      </c>
      <c r="L60" s="7">
        <v>41</v>
      </c>
      <c r="M60" s="7">
        <v>8.9</v>
      </c>
      <c r="N60" s="7">
        <v>64</v>
      </c>
      <c r="O60" s="7">
        <v>51</v>
      </c>
      <c r="P60" s="7">
        <v>35.9</v>
      </c>
      <c r="Q60" s="14">
        <v>2.2999999999999998</v>
      </c>
      <c r="R60" s="14">
        <v>2.9674730300903298</v>
      </c>
      <c r="S60" s="7" t="s">
        <v>228</v>
      </c>
      <c r="T60" s="7"/>
      <c r="U60" s="7"/>
      <c r="V60" s="23">
        <v>5.6882685175183897E-2</v>
      </c>
      <c r="W60" s="14">
        <f t="shared" si="1"/>
        <v>2.3568826851751838</v>
      </c>
    </row>
    <row r="61" spans="1:23" x14ac:dyDescent="0.35">
      <c r="A61" s="7">
        <v>59</v>
      </c>
      <c r="B61" s="7" t="s">
        <v>97</v>
      </c>
      <c r="C61" s="8">
        <v>43052</v>
      </c>
      <c r="D61" s="10">
        <v>15</v>
      </c>
      <c r="E61" s="24">
        <v>30</v>
      </c>
      <c r="F61" s="23">
        <v>737012.64583333337</v>
      </c>
      <c r="G61" s="23">
        <f t="shared" si="0"/>
        <v>737012.8125</v>
      </c>
      <c r="H61" s="9" t="s">
        <v>193</v>
      </c>
      <c r="I61" s="7" t="s">
        <v>269</v>
      </c>
      <c r="J61" s="7" t="s">
        <v>57</v>
      </c>
      <c r="K61" s="7">
        <v>17</v>
      </c>
      <c r="L61" s="7">
        <v>43</v>
      </c>
      <c r="M61" s="7">
        <v>45.4</v>
      </c>
      <c r="N61" s="7">
        <v>64</v>
      </c>
      <c r="O61" s="7">
        <v>53</v>
      </c>
      <c r="P61" s="7">
        <v>15.7</v>
      </c>
      <c r="Q61" s="15">
        <v>3.19</v>
      </c>
      <c r="R61" s="15">
        <v>2.1288092136383101</v>
      </c>
      <c r="S61" s="7" t="s">
        <v>198</v>
      </c>
      <c r="T61" s="7"/>
      <c r="U61" s="7"/>
      <c r="V61" s="23">
        <v>3.40662988490626E-2</v>
      </c>
      <c r="W61" s="14">
        <f t="shared" si="1"/>
        <v>3.2240662988490625</v>
      </c>
    </row>
    <row r="62" spans="1:23" x14ac:dyDescent="0.35">
      <c r="A62" s="7">
        <v>60</v>
      </c>
      <c r="B62" s="7" t="s">
        <v>97</v>
      </c>
      <c r="C62" s="8">
        <v>43052</v>
      </c>
      <c r="D62" s="10">
        <v>15</v>
      </c>
      <c r="E62" s="24">
        <v>30</v>
      </c>
      <c r="F62" s="23">
        <v>737012.64583333337</v>
      </c>
      <c r="G62" s="23">
        <f t="shared" si="0"/>
        <v>737012.8125</v>
      </c>
      <c r="H62" s="9" t="s">
        <v>193</v>
      </c>
      <c r="I62" s="7" t="s">
        <v>276</v>
      </c>
      <c r="J62" s="7" t="s">
        <v>57</v>
      </c>
      <c r="K62" s="7">
        <v>17</v>
      </c>
      <c r="L62" s="7">
        <v>43</v>
      </c>
      <c r="M62" s="7">
        <v>45.4</v>
      </c>
      <c r="N62" s="7">
        <v>64</v>
      </c>
      <c r="O62" s="7">
        <v>53</v>
      </c>
      <c r="P62" s="7">
        <v>15.7</v>
      </c>
      <c r="Q62" s="15">
        <v>3.35</v>
      </c>
      <c r="R62" s="15">
        <v>2.1288092136383101</v>
      </c>
      <c r="S62" s="7" t="s">
        <v>198</v>
      </c>
      <c r="T62" s="7"/>
      <c r="U62" s="7"/>
      <c r="V62" s="23">
        <v>3.40662988490626E-2</v>
      </c>
      <c r="W62" s="14">
        <f t="shared" si="1"/>
        <v>3.3840662988490626</v>
      </c>
    </row>
    <row r="63" spans="1:23" x14ac:dyDescent="0.35">
      <c r="A63" s="7">
        <v>61</v>
      </c>
      <c r="B63" s="7" t="s">
        <v>27</v>
      </c>
      <c r="C63" s="8">
        <v>43052</v>
      </c>
      <c r="D63" s="10">
        <v>9</v>
      </c>
      <c r="E63" s="24">
        <v>27</v>
      </c>
      <c r="F63" s="23">
        <v>737012.39375000005</v>
      </c>
      <c r="G63" s="23">
        <f t="shared" si="0"/>
        <v>737012.56041666667</v>
      </c>
      <c r="H63" s="9" t="s">
        <v>193</v>
      </c>
      <c r="I63" s="9" t="s">
        <v>278</v>
      </c>
      <c r="J63" s="7" t="s">
        <v>113</v>
      </c>
      <c r="K63" s="7">
        <v>17</v>
      </c>
      <c r="L63" s="7">
        <v>45</v>
      </c>
      <c r="M63" s="7">
        <v>45.91</v>
      </c>
      <c r="N63" s="7">
        <v>64</v>
      </c>
      <c r="O63" s="7">
        <v>39</v>
      </c>
      <c r="P63" s="7">
        <v>16.63</v>
      </c>
      <c r="Q63" s="14">
        <v>1.6184879999999999</v>
      </c>
      <c r="R63" s="14">
        <v>1.97424960136414</v>
      </c>
      <c r="S63" s="7" t="s">
        <v>204</v>
      </c>
      <c r="T63" s="7"/>
      <c r="U63" s="7"/>
      <c r="V63" s="23">
        <v>-1.29391056478322E-2</v>
      </c>
      <c r="W63" s="14">
        <f t="shared" si="1"/>
        <v>1.6055488943521676</v>
      </c>
    </row>
    <row r="64" spans="1:23" x14ac:dyDescent="0.35">
      <c r="A64" s="7">
        <v>62</v>
      </c>
      <c r="B64" s="7" t="s">
        <v>27</v>
      </c>
      <c r="C64" s="8">
        <v>43052</v>
      </c>
      <c r="D64" s="10">
        <v>9</v>
      </c>
      <c r="E64" s="24">
        <v>38</v>
      </c>
      <c r="F64" s="23">
        <v>737012.40138888895</v>
      </c>
      <c r="G64" s="23">
        <f t="shared" si="0"/>
        <v>737012.56805555557</v>
      </c>
      <c r="H64" s="9" t="s">
        <v>193</v>
      </c>
      <c r="I64" s="9" t="s">
        <v>278</v>
      </c>
      <c r="J64" s="7" t="s">
        <v>113</v>
      </c>
      <c r="K64" s="7">
        <v>17</v>
      </c>
      <c r="L64" s="7">
        <v>45</v>
      </c>
      <c r="M64" s="7">
        <v>45.85</v>
      </c>
      <c r="N64" s="7">
        <v>64</v>
      </c>
      <c r="O64" s="7">
        <v>39</v>
      </c>
      <c r="P64" s="7">
        <v>16.739999999999998</v>
      </c>
      <c r="Q64" s="14">
        <v>1.7434559999999999</v>
      </c>
      <c r="R64" s="14">
        <v>2.3129358291625999</v>
      </c>
      <c r="S64" s="7" t="s">
        <v>229</v>
      </c>
      <c r="T64" s="7"/>
      <c r="U64" s="7"/>
      <c r="V64" s="23">
        <v>-1.2992457719859799E-2</v>
      </c>
      <c r="W64" s="14">
        <f t="shared" si="1"/>
        <v>1.73046354228014</v>
      </c>
    </row>
    <row r="65" spans="1:23" x14ac:dyDescent="0.35">
      <c r="A65" s="7">
        <v>63</v>
      </c>
      <c r="B65" s="7" t="s">
        <v>27</v>
      </c>
      <c r="C65" s="8">
        <v>43052</v>
      </c>
      <c r="D65" s="10">
        <v>9</v>
      </c>
      <c r="E65" s="24">
        <v>38</v>
      </c>
      <c r="F65" s="23">
        <v>737012.40138888895</v>
      </c>
      <c r="G65" s="23">
        <f t="shared" si="0"/>
        <v>737012.56805555557</v>
      </c>
      <c r="H65" s="9" t="s">
        <v>193</v>
      </c>
      <c r="I65" s="9" t="s">
        <v>278</v>
      </c>
      <c r="J65" s="7" t="s">
        <v>113</v>
      </c>
      <c r="K65" s="7">
        <v>17</v>
      </c>
      <c r="L65" s="7">
        <v>45</v>
      </c>
      <c r="M65" s="7">
        <v>45.58</v>
      </c>
      <c r="N65" s="7">
        <v>64</v>
      </c>
      <c r="O65" s="7">
        <v>39</v>
      </c>
      <c r="P65" s="7">
        <v>16.93</v>
      </c>
      <c r="Q65" s="14">
        <v>1.6002000000000001</v>
      </c>
      <c r="R65" s="14">
        <v>2.0647993087768599</v>
      </c>
      <c r="S65" s="7" t="s">
        <v>196</v>
      </c>
      <c r="T65" s="7"/>
      <c r="U65" s="7"/>
      <c r="V65" s="23">
        <v>-1.2985020149039799E-2</v>
      </c>
      <c r="W65" s="14">
        <f t="shared" si="1"/>
        <v>1.5872149798509603</v>
      </c>
    </row>
    <row r="66" spans="1:23" x14ac:dyDescent="0.35">
      <c r="A66" s="7">
        <v>64</v>
      </c>
      <c r="B66" s="7" t="s">
        <v>27</v>
      </c>
      <c r="C66" s="8">
        <v>43052</v>
      </c>
      <c r="D66" s="10">
        <v>10</v>
      </c>
      <c r="E66" s="24">
        <v>10</v>
      </c>
      <c r="F66" s="23">
        <v>737012.42361111112</v>
      </c>
      <c r="G66" s="23">
        <f t="shared" si="0"/>
        <v>737012.59027777775</v>
      </c>
      <c r="H66" s="9" t="s">
        <v>193</v>
      </c>
      <c r="I66" s="7" t="s">
        <v>66</v>
      </c>
      <c r="J66" s="7" t="s">
        <v>66</v>
      </c>
      <c r="K66" s="7">
        <v>17</v>
      </c>
      <c r="L66" s="7">
        <v>45</v>
      </c>
      <c r="M66" s="7">
        <v>22.78</v>
      </c>
      <c r="N66" s="7">
        <v>64</v>
      </c>
      <c r="O66" s="7">
        <v>36</v>
      </c>
      <c r="P66" s="7">
        <v>33.68</v>
      </c>
      <c r="Q66" s="14">
        <v>2.1214080000000002</v>
      </c>
      <c r="R66" s="14">
        <v>1.9650906324386599</v>
      </c>
      <c r="S66" s="7" t="s">
        <v>229</v>
      </c>
      <c r="T66" s="7"/>
      <c r="U66" s="7"/>
      <c r="V66" s="23">
        <v>-1.18490879430089E-2</v>
      </c>
      <c r="W66" s="14">
        <f t="shared" si="1"/>
        <v>2.1095589120569911</v>
      </c>
    </row>
    <row r="67" spans="1:23" x14ac:dyDescent="0.35">
      <c r="A67" s="7">
        <v>65</v>
      </c>
      <c r="B67" s="7" t="s">
        <v>27</v>
      </c>
      <c r="C67" s="8">
        <v>43052</v>
      </c>
      <c r="D67" s="10">
        <v>10</v>
      </c>
      <c r="E67" s="24">
        <v>43</v>
      </c>
      <c r="F67" s="23">
        <v>737012.44652777771</v>
      </c>
      <c r="G67" s="23">
        <f t="shared" si="0"/>
        <v>737012.61319444433</v>
      </c>
      <c r="H67" s="9" t="s">
        <v>193</v>
      </c>
      <c r="I67" s="9" t="s">
        <v>279</v>
      </c>
      <c r="J67" s="7" t="s">
        <v>112</v>
      </c>
      <c r="K67" s="7">
        <v>17</v>
      </c>
      <c r="L67" s="7">
        <v>45</v>
      </c>
      <c r="M67" s="7">
        <v>30.7</v>
      </c>
      <c r="N67" s="7">
        <v>64</v>
      </c>
      <c r="O67" s="7">
        <v>34</v>
      </c>
      <c r="P67" s="7">
        <v>21.56</v>
      </c>
      <c r="Q67" s="14">
        <v>2.4323040000000002</v>
      </c>
      <c r="R67" s="14">
        <v>2.8595051765441899</v>
      </c>
      <c r="S67" s="7" t="s">
        <v>196</v>
      </c>
      <c r="T67" s="7"/>
      <c r="U67" s="7"/>
      <c r="V67" s="23">
        <v>-1.0056704923520799E-2</v>
      </c>
      <c r="W67" s="14">
        <f t="shared" si="1"/>
        <v>2.4222472950764793</v>
      </c>
    </row>
    <row r="68" spans="1:23" x14ac:dyDescent="0.35">
      <c r="A68" s="7">
        <v>66</v>
      </c>
      <c r="B68" s="7" t="s">
        <v>27</v>
      </c>
      <c r="C68" s="8">
        <v>43052</v>
      </c>
      <c r="D68" s="10">
        <v>10</v>
      </c>
      <c r="E68" s="24">
        <v>49</v>
      </c>
      <c r="F68" s="23">
        <v>737012.45069444436</v>
      </c>
      <c r="G68" s="23">
        <f t="shared" ref="G68:G87" si="2">F68+4/24</f>
        <v>737012.61736111098</v>
      </c>
      <c r="H68" s="9" t="s">
        <v>193</v>
      </c>
      <c r="I68" s="9" t="s">
        <v>279</v>
      </c>
      <c r="J68" s="7" t="s">
        <v>114</v>
      </c>
      <c r="K68" s="7">
        <v>17</v>
      </c>
      <c r="L68" s="7">
        <v>45</v>
      </c>
      <c r="M68" s="7">
        <v>29.55</v>
      </c>
      <c r="N68" s="7">
        <v>64</v>
      </c>
      <c r="O68" s="7">
        <v>34</v>
      </c>
      <c r="P68" s="7">
        <v>20.3</v>
      </c>
      <c r="Q68" s="14">
        <v>2.947416</v>
      </c>
      <c r="R68" s="14">
        <v>3.47058057785034</v>
      </c>
      <c r="S68" s="7" t="s">
        <v>229</v>
      </c>
      <c r="T68" s="7"/>
      <c r="U68" s="7"/>
      <c r="V68" s="23">
        <v>-9.3874086930499003E-3</v>
      </c>
      <c r="W68" s="14">
        <f t="shared" ref="W68:W87" si="3">Q68+V68</f>
        <v>2.9380285913069502</v>
      </c>
    </row>
    <row r="69" spans="1:23" x14ac:dyDescent="0.35">
      <c r="A69" s="7">
        <v>67</v>
      </c>
      <c r="B69" s="7" t="s">
        <v>27</v>
      </c>
      <c r="C69" s="8">
        <v>43052</v>
      </c>
      <c r="D69" s="10">
        <v>11</v>
      </c>
      <c r="E69" s="24">
        <v>39</v>
      </c>
      <c r="F69" s="23">
        <v>737012.48541666672</v>
      </c>
      <c r="G69" s="23">
        <f t="shared" si="2"/>
        <v>737012.65208333335</v>
      </c>
      <c r="H69" s="9" t="s">
        <v>193</v>
      </c>
      <c r="I69" s="7" t="s">
        <v>115</v>
      </c>
      <c r="J69" s="7" t="s">
        <v>115</v>
      </c>
      <c r="K69" s="7">
        <v>17</v>
      </c>
      <c r="L69" s="7">
        <v>44</v>
      </c>
      <c r="M69" s="7">
        <v>58.28</v>
      </c>
      <c r="N69" s="7">
        <v>64</v>
      </c>
      <c r="O69" s="7">
        <v>34</v>
      </c>
      <c r="P69" s="7">
        <v>23.57</v>
      </c>
      <c r="Q69" s="14">
        <v>5.4345840000000001</v>
      </c>
      <c r="R69" s="14">
        <v>5.3976507186889702</v>
      </c>
      <c r="S69" s="7" t="s">
        <v>229</v>
      </c>
      <c r="T69" s="7"/>
      <c r="U69" s="7"/>
      <c r="V69" s="23">
        <v>-1.3750307805990201E-3</v>
      </c>
      <c r="W69" s="14">
        <f t="shared" si="3"/>
        <v>5.4332089692194012</v>
      </c>
    </row>
    <row r="70" spans="1:23" x14ac:dyDescent="0.35">
      <c r="A70" s="7">
        <v>68</v>
      </c>
      <c r="B70" s="7" t="s">
        <v>27</v>
      </c>
      <c r="C70" s="8">
        <v>43052</v>
      </c>
      <c r="D70" s="10">
        <v>11</v>
      </c>
      <c r="E70" s="24">
        <v>57</v>
      </c>
      <c r="F70" s="23">
        <v>737012.49791666667</v>
      </c>
      <c r="G70" s="23">
        <f t="shared" si="2"/>
        <v>737012.6645833333</v>
      </c>
      <c r="H70" s="9" t="s">
        <v>193</v>
      </c>
      <c r="I70" s="7" t="s">
        <v>115</v>
      </c>
      <c r="J70" s="7" t="s">
        <v>115</v>
      </c>
      <c r="K70" s="7">
        <v>17</v>
      </c>
      <c r="L70" s="7">
        <v>45</v>
      </c>
      <c r="M70" s="7">
        <v>5.44</v>
      </c>
      <c r="N70" s="7">
        <v>64</v>
      </c>
      <c r="O70" s="7">
        <v>34</v>
      </c>
      <c r="P70" s="7">
        <v>14.3</v>
      </c>
      <c r="Q70" s="14">
        <v>4.5720000000000001</v>
      </c>
      <c r="R70" s="14">
        <v>4.9188361167907697</v>
      </c>
      <c r="S70" s="7" t="s">
        <v>197</v>
      </c>
      <c r="T70" s="7"/>
      <c r="U70" s="7"/>
      <c r="V70" s="23">
        <v>1.6368368543695599E-3</v>
      </c>
      <c r="W70" s="14">
        <f t="shared" si="3"/>
        <v>4.5736368368543694</v>
      </c>
    </row>
    <row r="71" spans="1:23" x14ac:dyDescent="0.35">
      <c r="A71" s="7">
        <v>69</v>
      </c>
      <c r="B71" s="7" t="s">
        <v>27</v>
      </c>
      <c r="C71" s="8">
        <v>43052</v>
      </c>
      <c r="D71" s="10">
        <v>14</v>
      </c>
      <c r="E71" s="24">
        <v>16</v>
      </c>
      <c r="F71" s="23">
        <v>737012.59444444452</v>
      </c>
      <c r="G71" s="23">
        <f t="shared" si="2"/>
        <v>737012.76111111115</v>
      </c>
      <c r="H71" s="9" t="s">
        <v>193</v>
      </c>
      <c r="I71" s="9" t="s">
        <v>281</v>
      </c>
      <c r="J71" s="7" t="s">
        <v>87</v>
      </c>
      <c r="K71" s="7">
        <v>17</v>
      </c>
      <c r="L71" s="7">
        <v>44</v>
      </c>
      <c r="M71" s="7">
        <v>49.5</v>
      </c>
      <c r="N71" s="7">
        <v>64</v>
      </c>
      <c r="O71" s="7">
        <v>42</v>
      </c>
      <c r="P71" s="7">
        <v>22.36</v>
      </c>
      <c r="Q71" s="16">
        <v>0.91400000000000003</v>
      </c>
      <c r="R71" s="16">
        <v>3.4301806241273901E-2</v>
      </c>
      <c r="S71" s="7" t="s">
        <v>111</v>
      </c>
      <c r="T71" s="7"/>
      <c r="U71" s="7"/>
      <c r="V71" s="23">
        <v>2.76066474584735E-2</v>
      </c>
      <c r="W71" s="14">
        <f t="shared" si="3"/>
        <v>0.94160664745847356</v>
      </c>
    </row>
    <row r="72" spans="1:23" x14ac:dyDescent="0.35">
      <c r="A72" s="7">
        <v>70</v>
      </c>
      <c r="B72" s="7" t="s">
        <v>27</v>
      </c>
      <c r="C72" s="8">
        <v>43052</v>
      </c>
      <c r="D72" s="10">
        <v>14</v>
      </c>
      <c r="E72" s="24">
        <v>29</v>
      </c>
      <c r="F72" s="23">
        <v>737012.60347222222</v>
      </c>
      <c r="G72" s="23">
        <f t="shared" si="2"/>
        <v>737012.77013888885</v>
      </c>
      <c r="H72" s="9" t="s">
        <v>193</v>
      </c>
      <c r="I72" s="9" t="s">
        <v>281</v>
      </c>
      <c r="J72" s="7" t="s">
        <v>87</v>
      </c>
      <c r="K72" s="7">
        <v>17</v>
      </c>
      <c r="L72" s="7">
        <v>44</v>
      </c>
      <c r="M72" s="7">
        <v>49.08</v>
      </c>
      <c r="N72" s="7">
        <v>64</v>
      </c>
      <c r="O72" s="7">
        <v>42</v>
      </c>
      <c r="P72" s="7">
        <v>26.35</v>
      </c>
      <c r="Q72" s="14">
        <v>1.2192000000000001</v>
      </c>
      <c r="R72" s="14">
        <v>0.722861468791962</v>
      </c>
      <c r="S72" s="7" t="s">
        <v>111</v>
      </c>
      <c r="T72" s="7"/>
      <c r="U72" s="7"/>
      <c r="V72" s="23">
        <v>2.9537795867730698E-2</v>
      </c>
      <c r="W72" s="14">
        <f t="shared" si="3"/>
        <v>1.2487377958677308</v>
      </c>
    </row>
    <row r="73" spans="1:23" x14ac:dyDescent="0.35">
      <c r="A73" s="7">
        <v>71</v>
      </c>
      <c r="B73" s="7" t="s">
        <v>27</v>
      </c>
      <c r="C73" s="8">
        <v>43052</v>
      </c>
      <c r="D73" s="10">
        <v>14</v>
      </c>
      <c r="E73" s="24">
        <v>57</v>
      </c>
      <c r="F73" s="23">
        <v>737012.62291666667</v>
      </c>
      <c r="G73" s="23">
        <f t="shared" si="2"/>
        <v>737012.7895833333</v>
      </c>
      <c r="H73" s="9" t="s">
        <v>193</v>
      </c>
      <c r="I73" s="9" t="s">
        <v>280</v>
      </c>
      <c r="J73" s="7" t="s">
        <v>87</v>
      </c>
      <c r="K73" s="7">
        <v>17</v>
      </c>
      <c r="L73" s="7">
        <v>44</v>
      </c>
      <c r="M73" s="7">
        <v>46.54</v>
      </c>
      <c r="N73" s="7">
        <v>64</v>
      </c>
      <c r="O73" s="7">
        <v>42</v>
      </c>
      <c r="P73" s="7">
        <v>2.17</v>
      </c>
      <c r="Q73" s="14">
        <v>1.40208</v>
      </c>
      <c r="R73" s="14">
        <v>-3.7961143534630498E-3</v>
      </c>
      <c r="S73" s="7" t="s">
        <v>111</v>
      </c>
      <c r="T73" s="7"/>
      <c r="U73" s="7"/>
      <c r="V73" s="23">
        <v>3.3161903000723698E-2</v>
      </c>
      <c r="W73" s="14">
        <f t="shared" si="3"/>
        <v>1.4352419030007237</v>
      </c>
    </row>
    <row r="74" spans="1:23" x14ac:dyDescent="0.35">
      <c r="A74" s="7">
        <v>72</v>
      </c>
      <c r="B74" s="7" t="s">
        <v>27</v>
      </c>
      <c r="C74" s="8">
        <v>43052</v>
      </c>
      <c r="D74" s="10">
        <v>15</v>
      </c>
      <c r="E74" s="24">
        <v>10</v>
      </c>
      <c r="F74" s="23">
        <v>737012.6319444445</v>
      </c>
      <c r="G74" s="23">
        <f t="shared" si="2"/>
        <v>737012.79861111112</v>
      </c>
      <c r="H74" s="9" t="s">
        <v>193</v>
      </c>
      <c r="I74" s="9" t="s">
        <v>280</v>
      </c>
      <c r="J74" s="7" t="s">
        <v>87</v>
      </c>
      <c r="K74" s="12">
        <v>17</v>
      </c>
      <c r="L74" s="12">
        <v>44</v>
      </c>
      <c r="M74" s="12">
        <v>44.03</v>
      </c>
      <c r="N74" s="12">
        <v>64</v>
      </c>
      <c r="O74" s="12">
        <v>41</v>
      </c>
      <c r="P74" s="12">
        <v>56.54</v>
      </c>
      <c r="Q74" s="16">
        <v>0.96</v>
      </c>
      <c r="R74" s="16">
        <v>0.43922966718673701</v>
      </c>
      <c r="S74" s="7" t="s">
        <v>137</v>
      </c>
      <c r="T74" s="7"/>
      <c r="U74" s="7" t="s">
        <v>285</v>
      </c>
      <c r="V74" s="23">
        <v>3.4528301018615301E-2</v>
      </c>
      <c r="W74" s="14">
        <f t="shared" si="3"/>
        <v>0.99452830101861522</v>
      </c>
    </row>
    <row r="75" spans="1:23" x14ac:dyDescent="0.35">
      <c r="A75" s="7">
        <v>73</v>
      </c>
      <c r="B75" s="7" t="s">
        <v>27</v>
      </c>
      <c r="C75" s="8">
        <v>43052</v>
      </c>
      <c r="D75" s="10">
        <v>15</v>
      </c>
      <c r="E75" s="24">
        <v>24</v>
      </c>
      <c r="F75" s="23">
        <v>737012.64166666672</v>
      </c>
      <c r="G75" s="23">
        <f t="shared" si="2"/>
        <v>737012.80833333335</v>
      </c>
      <c r="H75" s="9" t="s">
        <v>193</v>
      </c>
      <c r="I75" s="9" t="s">
        <v>280</v>
      </c>
      <c r="J75" s="7" t="s">
        <v>87</v>
      </c>
      <c r="K75" s="7">
        <v>17</v>
      </c>
      <c r="L75" s="7">
        <v>44</v>
      </c>
      <c r="M75" s="7">
        <v>51.98</v>
      </c>
      <c r="N75" s="7">
        <v>64</v>
      </c>
      <c r="O75" s="7">
        <v>41</v>
      </c>
      <c r="P75" s="7">
        <v>51.83</v>
      </c>
      <c r="Q75" s="14">
        <v>1.3715999999999999</v>
      </c>
      <c r="R75" s="14">
        <v>1.53138756752014</v>
      </c>
      <c r="S75" s="7" t="s">
        <v>223</v>
      </c>
      <c r="T75" s="7"/>
      <c r="U75" s="7" t="s">
        <v>194</v>
      </c>
      <c r="V75" s="23">
        <v>3.5969823940894902E-2</v>
      </c>
      <c r="W75" s="14">
        <f t="shared" si="3"/>
        <v>1.4075698239408949</v>
      </c>
    </row>
    <row r="76" spans="1:23" x14ac:dyDescent="0.35">
      <c r="A76" s="7">
        <v>74</v>
      </c>
      <c r="B76" s="7" t="s">
        <v>27</v>
      </c>
      <c r="C76" s="8">
        <v>43052</v>
      </c>
      <c r="D76" s="10">
        <v>17</v>
      </c>
      <c r="E76" s="24">
        <v>3</v>
      </c>
      <c r="F76" s="23">
        <v>737012.7104166667</v>
      </c>
      <c r="G76" s="23">
        <f t="shared" si="2"/>
        <v>737012.87708333333</v>
      </c>
      <c r="H76" s="9" t="s">
        <v>193</v>
      </c>
      <c r="I76" s="9" t="s">
        <v>282</v>
      </c>
      <c r="J76" s="7" t="s">
        <v>89</v>
      </c>
      <c r="K76" s="7">
        <v>17</v>
      </c>
      <c r="L76" s="7">
        <v>46</v>
      </c>
      <c r="M76" s="7">
        <v>36.17</v>
      </c>
      <c r="N76" s="7">
        <v>64</v>
      </c>
      <c r="O76" s="7">
        <v>44</v>
      </c>
      <c r="P76" s="7">
        <v>36.409999999999997</v>
      </c>
      <c r="Q76" s="14">
        <v>3.3436560000000002</v>
      </c>
      <c r="R76" s="14">
        <v>2.0684688091278098</v>
      </c>
      <c r="S76" s="7" t="s">
        <v>197</v>
      </c>
      <c r="T76" s="7"/>
      <c r="U76" s="7"/>
      <c r="V76" s="23">
        <v>3.77417562288253E-2</v>
      </c>
      <c r="W76" s="14">
        <f t="shared" si="3"/>
        <v>3.3813977562288255</v>
      </c>
    </row>
    <row r="77" spans="1:23" x14ac:dyDescent="0.35">
      <c r="A77" s="7">
        <v>75</v>
      </c>
      <c r="B77" s="7" t="s">
        <v>27</v>
      </c>
      <c r="C77" s="8">
        <v>43052</v>
      </c>
      <c r="D77" s="10">
        <v>17</v>
      </c>
      <c r="E77" s="24">
        <v>38</v>
      </c>
      <c r="F77" s="23">
        <v>737012.73472222232</v>
      </c>
      <c r="G77" s="23">
        <f t="shared" si="2"/>
        <v>737012.90138888895</v>
      </c>
      <c r="H77" s="9" t="s">
        <v>193</v>
      </c>
      <c r="I77" s="7" t="s">
        <v>89</v>
      </c>
      <c r="J77" s="7" t="s">
        <v>91</v>
      </c>
      <c r="K77" s="7">
        <v>17</v>
      </c>
      <c r="L77" s="7">
        <v>45</v>
      </c>
      <c r="M77" s="7">
        <v>9.59</v>
      </c>
      <c r="N77" s="7">
        <v>64</v>
      </c>
      <c r="O77" s="7">
        <v>43</v>
      </c>
      <c r="P77" s="7">
        <v>3.8</v>
      </c>
      <c r="Q77" s="14">
        <v>1.557528</v>
      </c>
      <c r="R77" s="14">
        <v>1.3353250026702901</v>
      </c>
      <c r="S77" s="7" t="s">
        <v>229</v>
      </c>
      <c r="T77" s="7"/>
      <c r="U77" s="7"/>
      <c r="V77" s="23">
        <v>3.4471933716112402E-2</v>
      </c>
      <c r="W77" s="14">
        <f t="shared" si="3"/>
        <v>1.5919999337161124</v>
      </c>
    </row>
    <row r="78" spans="1:23" x14ac:dyDescent="0.35">
      <c r="A78" s="7">
        <v>76</v>
      </c>
      <c r="B78" s="7" t="s">
        <v>98</v>
      </c>
      <c r="C78" s="8">
        <v>43052</v>
      </c>
      <c r="D78" s="10">
        <v>9</v>
      </c>
      <c r="E78" s="24">
        <v>3</v>
      </c>
      <c r="F78" s="23">
        <v>737012.37708333333</v>
      </c>
      <c r="G78" s="23">
        <f t="shared" si="2"/>
        <v>737012.54374999995</v>
      </c>
      <c r="H78" s="9" t="s">
        <v>193</v>
      </c>
      <c r="I78" s="9" t="s">
        <v>273</v>
      </c>
      <c r="J78" s="7" t="s">
        <v>116</v>
      </c>
      <c r="K78" s="7">
        <v>17</v>
      </c>
      <c r="L78" s="7">
        <v>40</v>
      </c>
      <c r="M78" s="7">
        <v>58.3</v>
      </c>
      <c r="N78" s="7">
        <v>64</v>
      </c>
      <c r="O78" s="7">
        <v>50</v>
      </c>
      <c r="P78" s="7">
        <v>3.4</v>
      </c>
      <c r="Q78" s="14">
        <v>3.22</v>
      </c>
      <c r="R78" s="14">
        <v>3.11634469032288</v>
      </c>
      <c r="S78" s="7" t="s">
        <v>229</v>
      </c>
      <c r="T78" s="7"/>
      <c r="U78" s="7"/>
      <c r="V78" s="23">
        <v>-6.9170447690822196E-3</v>
      </c>
      <c r="W78" s="14">
        <f t="shared" si="3"/>
        <v>3.2130829552309179</v>
      </c>
    </row>
    <row r="79" spans="1:23" x14ac:dyDescent="0.35">
      <c r="A79" s="7">
        <v>77</v>
      </c>
      <c r="B79" s="7" t="s">
        <v>98</v>
      </c>
      <c r="C79" s="8">
        <v>43052</v>
      </c>
      <c r="D79" s="10">
        <v>9</v>
      </c>
      <c r="E79" s="24">
        <v>34</v>
      </c>
      <c r="F79" s="23">
        <v>737012.3986111111</v>
      </c>
      <c r="G79" s="23">
        <f t="shared" si="2"/>
        <v>737012.56527777773</v>
      </c>
      <c r="H79" s="9" t="s">
        <v>193</v>
      </c>
      <c r="I79" s="9" t="s">
        <v>272</v>
      </c>
      <c r="J79" s="7" t="s">
        <v>117</v>
      </c>
      <c r="K79" s="7">
        <v>17</v>
      </c>
      <c r="L79" s="7">
        <v>41</v>
      </c>
      <c r="M79" s="7">
        <v>13.7</v>
      </c>
      <c r="N79" s="7">
        <v>64</v>
      </c>
      <c r="O79" s="7">
        <v>51</v>
      </c>
      <c r="P79" s="7">
        <v>13.4</v>
      </c>
      <c r="Q79" s="14">
        <v>3.64</v>
      </c>
      <c r="R79" s="14">
        <v>3.5971431732177699</v>
      </c>
      <c r="S79" s="7" t="s">
        <v>229</v>
      </c>
      <c r="T79" s="7"/>
      <c r="U79" s="7"/>
      <c r="V79" s="23">
        <v>-6.8064314488631697E-3</v>
      </c>
      <c r="W79" s="14">
        <f t="shared" si="3"/>
        <v>3.6331935685511372</v>
      </c>
    </row>
    <row r="80" spans="1:23" x14ac:dyDescent="0.35">
      <c r="A80" s="7">
        <v>78</v>
      </c>
      <c r="B80" s="7" t="s">
        <v>98</v>
      </c>
      <c r="C80" s="8">
        <v>43052</v>
      </c>
      <c r="D80" s="10">
        <v>11</v>
      </c>
      <c r="E80" s="24">
        <v>24</v>
      </c>
      <c r="F80" s="23">
        <v>737012.47500000009</v>
      </c>
      <c r="G80" s="23">
        <f t="shared" si="2"/>
        <v>737012.64166666672</v>
      </c>
      <c r="H80" s="9" t="s">
        <v>193</v>
      </c>
      <c r="I80" s="7" t="s">
        <v>283</v>
      </c>
      <c r="J80" s="7" t="s">
        <v>81</v>
      </c>
      <c r="K80" s="7">
        <v>17</v>
      </c>
      <c r="L80" s="7">
        <v>46</v>
      </c>
      <c r="M80" s="7">
        <v>10</v>
      </c>
      <c r="N80" s="7">
        <v>64</v>
      </c>
      <c r="O80" s="7">
        <v>52</v>
      </c>
      <c r="P80" s="7">
        <v>35.4</v>
      </c>
      <c r="Q80" s="14">
        <v>6.43</v>
      </c>
      <c r="R80" s="14">
        <v>5.3736314773559597</v>
      </c>
      <c r="S80" s="7" t="s">
        <v>197</v>
      </c>
      <c r="T80" s="7"/>
      <c r="U80" s="7"/>
      <c r="V80" s="23">
        <v>-2.5527250459217899E-3</v>
      </c>
      <c r="W80" s="14">
        <f t="shared" si="3"/>
        <v>6.4274472749540781</v>
      </c>
    </row>
    <row r="81" spans="1:23" x14ac:dyDescent="0.35">
      <c r="A81" s="7">
        <v>79</v>
      </c>
      <c r="B81" s="7" t="s">
        <v>98</v>
      </c>
      <c r="C81" s="8">
        <v>43052</v>
      </c>
      <c r="D81" s="10">
        <v>11</v>
      </c>
      <c r="E81" s="24">
        <v>30</v>
      </c>
      <c r="F81" s="23">
        <v>737012.47916666674</v>
      </c>
      <c r="G81" s="23">
        <f t="shared" si="2"/>
        <v>737012.64583333337</v>
      </c>
      <c r="H81" s="9" t="s">
        <v>193</v>
      </c>
      <c r="I81" s="7" t="s">
        <v>283</v>
      </c>
      <c r="J81" s="7" t="s">
        <v>81</v>
      </c>
      <c r="K81" s="7">
        <v>17</v>
      </c>
      <c r="L81" s="7">
        <v>46</v>
      </c>
      <c r="M81" s="7">
        <v>10.1</v>
      </c>
      <c r="N81" s="7">
        <v>64</v>
      </c>
      <c r="O81" s="7">
        <v>52</v>
      </c>
      <c r="P81" s="7">
        <v>36.799999999999997</v>
      </c>
      <c r="Q81" s="14">
        <v>5.81</v>
      </c>
      <c r="R81" s="14">
        <v>3.5791714191436799</v>
      </c>
      <c r="S81" s="7" t="s">
        <v>199</v>
      </c>
      <c r="T81" s="7"/>
      <c r="U81" s="7"/>
      <c r="V81" s="23">
        <v>-1.69648518255208E-3</v>
      </c>
      <c r="W81" s="14">
        <f t="shared" si="3"/>
        <v>5.8083035148174478</v>
      </c>
    </row>
    <row r="82" spans="1:23" x14ac:dyDescent="0.35">
      <c r="A82" s="7">
        <v>80</v>
      </c>
      <c r="B82" s="7" t="s">
        <v>98</v>
      </c>
      <c r="C82" s="8">
        <v>43052</v>
      </c>
      <c r="D82" s="10">
        <v>11</v>
      </c>
      <c r="E82" s="24">
        <v>55</v>
      </c>
      <c r="F82" s="23">
        <v>737012.49652777787</v>
      </c>
      <c r="G82" s="23">
        <f t="shared" si="2"/>
        <v>737012.6631944445</v>
      </c>
      <c r="H82" s="9" t="s">
        <v>193</v>
      </c>
      <c r="I82" s="7" t="s">
        <v>283</v>
      </c>
      <c r="J82" s="7" t="s">
        <v>82</v>
      </c>
      <c r="K82" s="7">
        <v>17</v>
      </c>
      <c r="L82" s="7">
        <v>46</v>
      </c>
      <c r="M82" s="7">
        <v>8.9</v>
      </c>
      <c r="N82" s="7">
        <v>64</v>
      </c>
      <c r="O82" s="7">
        <v>52</v>
      </c>
      <c r="P82" s="7">
        <v>40</v>
      </c>
      <c r="Q82" s="14">
        <v>4.37</v>
      </c>
      <c r="R82" s="14">
        <v>5.41507816314697</v>
      </c>
      <c r="S82" s="7" t="s">
        <v>231</v>
      </c>
      <c r="T82" s="7"/>
      <c r="U82" s="7" t="s">
        <v>286</v>
      </c>
      <c r="V82" s="23">
        <v>2.23148681134937E-3</v>
      </c>
      <c r="W82" s="14">
        <f t="shared" si="3"/>
        <v>4.3722314868113497</v>
      </c>
    </row>
    <row r="83" spans="1:23" x14ac:dyDescent="0.35">
      <c r="A83" s="7">
        <v>81</v>
      </c>
      <c r="B83" s="7" t="s">
        <v>98</v>
      </c>
      <c r="C83" s="8">
        <v>43052</v>
      </c>
      <c r="D83" s="10">
        <v>13</v>
      </c>
      <c r="E83" s="24">
        <v>22</v>
      </c>
      <c r="F83" s="23">
        <v>737012.55694444443</v>
      </c>
      <c r="G83" s="23">
        <f t="shared" si="2"/>
        <v>737012.72361111105</v>
      </c>
      <c r="H83" s="9" t="s">
        <v>193</v>
      </c>
      <c r="I83" s="9" t="s">
        <v>83</v>
      </c>
      <c r="J83" s="7" t="s">
        <v>83</v>
      </c>
      <c r="K83" s="7">
        <v>17</v>
      </c>
      <c r="L83" s="7">
        <v>45</v>
      </c>
      <c r="M83" s="7">
        <v>49.7</v>
      </c>
      <c r="N83" s="7">
        <v>64</v>
      </c>
      <c r="O83" s="7">
        <v>52</v>
      </c>
      <c r="P83" s="7">
        <v>57</v>
      </c>
      <c r="Q83" s="14">
        <v>2.35</v>
      </c>
      <c r="R83" s="14">
        <v>2.20658159255981</v>
      </c>
      <c r="S83" s="7" t="s">
        <v>204</v>
      </c>
      <c r="T83" s="7"/>
      <c r="U83" s="7"/>
      <c r="V83" s="23">
        <v>1.8025818452872999E-2</v>
      </c>
      <c r="W83" s="14">
        <f t="shared" si="3"/>
        <v>2.3680258184528733</v>
      </c>
    </row>
    <row r="84" spans="1:23" x14ac:dyDescent="0.35">
      <c r="A84" s="7">
        <v>82</v>
      </c>
      <c r="B84" s="7" t="s">
        <v>98</v>
      </c>
      <c r="C84" s="8">
        <v>43052</v>
      </c>
      <c r="D84" s="10">
        <v>14</v>
      </c>
      <c r="E84" s="24">
        <v>7</v>
      </c>
      <c r="F84" s="23">
        <v>737012.58819444443</v>
      </c>
      <c r="G84" s="23">
        <f t="shared" si="2"/>
        <v>737012.75486111105</v>
      </c>
      <c r="H84" s="9" t="s">
        <v>193</v>
      </c>
      <c r="I84" s="7" t="s">
        <v>84</v>
      </c>
      <c r="J84" s="7" t="s">
        <v>84</v>
      </c>
      <c r="K84" s="7">
        <v>17</v>
      </c>
      <c r="L84" s="7">
        <v>43</v>
      </c>
      <c r="M84" s="7">
        <v>20.8</v>
      </c>
      <c r="N84" s="7">
        <v>64</v>
      </c>
      <c r="O84" s="7">
        <v>53</v>
      </c>
      <c r="P84" s="7">
        <v>7.5</v>
      </c>
      <c r="Q84" s="14">
        <v>3.22</v>
      </c>
      <c r="R84" s="14">
        <v>3.0235123634338401</v>
      </c>
      <c r="S84" s="7" t="s">
        <v>200</v>
      </c>
      <c r="T84" s="7"/>
      <c r="U84" s="7"/>
      <c r="V84" s="23">
        <v>2.53259922874607E-2</v>
      </c>
      <c r="W84" s="14">
        <f t="shared" si="3"/>
        <v>3.2453259922874609</v>
      </c>
    </row>
    <row r="85" spans="1:23" x14ac:dyDescent="0.35">
      <c r="A85" s="7">
        <v>83</v>
      </c>
      <c r="B85" s="7" t="s">
        <v>98</v>
      </c>
      <c r="C85" s="8">
        <v>43053</v>
      </c>
      <c r="D85" s="10">
        <v>13</v>
      </c>
      <c r="E85" s="24">
        <v>40</v>
      </c>
      <c r="F85" s="23">
        <v>737013.56944444438</v>
      </c>
      <c r="G85" s="23">
        <f t="shared" si="2"/>
        <v>737013.73611111101</v>
      </c>
      <c r="H85" s="9" t="s">
        <v>193</v>
      </c>
      <c r="I85" s="9" t="s">
        <v>268</v>
      </c>
      <c r="J85" s="7" t="s">
        <v>85</v>
      </c>
      <c r="K85" s="7">
        <v>17</v>
      </c>
      <c r="L85" s="7">
        <v>41</v>
      </c>
      <c r="M85" s="7">
        <v>25.9</v>
      </c>
      <c r="N85" s="7">
        <v>64</v>
      </c>
      <c r="O85" s="7">
        <v>53</v>
      </c>
      <c r="P85" s="7">
        <v>35.700000000000003</v>
      </c>
      <c r="Q85" s="14">
        <v>1.85</v>
      </c>
      <c r="R85" s="14">
        <v>1.93869388103485</v>
      </c>
      <c r="S85" s="7" t="s">
        <v>229</v>
      </c>
      <c r="T85" s="7"/>
      <c r="U85" s="7" t="s">
        <v>287</v>
      </c>
      <c r="V85" s="23">
        <v>1.56935386938605E-2</v>
      </c>
      <c r="W85" s="14">
        <f t="shared" si="3"/>
        <v>1.8656935386938607</v>
      </c>
    </row>
    <row r="86" spans="1:23" x14ac:dyDescent="0.35">
      <c r="A86" s="7">
        <v>84</v>
      </c>
      <c r="B86" s="7" t="s">
        <v>98</v>
      </c>
      <c r="C86" s="8">
        <v>43053</v>
      </c>
      <c r="D86" s="10">
        <v>13</v>
      </c>
      <c r="E86" s="24">
        <v>40</v>
      </c>
      <c r="F86" s="23">
        <v>737013.56944444438</v>
      </c>
      <c r="G86" s="23">
        <f t="shared" si="2"/>
        <v>737013.73611111101</v>
      </c>
      <c r="H86" s="9" t="s">
        <v>193</v>
      </c>
      <c r="I86" s="9" t="s">
        <v>268</v>
      </c>
      <c r="J86" s="7" t="s">
        <v>85</v>
      </c>
      <c r="K86" s="7">
        <v>17</v>
      </c>
      <c r="L86" s="7">
        <v>41</v>
      </c>
      <c r="M86" s="7">
        <v>26</v>
      </c>
      <c r="N86" s="7">
        <v>64</v>
      </c>
      <c r="O86" s="7">
        <v>53</v>
      </c>
      <c r="P86" s="7">
        <v>36.4</v>
      </c>
      <c r="Q86" s="14">
        <v>2.6</v>
      </c>
      <c r="R86" s="14">
        <v>2.43873143196106</v>
      </c>
      <c r="S86" s="7" t="s">
        <v>229</v>
      </c>
      <c r="T86" s="7"/>
      <c r="U86" s="7" t="s">
        <v>287</v>
      </c>
      <c r="V86" s="23">
        <v>1.5691783208437299E-2</v>
      </c>
      <c r="W86" s="14">
        <f t="shared" si="3"/>
        <v>2.6156917832084372</v>
      </c>
    </row>
    <row r="87" spans="1:23" x14ac:dyDescent="0.35">
      <c r="A87" s="7">
        <v>85</v>
      </c>
      <c r="B87" s="7" t="s">
        <v>98</v>
      </c>
      <c r="C87" s="8">
        <v>43053</v>
      </c>
      <c r="D87" s="10">
        <v>13</v>
      </c>
      <c r="E87" s="24">
        <v>57</v>
      </c>
      <c r="F87" s="23">
        <v>737013.58124999993</v>
      </c>
      <c r="G87" s="23">
        <f t="shared" si="2"/>
        <v>737013.74791666656</v>
      </c>
      <c r="H87" s="9" t="s">
        <v>193</v>
      </c>
      <c r="I87" s="9" t="s">
        <v>268</v>
      </c>
      <c r="J87" s="7" t="s">
        <v>85</v>
      </c>
      <c r="K87" s="7">
        <v>17</v>
      </c>
      <c r="L87" s="7">
        <v>41</v>
      </c>
      <c r="M87" s="7">
        <v>24.6</v>
      </c>
      <c r="N87" s="7">
        <v>64</v>
      </c>
      <c r="O87" s="7">
        <v>53</v>
      </c>
      <c r="P87" s="7">
        <v>35.9</v>
      </c>
      <c r="Q87" s="14">
        <v>1.49</v>
      </c>
      <c r="R87" s="14">
        <v>0.84880071878433205</v>
      </c>
      <c r="S87" s="7" t="s">
        <v>229</v>
      </c>
      <c r="T87" s="7"/>
      <c r="U87" s="7" t="s">
        <v>287</v>
      </c>
      <c r="V87" s="23">
        <v>1.6430576072793499E-2</v>
      </c>
      <c r="W87" s="14">
        <f t="shared" si="3"/>
        <v>1.5064305760727934</v>
      </c>
    </row>
    <row r="105" spans="4:9" x14ac:dyDescent="0.35">
      <c r="D105" s="1"/>
      <c r="E105" s="1"/>
      <c r="F105" s="1"/>
      <c r="G105" s="1"/>
      <c r="H105" s="1"/>
      <c r="I105" s="1"/>
    </row>
    <row r="106" spans="4:9" x14ac:dyDescent="0.35">
      <c r="D106" s="1"/>
      <c r="E106" s="1"/>
      <c r="F106" s="1"/>
      <c r="G106" s="1"/>
      <c r="H106" s="1"/>
      <c r="I106" s="1"/>
    </row>
    <row r="107" spans="4:9" x14ac:dyDescent="0.35">
      <c r="D107" s="1"/>
      <c r="E107" s="1"/>
      <c r="F107" s="1"/>
      <c r="G107" s="1"/>
      <c r="H107" s="1"/>
      <c r="I107" s="1"/>
    </row>
    <row r="108" spans="4:9" x14ac:dyDescent="0.35">
      <c r="D108" s="1"/>
      <c r="E108" s="1"/>
      <c r="F108" s="1"/>
      <c r="G108" s="1"/>
      <c r="H108" s="1"/>
      <c r="I108" s="1"/>
    </row>
    <row r="109" spans="4:9" x14ac:dyDescent="0.35">
      <c r="D109" s="1"/>
      <c r="E109" s="1"/>
      <c r="F109" s="1"/>
      <c r="G109" s="1"/>
      <c r="H109" s="1"/>
      <c r="I109" s="1"/>
    </row>
    <row r="111" spans="4:9" x14ac:dyDescent="0.35">
      <c r="D111" s="1"/>
      <c r="E111" s="1"/>
      <c r="F111" s="1"/>
      <c r="G111" s="1"/>
      <c r="H111" s="1"/>
      <c r="I111" s="1"/>
    </row>
    <row r="117" spans="4:9" x14ac:dyDescent="0.35">
      <c r="D117" s="1"/>
      <c r="E117" s="1"/>
      <c r="F117" s="1"/>
      <c r="G117" s="1"/>
      <c r="H117" s="1"/>
      <c r="I117" s="1"/>
    </row>
    <row r="121" spans="4:9" x14ac:dyDescent="0.35">
      <c r="D121" s="1"/>
      <c r="E121" s="1"/>
      <c r="F121" s="1"/>
      <c r="G121" s="1"/>
      <c r="H121" s="1"/>
      <c r="I121" s="1"/>
    </row>
    <row r="124" spans="4:9" x14ac:dyDescent="0.35">
      <c r="D124" s="1"/>
      <c r="E124" s="1"/>
      <c r="F124" s="1"/>
      <c r="G124" s="1"/>
      <c r="H124" s="1"/>
      <c r="I124" s="1"/>
    </row>
    <row r="125" spans="4:9" x14ac:dyDescent="0.35">
      <c r="D125" s="1"/>
      <c r="E125" s="1"/>
      <c r="F125" s="1"/>
      <c r="G125" s="1"/>
      <c r="H125" s="1"/>
      <c r="I125" s="1"/>
    </row>
    <row r="126" spans="4:9" x14ac:dyDescent="0.35">
      <c r="D126" s="1"/>
      <c r="E126" s="1"/>
      <c r="F126" s="1"/>
      <c r="G126" s="1"/>
      <c r="H126" s="1"/>
      <c r="I126" s="1"/>
    </row>
    <row r="127" spans="4:9" x14ac:dyDescent="0.35">
      <c r="D127" s="1"/>
      <c r="E127" s="1"/>
      <c r="F127" s="1"/>
      <c r="G127" s="1"/>
      <c r="H127" s="1"/>
      <c r="I127" s="1"/>
    </row>
    <row r="128" spans="4:9" x14ac:dyDescent="0.35">
      <c r="D128" s="1"/>
      <c r="E128" s="1"/>
      <c r="F128" s="1"/>
      <c r="G128" s="1"/>
      <c r="H128" s="1"/>
      <c r="I128" s="1"/>
    </row>
    <row r="130" spans="4:9" x14ac:dyDescent="0.35">
      <c r="D130" s="1"/>
      <c r="E130" s="1"/>
      <c r="F130" s="1"/>
      <c r="G130" s="1"/>
      <c r="H130" s="1"/>
      <c r="I130" s="1"/>
    </row>
    <row r="131" spans="4:9" x14ac:dyDescent="0.35">
      <c r="D131" s="1"/>
      <c r="E131" s="1"/>
      <c r="F131" s="1"/>
      <c r="G131" s="1"/>
      <c r="H131" s="1"/>
      <c r="I131" s="1"/>
    </row>
    <row r="132" spans="4:9" x14ac:dyDescent="0.35">
      <c r="D132" s="1"/>
      <c r="E132" s="1"/>
      <c r="F132" s="1"/>
      <c r="G132" s="1"/>
      <c r="H132" s="1"/>
      <c r="I132" s="1"/>
    </row>
    <row r="133" spans="4:9" x14ac:dyDescent="0.35">
      <c r="D133" s="1"/>
      <c r="E133" s="1"/>
      <c r="F133" s="1"/>
      <c r="G133" s="1"/>
      <c r="H133" s="1"/>
      <c r="I133" s="1"/>
    </row>
    <row r="134" spans="4:9" x14ac:dyDescent="0.35">
      <c r="D134" s="1"/>
      <c r="E134" s="1"/>
      <c r="F134" s="1"/>
      <c r="G134" s="1"/>
      <c r="H134" s="1"/>
      <c r="I134" s="1"/>
    </row>
    <row r="137" spans="4:9" x14ac:dyDescent="0.35">
      <c r="D137" s="1"/>
      <c r="E137" s="1"/>
      <c r="F137" s="1"/>
      <c r="G137" s="1"/>
      <c r="H137" s="1"/>
      <c r="I137" s="1"/>
    </row>
    <row r="138" spans="4:9" x14ac:dyDescent="0.35">
      <c r="D138" s="1"/>
      <c r="E138" s="1"/>
      <c r="F138" s="1"/>
      <c r="G138" s="1"/>
      <c r="H138" s="1"/>
      <c r="I138" s="1"/>
    </row>
    <row r="139" spans="4:9" x14ac:dyDescent="0.35">
      <c r="D139" s="1"/>
      <c r="E139" s="1"/>
      <c r="F139" s="1"/>
      <c r="G139" s="1"/>
      <c r="H139" s="1"/>
      <c r="I139" s="1"/>
    </row>
    <row r="140" spans="4:9" x14ac:dyDescent="0.35">
      <c r="D140" s="1"/>
      <c r="E140" s="1"/>
      <c r="F140" s="1"/>
      <c r="G140" s="1"/>
      <c r="H140" s="1"/>
      <c r="I140" s="1"/>
    </row>
    <row r="141" spans="4:9" x14ac:dyDescent="0.35">
      <c r="D141" s="1"/>
      <c r="E141" s="1"/>
      <c r="F141" s="1"/>
      <c r="G141" s="1"/>
      <c r="H141" s="1"/>
      <c r="I141" s="1"/>
    </row>
    <row r="142" spans="4:9" x14ac:dyDescent="0.35">
      <c r="D142" s="1"/>
      <c r="E142" s="1"/>
      <c r="F142" s="1"/>
      <c r="G142" s="1"/>
      <c r="H142" s="1"/>
      <c r="I142" s="1"/>
    </row>
    <row r="144" spans="4:9" x14ac:dyDescent="0.35">
      <c r="D144" s="1"/>
      <c r="E144" s="1"/>
      <c r="F144" s="1"/>
      <c r="G144" s="1"/>
      <c r="H144" s="1"/>
      <c r="I144" s="1"/>
    </row>
    <row r="145" spans="4:9" x14ac:dyDescent="0.35">
      <c r="D145" s="1"/>
      <c r="E145" s="1"/>
      <c r="F145" s="1"/>
      <c r="G145" s="1"/>
      <c r="H145" s="1"/>
      <c r="I145" s="1"/>
    </row>
    <row r="146" spans="4:9" x14ac:dyDescent="0.35">
      <c r="D146" s="1"/>
      <c r="E146" s="1"/>
      <c r="F146" s="1"/>
      <c r="G146" s="1"/>
      <c r="H146" s="1"/>
      <c r="I146" s="1"/>
    </row>
    <row r="147" spans="4:9" x14ac:dyDescent="0.35">
      <c r="D147" s="1"/>
      <c r="E147" s="1"/>
      <c r="F147" s="1"/>
      <c r="G147" s="1"/>
      <c r="H147" s="1"/>
      <c r="I147" s="1"/>
    </row>
    <row r="148" spans="4:9" x14ac:dyDescent="0.35">
      <c r="D148" s="1"/>
      <c r="E148" s="1"/>
      <c r="F148" s="1"/>
      <c r="G148" s="1"/>
      <c r="H148" s="1"/>
      <c r="I148" s="1"/>
    </row>
    <row r="150" spans="4:9" x14ac:dyDescent="0.35">
      <c r="D150" s="1"/>
      <c r="E150" s="1"/>
      <c r="F150" s="1"/>
      <c r="G150" s="1"/>
      <c r="H150" s="1"/>
      <c r="I150" s="1"/>
    </row>
    <row r="151" spans="4:9" x14ac:dyDescent="0.35">
      <c r="D151" s="1"/>
      <c r="E151" s="1"/>
      <c r="F151" s="1"/>
      <c r="G151" s="1"/>
      <c r="H151" s="1"/>
      <c r="I151" s="1"/>
    </row>
    <row r="152" spans="4:9" x14ac:dyDescent="0.35">
      <c r="D152" s="1"/>
      <c r="E152" s="1"/>
      <c r="F152" s="1"/>
      <c r="G152" s="1"/>
      <c r="H152" s="1"/>
      <c r="I152" s="1"/>
    </row>
    <row r="153" spans="4:9" x14ac:dyDescent="0.35">
      <c r="D153" s="1"/>
      <c r="E153" s="1"/>
      <c r="F153" s="1"/>
      <c r="G153" s="1"/>
      <c r="H153" s="1"/>
      <c r="I153" s="1"/>
    </row>
    <row r="155" spans="4:9" x14ac:dyDescent="0.35">
      <c r="D155" s="1"/>
      <c r="E155" s="1"/>
      <c r="F155" s="1"/>
      <c r="G155" s="1"/>
      <c r="H155" s="1"/>
      <c r="I155" s="1"/>
    </row>
    <row r="156" spans="4:9" x14ac:dyDescent="0.35">
      <c r="D156" s="1"/>
      <c r="E156" s="1"/>
      <c r="F156" s="1"/>
      <c r="G156" s="1"/>
      <c r="H156" s="1"/>
      <c r="I156" s="1"/>
    </row>
    <row r="157" spans="4:9" x14ac:dyDescent="0.35">
      <c r="D157" s="1"/>
      <c r="E157" s="1"/>
      <c r="F157" s="1"/>
      <c r="G157" s="1"/>
      <c r="H157" s="1"/>
      <c r="I157" s="1"/>
    </row>
    <row r="158" spans="4:9" x14ac:dyDescent="0.35">
      <c r="D158" s="1"/>
      <c r="E158" s="1"/>
      <c r="F158" s="1"/>
      <c r="G158" s="1"/>
      <c r="H158" s="1"/>
      <c r="I158" s="1"/>
    </row>
  </sheetData>
  <mergeCells count="2">
    <mergeCell ref="N2:P2"/>
    <mergeCell ref="K2:M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11" sqref="E11"/>
    </sheetView>
  </sheetViews>
  <sheetFormatPr defaultRowHeight="14.5" x14ac:dyDescent="0.35"/>
  <cols>
    <col min="2" max="2" width="19.453125" customWidth="1"/>
    <col min="3" max="3" width="8.453125" customWidth="1"/>
    <col min="10" max="10" width="12.7265625" customWidth="1"/>
    <col min="13" max="13" width="32.26953125" customWidth="1"/>
    <col min="14" max="14" width="13.81640625" customWidth="1"/>
  </cols>
  <sheetData>
    <row r="1" spans="1:14" x14ac:dyDescent="0.35">
      <c r="D1" s="43" t="s">
        <v>3</v>
      </c>
      <c r="E1" s="43"/>
      <c r="F1" s="43"/>
      <c r="G1" s="43" t="s">
        <v>4</v>
      </c>
      <c r="H1" s="43"/>
      <c r="I1" s="43"/>
    </row>
    <row r="2" spans="1:14" x14ac:dyDescent="0.35">
      <c r="A2" t="s">
        <v>125</v>
      </c>
      <c r="B2" t="s">
        <v>5</v>
      </c>
      <c r="C2" t="s">
        <v>126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147</v>
      </c>
      <c r="K2" t="s">
        <v>146</v>
      </c>
      <c r="L2" t="s">
        <v>211</v>
      </c>
      <c r="M2" t="s">
        <v>124</v>
      </c>
      <c r="N2" t="s">
        <v>220</v>
      </c>
    </row>
    <row r="3" spans="1:14" x14ac:dyDescent="0.35">
      <c r="A3" t="s">
        <v>32</v>
      </c>
      <c r="B3" t="s">
        <v>6</v>
      </c>
      <c r="C3" s="1">
        <v>0.3979166666666667</v>
      </c>
      <c r="D3">
        <v>64</v>
      </c>
      <c r="E3">
        <v>55</v>
      </c>
      <c r="F3">
        <v>34</v>
      </c>
      <c r="G3">
        <v>18</v>
      </c>
      <c r="H3">
        <v>21</v>
      </c>
      <c r="I3">
        <v>35</v>
      </c>
      <c r="J3">
        <v>0</v>
      </c>
      <c r="K3" t="s">
        <v>7</v>
      </c>
    </row>
    <row r="4" spans="1:14" x14ac:dyDescent="0.35">
      <c r="C4" s="1"/>
      <c r="D4">
        <v>64</v>
      </c>
      <c r="E4">
        <v>55</v>
      </c>
      <c r="F4">
        <v>33.799999999999997</v>
      </c>
      <c r="G4">
        <v>18</v>
      </c>
      <c r="H4">
        <v>21</v>
      </c>
      <c r="I4">
        <v>34.700000000000003</v>
      </c>
      <c r="J4">
        <v>79</v>
      </c>
      <c r="K4" t="s">
        <v>20</v>
      </c>
    </row>
    <row r="5" spans="1:14" x14ac:dyDescent="0.35">
      <c r="D5">
        <v>64</v>
      </c>
      <c r="E5">
        <v>55</v>
      </c>
      <c r="F5">
        <v>33.299999999999997</v>
      </c>
      <c r="G5">
        <v>18</v>
      </c>
      <c r="H5">
        <v>21</v>
      </c>
      <c r="I5">
        <v>34.200000000000003</v>
      </c>
      <c r="J5">
        <v>242</v>
      </c>
      <c r="K5" t="s">
        <v>20</v>
      </c>
    </row>
    <row r="6" spans="1:14" x14ac:dyDescent="0.35">
      <c r="D6">
        <v>64</v>
      </c>
      <c r="E6">
        <v>55</v>
      </c>
      <c r="F6">
        <v>33.700000000000003</v>
      </c>
      <c r="G6">
        <v>18</v>
      </c>
      <c r="H6">
        <v>21</v>
      </c>
      <c r="I6">
        <v>34.200000000000003</v>
      </c>
      <c r="J6">
        <v>374</v>
      </c>
      <c r="K6" t="s">
        <v>8</v>
      </c>
      <c r="L6" t="s">
        <v>127</v>
      </c>
      <c r="N6">
        <v>1</v>
      </c>
    </row>
    <row r="7" spans="1:14" x14ac:dyDescent="0.35">
      <c r="D7">
        <v>64</v>
      </c>
      <c r="E7">
        <v>55</v>
      </c>
      <c r="F7">
        <v>33.299999999999997</v>
      </c>
      <c r="G7">
        <v>18</v>
      </c>
      <c r="H7">
        <v>21</v>
      </c>
      <c r="I7">
        <v>34</v>
      </c>
      <c r="J7">
        <v>371</v>
      </c>
      <c r="K7" t="s">
        <v>9</v>
      </c>
      <c r="L7" t="s">
        <v>127</v>
      </c>
      <c r="N7">
        <v>2</v>
      </c>
    </row>
    <row r="9" spans="1:14" x14ac:dyDescent="0.35">
      <c r="A9" t="s">
        <v>51</v>
      </c>
      <c r="B9" t="s">
        <v>10</v>
      </c>
      <c r="C9" s="1">
        <v>0.39930555555555558</v>
      </c>
      <c r="D9">
        <v>64</v>
      </c>
      <c r="E9">
        <v>55</v>
      </c>
      <c r="F9">
        <v>21.35</v>
      </c>
      <c r="G9">
        <v>18</v>
      </c>
      <c r="H9">
        <v>21</v>
      </c>
      <c r="I9">
        <v>51.34</v>
      </c>
      <c r="J9">
        <v>0</v>
      </c>
      <c r="K9" t="s">
        <v>7</v>
      </c>
    </row>
    <row r="10" spans="1:14" x14ac:dyDescent="0.35">
      <c r="D10">
        <v>64</v>
      </c>
      <c r="E10">
        <v>55</v>
      </c>
      <c r="F10">
        <v>19.559999999999999</v>
      </c>
      <c r="G10">
        <v>18</v>
      </c>
      <c r="H10">
        <v>21</v>
      </c>
      <c r="I10">
        <v>49.88</v>
      </c>
      <c r="J10">
        <v>11</v>
      </c>
      <c r="K10" t="s">
        <v>20</v>
      </c>
    </row>
    <row r="11" spans="1:14" x14ac:dyDescent="0.35">
      <c r="D11">
        <v>64</v>
      </c>
      <c r="E11">
        <v>55</v>
      </c>
      <c r="F11">
        <v>19.79</v>
      </c>
      <c r="G11">
        <v>18</v>
      </c>
      <c r="H11">
        <v>21</v>
      </c>
      <c r="I11">
        <v>49.82</v>
      </c>
      <c r="J11">
        <v>138</v>
      </c>
      <c r="K11" t="s">
        <v>11</v>
      </c>
      <c r="L11" t="s">
        <v>128</v>
      </c>
      <c r="N11">
        <v>3</v>
      </c>
    </row>
    <row r="13" spans="1:14" x14ac:dyDescent="0.35">
      <c r="A13" t="s">
        <v>51</v>
      </c>
      <c r="B13" t="s">
        <v>12</v>
      </c>
      <c r="C13" s="1">
        <v>0.42569444444444443</v>
      </c>
      <c r="D13">
        <v>64</v>
      </c>
      <c r="E13">
        <v>55</v>
      </c>
      <c r="F13">
        <v>17.79</v>
      </c>
      <c r="G13">
        <v>18</v>
      </c>
      <c r="H13">
        <v>21</v>
      </c>
      <c r="I13">
        <v>56.35</v>
      </c>
      <c r="J13">
        <v>256</v>
      </c>
      <c r="K13" t="s">
        <v>8</v>
      </c>
      <c r="L13" t="s">
        <v>189</v>
      </c>
      <c r="N13">
        <v>4</v>
      </c>
    </row>
    <row r="14" spans="1:14" x14ac:dyDescent="0.35">
      <c r="C14" s="1">
        <v>0.4236111111111111</v>
      </c>
      <c r="D14">
        <v>64</v>
      </c>
      <c r="E14">
        <v>55</v>
      </c>
      <c r="F14">
        <v>18.37</v>
      </c>
      <c r="G14">
        <v>18</v>
      </c>
      <c r="H14">
        <v>21</v>
      </c>
      <c r="I14">
        <v>57.56</v>
      </c>
      <c r="J14">
        <v>272</v>
      </c>
      <c r="K14" t="s">
        <v>9</v>
      </c>
      <c r="L14" t="s">
        <v>189</v>
      </c>
      <c r="N14">
        <v>5</v>
      </c>
    </row>
    <row r="16" spans="1:14" x14ac:dyDescent="0.35">
      <c r="A16" t="s">
        <v>50</v>
      </c>
      <c r="B16" t="s">
        <v>13</v>
      </c>
      <c r="C16" s="1">
        <v>0.52013888888888882</v>
      </c>
      <c r="D16">
        <v>65</v>
      </c>
      <c r="E16">
        <v>1</v>
      </c>
      <c r="F16">
        <v>59.7</v>
      </c>
      <c r="G16">
        <v>18</v>
      </c>
      <c r="H16">
        <v>21</v>
      </c>
      <c r="I16">
        <v>19.3</v>
      </c>
      <c r="J16">
        <v>0</v>
      </c>
      <c r="K16" t="s">
        <v>7</v>
      </c>
    </row>
    <row r="17" spans="1:14" x14ac:dyDescent="0.35">
      <c r="C17" s="1">
        <v>0.52916666666666667</v>
      </c>
      <c r="D17">
        <v>65</v>
      </c>
      <c r="E17">
        <v>1</v>
      </c>
      <c r="F17">
        <v>57.4</v>
      </c>
      <c r="G17">
        <v>18</v>
      </c>
      <c r="H17">
        <v>21</v>
      </c>
      <c r="I17">
        <v>18.399999999999999</v>
      </c>
      <c r="J17">
        <v>407</v>
      </c>
      <c r="K17" t="s">
        <v>11</v>
      </c>
      <c r="L17" t="s">
        <v>145</v>
      </c>
      <c r="N17">
        <v>6</v>
      </c>
    </row>
    <row r="19" spans="1:14" x14ac:dyDescent="0.35">
      <c r="A19" t="s">
        <v>50</v>
      </c>
      <c r="B19" t="s">
        <v>14</v>
      </c>
      <c r="C19" s="1">
        <v>0.55208333333333337</v>
      </c>
      <c r="D19">
        <v>65</v>
      </c>
      <c r="E19">
        <v>2</v>
      </c>
      <c r="F19">
        <v>3.6</v>
      </c>
      <c r="G19">
        <v>18</v>
      </c>
      <c r="H19">
        <v>21</v>
      </c>
      <c r="I19">
        <v>12.3</v>
      </c>
      <c r="J19">
        <v>0</v>
      </c>
      <c r="K19" t="s">
        <v>7</v>
      </c>
    </row>
    <row r="20" spans="1:14" x14ac:dyDescent="0.35">
      <c r="C20" s="1">
        <v>0.55902777777777779</v>
      </c>
      <c r="D20">
        <v>65</v>
      </c>
      <c r="E20">
        <v>2</v>
      </c>
      <c r="F20">
        <v>3.1</v>
      </c>
      <c r="G20">
        <v>18</v>
      </c>
      <c r="H20">
        <v>21</v>
      </c>
      <c r="I20">
        <v>11.7</v>
      </c>
      <c r="J20">
        <v>399</v>
      </c>
      <c r="K20" t="s">
        <v>11</v>
      </c>
      <c r="L20" t="s">
        <v>129</v>
      </c>
      <c r="N20">
        <v>7</v>
      </c>
    </row>
    <row r="22" spans="1:14" x14ac:dyDescent="0.35">
      <c r="A22" t="s">
        <v>50</v>
      </c>
      <c r="B22" t="s">
        <v>15</v>
      </c>
      <c r="C22" s="1">
        <v>0.60763888888888895</v>
      </c>
      <c r="D22">
        <v>65</v>
      </c>
      <c r="E22">
        <v>0</v>
      </c>
      <c r="F22">
        <v>36.1</v>
      </c>
      <c r="G22">
        <v>18</v>
      </c>
      <c r="H22">
        <v>20</v>
      </c>
      <c r="I22">
        <v>43.7</v>
      </c>
      <c r="J22">
        <v>0</v>
      </c>
      <c r="K22" t="s">
        <v>7</v>
      </c>
      <c r="L22" t="s">
        <v>209</v>
      </c>
    </row>
    <row r="23" spans="1:14" x14ac:dyDescent="0.35">
      <c r="C23" s="1">
        <v>0.61249999999999993</v>
      </c>
      <c r="D23">
        <v>65</v>
      </c>
      <c r="E23">
        <v>0</v>
      </c>
      <c r="F23">
        <v>57.3</v>
      </c>
      <c r="G23">
        <v>18</v>
      </c>
      <c r="H23">
        <v>20</v>
      </c>
      <c r="I23">
        <v>45.2</v>
      </c>
      <c r="J23">
        <v>227</v>
      </c>
      <c r="K23" t="s">
        <v>11</v>
      </c>
      <c r="L23" t="s">
        <v>130</v>
      </c>
      <c r="N23">
        <v>8</v>
      </c>
    </row>
    <row r="25" spans="1:14" x14ac:dyDescent="0.35">
      <c r="A25" t="s">
        <v>32</v>
      </c>
      <c r="B25" t="s">
        <v>16</v>
      </c>
      <c r="C25" s="1">
        <v>0.69166666666666676</v>
      </c>
      <c r="D25">
        <v>64</v>
      </c>
      <c r="E25">
        <v>55</v>
      </c>
      <c r="F25">
        <v>16.8</v>
      </c>
      <c r="G25">
        <v>18</v>
      </c>
      <c r="H25">
        <v>19</v>
      </c>
      <c r="I25">
        <v>22.2</v>
      </c>
      <c r="J25">
        <v>0</v>
      </c>
      <c r="K25" t="s">
        <v>7</v>
      </c>
    </row>
    <row r="26" spans="1:14" x14ac:dyDescent="0.35">
      <c r="C26" s="1">
        <v>0.69236111111111109</v>
      </c>
      <c r="D26">
        <v>64</v>
      </c>
      <c r="E26">
        <v>55</v>
      </c>
      <c r="F26">
        <v>16.2</v>
      </c>
      <c r="G26">
        <v>18</v>
      </c>
      <c r="H26">
        <v>19</v>
      </c>
      <c r="I26">
        <v>22.1</v>
      </c>
      <c r="J26">
        <v>211</v>
      </c>
      <c r="K26" t="s">
        <v>11</v>
      </c>
      <c r="L26" t="s">
        <v>210</v>
      </c>
      <c r="N26">
        <v>9</v>
      </c>
    </row>
    <row r="28" spans="1:14" x14ac:dyDescent="0.35">
      <c r="A28" t="s">
        <v>32</v>
      </c>
      <c r="B28" t="s">
        <v>17</v>
      </c>
      <c r="C28" s="1">
        <v>0.70694444444444438</v>
      </c>
      <c r="D28">
        <v>64</v>
      </c>
      <c r="E28">
        <v>55</v>
      </c>
      <c r="F28">
        <v>17.2</v>
      </c>
      <c r="G28">
        <v>18</v>
      </c>
      <c r="H28">
        <v>19</v>
      </c>
      <c r="I28">
        <v>20.8</v>
      </c>
      <c r="J28">
        <v>0</v>
      </c>
      <c r="K28" t="s">
        <v>7</v>
      </c>
      <c r="L28" t="s">
        <v>131</v>
      </c>
    </row>
    <row r="29" spans="1:14" x14ac:dyDescent="0.35">
      <c r="C29" s="1">
        <v>0.70972222222222225</v>
      </c>
      <c r="D29">
        <v>64</v>
      </c>
      <c r="E29">
        <v>55</v>
      </c>
      <c r="F29">
        <v>16.899999999999999</v>
      </c>
      <c r="G29">
        <v>18</v>
      </c>
      <c r="H29">
        <v>19</v>
      </c>
      <c r="I29">
        <v>20.399999999999999</v>
      </c>
      <c r="J29">
        <v>267</v>
      </c>
      <c r="K29" t="s">
        <v>11</v>
      </c>
      <c r="N29">
        <v>10</v>
      </c>
    </row>
    <row r="31" spans="1:14" x14ac:dyDescent="0.35">
      <c r="A31" t="s">
        <v>32</v>
      </c>
      <c r="B31" t="s">
        <v>18</v>
      </c>
      <c r="C31" s="1">
        <v>0.53888888888888886</v>
      </c>
      <c r="D31">
        <v>64</v>
      </c>
      <c r="E31">
        <v>50</v>
      </c>
      <c r="F31">
        <v>30.2</v>
      </c>
      <c r="G31">
        <v>18</v>
      </c>
      <c r="H31">
        <v>19</v>
      </c>
      <c r="I31">
        <v>13.6</v>
      </c>
      <c r="J31">
        <v>0</v>
      </c>
      <c r="K31" t="s">
        <v>7</v>
      </c>
    </row>
    <row r="32" spans="1:14" x14ac:dyDescent="0.35">
      <c r="D32">
        <v>64</v>
      </c>
      <c r="E32">
        <v>50</v>
      </c>
      <c r="F32">
        <v>30.4</v>
      </c>
      <c r="G32">
        <v>18</v>
      </c>
      <c r="H32">
        <v>19</v>
      </c>
      <c r="I32">
        <v>13.7</v>
      </c>
      <c r="J32">
        <v>120</v>
      </c>
      <c r="K32" t="s">
        <v>11</v>
      </c>
      <c r="L32" t="s">
        <v>138</v>
      </c>
      <c r="N32">
        <v>11</v>
      </c>
    </row>
    <row r="34" spans="1:14" x14ac:dyDescent="0.35">
      <c r="A34" t="s">
        <v>32</v>
      </c>
      <c r="B34" t="s">
        <v>19</v>
      </c>
      <c r="C34" s="1">
        <v>0.65902777777777777</v>
      </c>
      <c r="D34">
        <v>64</v>
      </c>
      <c r="E34">
        <v>53</v>
      </c>
      <c r="F34">
        <v>48.9</v>
      </c>
      <c r="G34">
        <v>18</v>
      </c>
      <c r="H34">
        <v>18</v>
      </c>
      <c r="I34">
        <v>44.8</v>
      </c>
      <c r="J34">
        <v>0</v>
      </c>
      <c r="K34" t="s">
        <v>7</v>
      </c>
    </row>
    <row r="35" spans="1:14" x14ac:dyDescent="0.35">
      <c r="D35">
        <v>64</v>
      </c>
      <c r="E35">
        <v>53</v>
      </c>
      <c r="F35">
        <v>49.4</v>
      </c>
      <c r="G35">
        <v>18</v>
      </c>
      <c r="H35">
        <v>18</v>
      </c>
      <c r="I35">
        <v>45.3</v>
      </c>
      <c r="J35">
        <v>129</v>
      </c>
      <c r="K35" t="s">
        <v>20</v>
      </c>
    </row>
    <row r="36" spans="1:14" x14ac:dyDescent="0.35">
      <c r="D36">
        <v>64</v>
      </c>
      <c r="E36">
        <v>53</v>
      </c>
      <c r="F36">
        <v>49.5</v>
      </c>
      <c r="G36">
        <v>18</v>
      </c>
      <c r="H36">
        <v>18</v>
      </c>
      <c r="I36">
        <v>46.2</v>
      </c>
      <c r="J36">
        <v>158</v>
      </c>
      <c r="K36" t="s">
        <v>11</v>
      </c>
      <c r="L36" t="s">
        <v>132</v>
      </c>
      <c r="N36">
        <v>12</v>
      </c>
    </row>
    <row r="38" spans="1:14" x14ac:dyDescent="0.35">
      <c r="A38" t="s">
        <v>51</v>
      </c>
      <c r="B38" t="s">
        <v>21</v>
      </c>
      <c r="C38" s="1">
        <v>0.53819444444444442</v>
      </c>
      <c r="D38">
        <v>64</v>
      </c>
      <c r="E38">
        <v>57</v>
      </c>
      <c r="F38">
        <v>5.34</v>
      </c>
      <c r="G38">
        <v>18</v>
      </c>
      <c r="H38">
        <v>22</v>
      </c>
      <c r="I38">
        <v>7.82</v>
      </c>
      <c r="J38">
        <v>359</v>
      </c>
      <c r="K38" t="s">
        <v>11</v>
      </c>
      <c r="L38" t="s">
        <v>134</v>
      </c>
      <c r="N38">
        <v>13</v>
      </c>
    </row>
    <row r="39" spans="1:14" x14ac:dyDescent="0.35">
      <c r="J39">
        <v>361</v>
      </c>
      <c r="K39" t="s">
        <v>11</v>
      </c>
      <c r="L39" t="s">
        <v>133</v>
      </c>
    </row>
    <row r="41" spans="1:14" x14ac:dyDescent="0.35">
      <c r="A41" t="s">
        <v>51</v>
      </c>
      <c r="B41" t="s">
        <v>22</v>
      </c>
      <c r="C41" s="1">
        <v>0.54652777777777783</v>
      </c>
      <c r="D41">
        <v>64</v>
      </c>
      <c r="E41">
        <v>57</v>
      </c>
      <c r="F41">
        <v>9.02</v>
      </c>
      <c r="G41">
        <v>18</v>
      </c>
      <c r="H41">
        <v>22</v>
      </c>
      <c r="I41">
        <v>8.08</v>
      </c>
      <c r="J41">
        <v>229</v>
      </c>
      <c r="K41" t="s">
        <v>11</v>
      </c>
      <c r="L41" t="s">
        <v>135</v>
      </c>
      <c r="N41">
        <v>14</v>
      </c>
    </row>
    <row r="43" spans="1:14" x14ac:dyDescent="0.35">
      <c r="A43" t="s">
        <v>51</v>
      </c>
      <c r="B43" t="s">
        <v>23</v>
      </c>
      <c r="C43" s="1">
        <v>0.55833333333333335</v>
      </c>
      <c r="D43">
        <v>64</v>
      </c>
      <c r="E43">
        <v>57</v>
      </c>
      <c r="F43">
        <v>2.42</v>
      </c>
      <c r="G43">
        <v>18</v>
      </c>
      <c r="H43">
        <v>22</v>
      </c>
      <c r="I43">
        <v>14.2</v>
      </c>
      <c r="J43">
        <v>219</v>
      </c>
      <c r="K43" t="s">
        <v>11</v>
      </c>
      <c r="L43" t="s">
        <v>135</v>
      </c>
      <c r="N43">
        <v>15</v>
      </c>
    </row>
    <row r="45" spans="1:14" x14ac:dyDescent="0.35">
      <c r="A45" t="s">
        <v>51</v>
      </c>
      <c r="B45" t="s">
        <v>24</v>
      </c>
      <c r="C45" s="1">
        <v>0.6430555555555556</v>
      </c>
      <c r="D45">
        <v>64</v>
      </c>
      <c r="E45">
        <v>51</v>
      </c>
      <c r="F45">
        <v>57.46</v>
      </c>
      <c r="G45">
        <v>18</v>
      </c>
      <c r="H45">
        <v>20</v>
      </c>
      <c r="I45">
        <v>57.68</v>
      </c>
      <c r="J45">
        <v>168</v>
      </c>
      <c r="K45" t="s">
        <v>11</v>
      </c>
      <c r="L45" t="s">
        <v>136</v>
      </c>
      <c r="M45" t="s">
        <v>139</v>
      </c>
      <c r="N45">
        <v>16</v>
      </c>
    </row>
    <row r="46" spans="1:14" x14ac:dyDescent="0.35">
      <c r="A46" t="s">
        <v>51</v>
      </c>
      <c r="B46" t="s">
        <v>25</v>
      </c>
      <c r="D46">
        <v>64</v>
      </c>
      <c r="E46">
        <v>52</v>
      </c>
      <c r="F46">
        <v>1.2</v>
      </c>
      <c r="G46">
        <v>18</v>
      </c>
      <c r="H46">
        <v>20</v>
      </c>
      <c r="I46">
        <v>57.04</v>
      </c>
      <c r="J46">
        <v>184</v>
      </c>
      <c r="K46" t="s">
        <v>11</v>
      </c>
      <c r="L46" t="s">
        <v>137</v>
      </c>
      <c r="M46" t="s">
        <v>139</v>
      </c>
      <c r="N46">
        <v>17</v>
      </c>
    </row>
    <row r="48" spans="1:14" x14ac:dyDescent="0.35">
      <c r="A48" t="s">
        <v>51</v>
      </c>
      <c r="B48" t="s">
        <v>26</v>
      </c>
      <c r="C48" s="1">
        <v>0.69861111111111107</v>
      </c>
      <c r="D48">
        <v>64</v>
      </c>
      <c r="E48">
        <v>51</v>
      </c>
      <c r="F48">
        <v>22.26</v>
      </c>
      <c r="G48">
        <v>18</v>
      </c>
      <c r="H48">
        <v>20</v>
      </c>
      <c r="I48">
        <v>17.72</v>
      </c>
      <c r="J48">
        <v>204</v>
      </c>
      <c r="K48" t="s">
        <v>11</v>
      </c>
      <c r="L48" t="s">
        <v>129</v>
      </c>
      <c r="N48">
        <v>18</v>
      </c>
    </row>
    <row r="54" ht="15.75" customHeight="1" x14ac:dyDescent="0.35"/>
    <row r="55" ht="15.75" customHeight="1" x14ac:dyDescent="0.35"/>
    <row r="56" ht="14.25" customHeight="1" x14ac:dyDescent="0.35"/>
  </sheetData>
  <mergeCells count="2">
    <mergeCell ref="D1:F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opLeftCell="A33" zoomScaleNormal="100" workbookViewId="0">
      <selection activeCell="L40" sqref="L40"/>
    </sheetView>
  </sheetViews>
  <sheetFormatPr defaultRowHeight="14.5" x14ac:dyDescent="0.35"/>
  <cols>
    <col min="2" max="2" width="18.1796875" customWidth="1"/>
    <col min="12" max="12" width="29.7265625" customWidth="1"/>
    <col min="13" max="13" width="32.453125" customWidth="1"/>
  </cols>
  <sheetData>
    <row r="1" spans="1:14" x14ac:dyDescent="0.35">
      <c r="D1" s="43" t="s">
        <v>3</v>
      </c>
      <c r="E1" s="43"/>
      <c r="F1" s="43"/>
      <c r="G1" s="43" t="s">
        <v>4</v>
      </c>
      <c r="H1" s="43"/>
      <c r="I1" s="43"/>
    </row>
    <row r="2" spans="1:14" x14ac:dyDescent="0.35">
      <c r="A2" t="s">
        <v>125</v>
      </c>
      <c r="B2" t="s">
        <v>5</v>
      </c>
      <c r="C2" t="s">
        <v>126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140</v>
      </c>
      <c r="K2" t="s">
        <v>95</v>
      </c>
      <c r="L2" t="s">
        <v>212</v>
      </c>
      <c r="M2" t="s">
        <v>141</v>
      </c>
      <c r="N2" t="s">
        <v>219</v>
      </c>
    </row>
    <row r="3" spans="1:14" x14ac:dyDescent="0.35">
      <c r="A3" t="s">
        <v>32</v>
      </c>
      <c r="B3" t="s">
        <v>28</v>
      </c>
      <c r="C3" s="4">
        <v>0.34166666666666662</v>
      </c>
      <c r="D3">
        <v>64</v>
      </c>
      <c r="E3">
        <v>56</v>
      </c>
      <c r="F3">
        <v>10.43</v>
      </c>
      <c r="G3">
        <v>18</v>
      </c>
      <c r="H3">
        <v>22</v>
      </c>
      <c r="I3">
        <v>40.03</v>
      </c>
      <c r="J3">
        <v>0</v>
      </c>
      <c r="K3" t="s">
        <v>7</v>
      </c>
    </row>
    <row r="4" spans="1:14" x14ac:dyDescent="0.35">
      <c r="J4">
        <v>291</v>
      </c>
      <c r="K4" t="s">
        <v>20</v>
      </c>
    </row>
    <row r="5" spans="1:14" x14ac:dyDescent="0.35">
      <c r="J5">
        <v>461</v>
      </c>
      <c r="K5" t="s">
        <v>11</v>
      </c>
      <c r="L5" t="s">
        <v>213</v>
      </c>
      <c r="N5">
        <v>19</v>
      </c>
    </row>
    <row r="7" spans="1:14" x14ac:dyDescent="0.35">
      <c r="A7" t="s">
        <v>32</v>
      </c>
      <c r="B7" t="s">
        <v>29</v>
      </c>
      <c r="C7" s="1">
        <v>0.46527777777777773</v>
      </c>
      <c r="D7">
        <v>64</v>
      </c>
      <c r="E7">
        <v>51</v>
      </c>
      <c r="F7">
        <v>9.6999999999999993</v>
      </c>
      <c r="G7">
        <v>18</v>
      </c>
      <c r="H7">
        <v>19</v>
      </c>
      <c r="I7">
        <v>7</v>
      </c>
      <c r="J7">
        <v>0</v>
      </c>
      <c r="K7" t="s">
        <v>7</v>
      </c>
    </row>
    <row r="8" spans="1:14" x14ac:dyDescent="0.35">
      <c r="D8">
        <v>64</v>
      </c>
      <c r="E8">
        <v>51</v>
      </c>
      <c r="F8">
        <v>9.3000000000000007</v>
      </c>
      <c r="G8">
        <v>18</v>
      </c>
      <c r="H8">
        <v>19</v>
      </c>
      <c r="I8">
        <v>7.2</v>
      </c>
      <c r="J8">
        <v>121</v>
      </c>
      <c r="K8" t="s">
        <v>20</v>
      </c>
    </row>
    <row r="9" spans="1:14" x14ac:dyDescent="0.35">
      <c r="D9">
        <v>64</v>
      </c>
      <c r="E9">
        <v>51</v>
      </c>
      <c r="F9">
        <v>9.3000000000000007</v>
      </c>
      <c r="G9">
        <v>18</v>
      </c>
      <c r="H9">
        <v>19</v>
      </c>
      <c r="I9">
        <v>7.3</v>
      </c>
      <c r="J9">
        <v>288</v>
      </c>
      <c r="K9" t="s">
        <v>11</v>
      </c>
      <c r="L9" t="s">
        <v>148</v>
      </c>
      <c r="N9">
        <v>20</v>
      </c>
    </row>
    <row r="11" spans="1:14" x14ac:dyDescent="0.35">
      <c r="A11" t="s">
        <v>32</v>
      </c>
      <c r="B11" t="s">
        <v>31</v>
      </c>
      <c r="C11" s="1">
        <v>0.56180555555555556</v>
      </c>
      <c r="D11">
        <v>64</v>
      </c>
      <c r="E11">
        <v>50</v>
      </c>
      <c r="F11">
        <v>49.3</v>
      </c>
      <c r="G11">
        <v>18</v>
      </c>
      <c r="H11">
        <v>18</v>
      </c>
      <c r="I11">
        <v>51.8</v>
      </c>
      <c r="J11">
        <v>0</v>
      </c>
      <c r="K11" t="s">
        <v>7</v>
      </c>
    </row>
    <row r="12" spans="1:14" x14ac:dyDescent="0.35">
      <c r="D12">
        <v>64</v>
      </c>
      <c r="E12">
        <v>50</v>
      </c>
      <c r="F12">
        <v>49.1</v>
      </c>
      <c r="G12">
        <v>18</v>
      </c>
      <c r="H12">
        <v>18</v>
      </c>
      <c r="I12">
        <v>52.3</v>
      </c>
      <c r="J12">
        <v>202</v>
      </c>
      <c r="K12" t="s">
        <v>20</v>
      </c>
    </row>
    <row r="13" spans="1:14" x14ac:dyDescent="0.35">
      <c r="D13">
        <v>64</v>
      </c>
      <c r="E13">
        <v>50</v>
      </c>
      <c r="F13">
        <v>48.9</v>
      </c>
      <c r="G13">
        <v>18</v>
      </c>
      <c r="H13">
        <v>18</v>
      </c>
      <c r="I13">
        <v>52.3</v>
      </c>
      <c r="J13">
        <v>435</v>
      </c>
      <c r="K13" t="s">
        <v>142</v>
      </c>
    </row>
    <row r="14" spans="1:14" x14ac:dyDescent="0.35">
      <c r="D14">
        <v>64</v>
      </c>
      <c r="E14">
        <v>50</v>
      </c>
      <c r="F14">
        <v>48.9</v>
      </c>
      <c r="G14">
        <v>18</v>
      </c>
      <c r="H14">
        <v>18</v>
      </c>
      <c r="I14">
        <v>52.3</v>
      </c>
      <c r="J14">
        <v>515</v>
      </c>
      <c r="K14" t="s">
        <v>11</v>
      </c>
      <c r="L14" t="s">
        <v>148</v>
      </c>
      <c r="N14">
        <v>21</v>
      </c>
    </row>
    <row r="16" spans="1:14" x14ac:dyDescent="0.35">
      <c r="A16" t="s">
        <v>32</v>
      </c>
      <c r="B16" t="s">
        <v>30</v>
      </c>
      <c r="C16" s="1">
        <v>0.58333333333333337</v>
      </c>
      <c r="D16">
        <v>64</v>
      </c>
      <c r="E16">
        <v>52</v>
      </c>
      <c r="F16">
        <v>18.3</v>
      </c>
      <c r="G16">
        <v>18</v>
      </c>
      <c r="H16">
        <v>19</v>
      </c>
      <c r="I16">
        <v>8</v>
      </c>
      <c r="J16">
        <v>0</v>
      </c>
      <c r="K16" t="s">
        <v>7</v>
      </c>
    </row>
    <row r="17" spans="1:15" x14ac:dyDescent="0.35">
      <c r="D17">
        <v>64</v>
      </c>
      <c r="E17">
        <v>52</v>
      </c>
      <c r="F17">
        <v>18</v>
      </c>
      <c r="G17">
        <v>18</v>
      </c>
      <c r="H17">
        <v>19</v>
      </c>
      <c r="I17">
        <v>10.5</v>
      </c>
      <c r="J17">
        <v>110</v>
      </c>
    </row>
    <row r="18" spans="1:15" x14ac:dyDescent="0.35">
      <c r="J18">
        <v>213</v>
      </c>
      <c r="K18" t="s">
        <v>11</v>
      </c>
      <c r="L18" t="s">
        <v>154</v>
      </c>
      <c r="N18">
        <v>22</v>
      </c>
    </row>
    <row r="20" spans="1:15" x14ac:dyDescent="0.35">
      <c r="A20" t="s">
        <v>32</v>
      </c>
      <c r="B20" t="s">
        <v>143</v>
      </c>
      <c r="C20" s="1">
        <v>0.60277777777777775</v>
      </c>
      <c r="D20" s="19">
        <v>64</v>
      </c>
      <c r="E20" s="19">
        <v>42</v>
      </c>
      <c r="F20" s="19">
        <v>14.8</v>
      </c>
      <c r="G20" s="19">
        <v>17</v>
      </c>
      <c r="H20" s="19">
        <v>42</v>
      </c>
      <c r="I20" s="19">
        <v>14.8</v>
      </c>
      <c r="J20" s="3" t="s">
        <v>201</v>
      </c>
      <c r="K20" t="s">
        <v>11</v>
      </c>
      <c r="L20" t="s">
        <v>111</v>
      </c>
      <c r="N20">
        <v>23</v>
      </c>
    </row>
    <row r="21" spans="1:15" s="17" customFormat="1" x14ac:dyDescent="0.35">
      <c r="D21" s="18"/>
      <c r="E21" s="18"/>
      <c r="F21" s="18"/>
      <c r="G21" s="18"/>
      <c r="H21" s="18"/>
      <c r="I21" s="18"/>
    </row>
    <row r="23" spans="1:15" x14ac:dyDescent="0.35">
      <c r="A23" t="s">
        <v>50</v>
      </c>
      <c r="B23" t="s">
        <v>33</v>
      </c>
      <c r="C23" s="1">
        <v>0.4236111111111111</v>
      </c>
      <c r="D23" s="19">
        <v>64</v>
      </c>
      <c r="E23">
        <v>46</v>
      </c>
      <c r="F23">
        <v>49.8</v>
      </c>
      <c r="G23">
        <v>18</v>
      </c>
      <c r="H23">
        <v>20</v>
      </c>
      <c r="I23">
        <v>46.1</v>
      </c>
      <c r="J23">
        <v>0</v>
      </c>
      <c r="K23" t="s">
        <v>7</v>
      </c>
      <c r="O23" t="s">
        <v>153</v>
      </c>
    </row>
    <row r="24" spans="1:15" x14ac:dyDescent="0.35">
      <c r="D24" s="19">
        <v>64</v>
      </c>
      <c r="E24">
        <v>46</v>
      </c>
      <c r="F24">
        <v>49.8</v>
      </c>
      <c r="G24">
        <v>18</v>
      </c>
      <c r="H24">
        <v>20</v>
      </c>
      <c r="I24">
        <v>45.9</v>
      </c>
      <c r="J24" s="5">
        <f>O24*30.48</f>
        <v>164.89680000000001</v>
      </c>
      <c r="K24" t="s">
        <v>20</v>
      </c>
      <c r="O24">
        <v>5.41</v>
      </c>
    </row>
    <row r="25" spans="1:15" x14ac:dyDescent="0.35">
      <c r="D25" s="19">
        <v>64</v>
      </c>
      <c r="E25">
        <v>46</v>
      </c>
      <c r="F25">
        <v>49.9</v>
      </c>
      <c r="G25">
        <v>18</v>
      </c>
      <c r="H25">
        <v>20</v>
      </c>
      <c r="I25">
        <v>45.4</v>
      </c>
      <c r="J25" s="5">
        <f>O25*30.48</f>
        <v>267.00479999999999</v>
      </c>
      <c r="K25" t="s">
        <v>11</v>
      </c>
      <c r="L25" t="s">
        <v>104</v>
      </c>
      <c r="N25">
        <v>24</v>
      </c>
      <c r="O25">
        <v>8.76</v>
      </c>
    </row>
    <row r="27" spans="1:15" x14ac:dyDescent="0.35">
      <c r="A27" t="s">
        <v>50</v>
      </c>
      <c r="B27" t="s">
        <v>34</v>
      </c>
      <c r="C27" s="1">
        <v>0.48125000000000001</v>
      </c>
      <c r="D27" s="19">
        <v>64</v>
      </c>
      <c r="E27">
        <v>42</v>
      </c>
      <c r="F27">
        <v>53.7</v>
      </c>
      <c r="G27">
        <v>18</v>
      </c>
      <c r="H27">
        <v>20</v>
      </c>
      <c r="I27">
        <v>36.4</v>
      </c>
      <c r="J27">
        <v>0</v>
      </c>
      <c r="K27" t="s">
        <v>7</v>
      </c>
    </row>
    <row r="28" spans="1:15" x14ac:dyDescent="0.35">
      <c r="D28" s="19">
        <v>64</v>
      </c>
      <c r="E28">
        <v>42</v>
      </c>
      <c r="F28">
        <v>54.3</v>
      </c>
      <c r="G28">
        <v>18</v>
      </c>
      <c r="H28">
        <v>20</v>
      </c>
      <c r="I28">
        <v>35.700000000000003</v>
      </c>
      <c r="J28" s="5">
        <f>O28*30.48</f>
        <v>161.84879999999998</v>
      </c>
      <c r="K28" t="s">
        <v>11</v>
      </c>
      <c r="L28" t="s">
        <v>104</v>
      </c>
      <c r="M28" t="s">
        <v>35</v>
      </c>
      <c r="N28">
        <v>25</v>
      </c>
      <c r="O28">
        <v>5.31</v>
      </c>
    </row>
    <row r="30" spans="1:15" x14ac:dyDescent="0.35">
      <c r="A30" t="s">
        <v>50</v>
      </c>
      <c r="B30" t="s">
        <v>36</v>
      </c>
      <c r="C30" s="1">
        <v>0.51388888888888895</v>
      </c>
      <c r="D30" s="19">
        <v>64</v>
      </c>
      <c r="E30">
        <v>42</v>
      </c>
      <c r="F30">
        <v>18.5</v>
      </c>
      <c r="G30">
        <v>18</v>
      </c>
      <c r="H30">
        <v>18</v>
      </c>
      <c r="I30">
        <v>30.6</v>
      </c>
      <c r="J30">
        <v>0</v>
      </c>
      <c r="K30" t="s">
        <v>7</v>
      </c>
      <c r="L30" t="s">
        <v>105</v>
      </c>
      <c r="N30">
        <v>26</v>
      </c>
      <c r="O30">
        <v>0</v>
      </c>
    </row>
    <row r="31" spans="1:15" x14ac:dyDescent="0.35">
      <c r="D31" s="19">
        <v>64</v>
      </c>
      <c r="E31">
        <v>42</v>
      </c>
      <c r="F31">
        <v>18.100000000000001</v>
      </c>
      <c r="G31">
        <v>18</v>
      </c>
      <c r="H31">
        <v>18</v>
      </c>
      <c r="I31">
        <v>30.6</v>
      </c>
      <c r="J31" s="5">
        <f>O31*30.48</f>
        <v>262.12799999999999</v>
      </c>
      <c r="K31" t="s">
        <v>11</v>
      </c>
      <c r="O31">
        <v>8.6</v>
      </c>
    </row>
    <row r="33" spans="1:15" x14ac:dyDescent="0.35">
      <c r="G33">
        <v>1</v>
      </c>
    </row>
    <row r="34" spans="1:15" x14ac:dyDescent="0.35">
      <c r="A34" t="s">
        <v>50</v>
      </c>
      <c r="B34" t="s">
        <v>37</v>
      </c>
      <c r="C34" s="1">
        <v>0.56666666666666665</v>
      </c>
      <c r="D34" s="19">
        <v>64</v>
      </c>
      <c r="E34">
        <v>44</v>
      </c>
      <c r="F34">
        <v>37.700000000000003</v>
      </c>
      <c r="G34">
        <v>18</v>
      </c>
      <c r="H34">
        <v>21</v>
      </c>
      <c r="I34">
        <v>34.6</v>
      </c>
      <c r="J34">
        <v>0</v>
      </c>
      <c r="K34" t="s">
        <v>7</v>
      </c>
      <c r="O34">
        <v>0</v>
      </c>
    </row>
    <row r="35" spans="1:15" x14ac:dyDescent="0.35">
      <c r="C35" s="1">
        <v>0.56805555555555554</v>
      </c>
      <c r="D35" s="19">
        <v>64</v>
      </c>
      <c r="E35">
        <v>44</v>
      </c>
      <c r="F35">
        <v>37.700000000000003</v>
      </c>
      <c r="G35">
        <v>18</v>
      </c>
      <c r="H35">
        <v>21</v>
      </c>
      <c r="I35">
        <v>34.5</v>
      </c>
      <c r="J35" s="5">
        <f>O35*30.48</f>
        <v>277.6728</v>
      </c>
      <c r="K35" t="s">
        <v>8</v>
      </c>
      <c r="L35" t="s">
        <v>106</v>
      </c>
      <c r="N35">
        <v>27</v>
      </c>
      <c r="O35">
        <v>9.11</v>
      </c>
    </row>
    <row r="36" spans="1:15" x14ac:dyDescent="0.35">
      <c r="C36" s="1">
        <v>0.56805555555555554</v>
      </c>
      <c r="D36" s="19">
        <v>64</v>
      </c>
      <c r="E36">
        <v>44</v>
      </c>
      <c r="F36">
        <v>37.4</v>
      </c>
      <c r="G36">
        <v>18</v>
      </c>
      <c r="H36">
        <v>21</v>
      </c>
      <c r="I36">
        <v>34.799999999999997</v>
      </c>
      <c r="J36" s="5">
        <f>O36*30.48</f>
        <v>246.88800000000001</v>
      </c>
      <c r="K36" t="s">
        <v>9</v>
      </c>
      <c r="L36" t="s">
        <v>106</v>
      </c>
      <c r="N36">
        <v>28</v>
      </c>
      <c r="O36">
        <v>8.1</v>
      </c>
    </row>
    <row r="38" spans="1:15" x14ac:dyDescent="0.35">
      <c r="A38" t="s">
        <v>50</v>
      </c>
      <c r="B38" t="s">
        <v>38</v>
      </c>
      <c r="C38" s="1">
        <v>0.5854166666666667</v>
      </c>
      <c r="D38" s="19">
        <v>64</v>
      </c>
      <c r="E38">
        <v>44</v>
      </c>
      <c r="F38">
        <v>44.4</v>
      </c>
      <c r="G38">
        <v>18</v>
      </c>
      <c r="H38">
        <v>21</v>
      </c>
      <c r="I38">
        <v>22.3</v>
      </c>
      <c r="J38">
        <v>0</v>
      </c>
      <c r="K38" t="s">
        <v>7</v>
      </c>
      <c r="O38">
        <v>0</v>
      </c>
    </row>
    <row r="39" spans="1:15" x14ac:dyDescent="0.35">
      <c r="C39" s="1">
        <v>0.58819444444444446</v>
      </c>
      <c r="D39" s="19">
        <v>64</v>
      </c>
      <c r="E39">
        <v>44</v>
      </c>
      <c r="F39">
        <v>43.8</v>
      </c>
      <c r="G39">
        <v>18</v>
      </c>
      <c r="H39">
        <v>21</v>
      </c>
      <c r="I39">
        <v>22.1</v>
      </c>
      <c r="J39" s="5">
        <f>O39*30.48</f>
        <v>200.55840000000001</v>
      </c>
      <c r="K39" t="s">
        <v>8</v>
      </c>
      <c r="L39" t="s">
        <v>215</v>
      </c>
      <c r="N39">
        <v>29</v>
      </c>
      <c r="O39">
        <v>6.58</v>
      </c>
    </row>
    <row r="40" spans="1:15" x14ac:dyDescent="0.35">
      <c r="C40" s="1">
        <v>0.58888888888888891</v>
      </c>
      <c r="D40" s="19">
        <v>64</v>
      </c>
      <c r="E40">
        <v>44</v>
      </c>
      <c r="F40">
        <v>44.2</v>
      </c>
      <c r="G40">
        <v>18</v>
      </c>
      <c r="H40">
        <v>21</v>
      </c>
      <c r="I40">
        <v>22.2</v>
      </c>
      <c r="J40" s="5">
        <f>O40*30.48</f>
        <v>291.3888</v>
      </c>
      <c r="K40" t="s">
        <v>9</v>
      </c>
      <c r="L40" s="2" t="s">
        <v>216</v>
      </c>
      <c r="N40">
        <v>30</v>
      </c>
      <c r="O40">
        <v>9.56</v>
      </c>
    </row>
    <row r="42" spans="1:15" x14ac:dyDescent="0.35">
      <c r="A42" t="s">
        <v>51</v>
      </c>
      <c r="B42" t="s">
        <v>39</v>
      </c>
      <c r="C42" s="1">
        <v>0.43611111111111112</v>
      </c>
      <c r="D42" s="19">
        <v>64</v>
      </c>
      <c r="E42">
        <v>57</v>
      </c>
      <c r="F42">
        <v>42.8</v>
      </c>
      <c r="G42">
        <v>18</v>
      </c>
      <c r="H42">
        <v>22</v>
      </c>
      <c r="I42">
        <v>10.5</v>
      </c>
      <c r="J42">
        <v>0</v>
      </c>
      <c r="K42" t="s">
        <v>7</v>
      </c>
    </row>
    <row r="43" spans="1:15" x14ac:dyDescent="0.35">
      <c r="C43" s="1">
        <v>0.43888888888888888</v>
      </c>
      <c r="D43" s="19">
        <v>64</v>
      </c>
      <c r="E43">
        <v>57</v>
      </c>
      <c r="F43">
        <v>43</v>
      </c>
      <c r="G43">
        <v>18</v>
      </c>
      <c r="H43">
        <v>22</v>
      </c>
      <c r="I43">
        <v>9.5</v>
      </c>
      <c r="J43">
        <v>276</v>
      </c>
      <c r="K43" t="s">
        <v>8</v>
      </c>
      <c r="L43" t="s">
        <v>107</v>
      </c>
      <c r="N43">
        <v>31</v>
      </c>
    </row>
    <row r="44" spans="1:15" x14ac:dyDescent="0.35">
      <c r="J44">
        <v>263</v>
      </c>
      <c r="K44" t="s">
        <v>9</v>
      </c>
      <c r="L44" t="s">
        <v>107</v>
      </c>
      <c r="M44" t="s">
        <v>149</v>
      </c>
    </row>
    <row r="46" spans="1:15" x14ac:dyDescent="0.35">
      <c r="A46" t="s">
        <v>51</v>
      </c>
      <c r="B46" t="s">
        <v>40</v>
      </c>
      <c r="C46" s="1">
        <v>0.43611111111111112</v>
      </c>
      <c r="D46" s="19">
        <v>64</v>
      </c>
      <c r="E46">
        <v>57</v>
      </c>
      <c r="F46">
        <v>42.8</v>
      </c>
      <c r="G46">
        <v>18</v>
      </c>
      <c r="H46">
        <v>22</v>
      </c>
      <c r="I46">
        <v>10.5</v>
      </c>
      <c r="J46">
        <v>0</v>
      </c>
      <c r="K46" t="s">
        <v>7</v>
      </c>
    </row>
    <row r="47" spans="1:15" x14ac:dyDescent="0.35">
      <c r="C47" s="1">
        <v>0.4597222222222222</v>
      </c>
      <c r="D47" s="19">
        <v>64</v>
      </c>
      <c r="E47">
        <v>57</v>
      </c>
      <c r="F47">
        <v>43.4</v>
      </c>
      <c r="G47">
        <v>18</v>
      </c>
      <c r="H47">
        <v>22</v>
      </c>
      <c r="I47">
        <v>8.1</v>
      </c>
      <c r="J47">
        <v>221</v>
      </c>
      <c r="K47" t="s">
        <v>11</v>
      </c>
      <c r="L47" t="s">
        <v>107</v>
      </c>
      <c r="N47">
        <v>32</v>
      </c>
    </row>
    <row r="49" spans="1:21" x14ac:dyDescent="0.35">
      <c r="A49" t="s">
        <v>51</v>
      </c>
      <c r="B49" t="s">
        <v>41</v>
      </c>
      <c r="C49" s="1">
        <v>0.43611111111111112</v>
      </c>
      <c r="D49" s="19">
        <v>64</v>
      </c>
      <c r="E49">
        <v>57</v>
      </c>
      <c r="F49">
        <v>42.8</v>
      </c>
      <c r="G49">
        <v>18</v>
      </c>
      <c r="H49">
        <v>22</v>
      </c>
      <c r="I49">
        <v>10.5</v>
      </c>
      <c r="J49">
        <v>0</v>
      </c>
      <c r="K49" t="s">
        <v>7</v>
      </c>
    </row>
    <row r="50" spans="1:21" x14ac:dyDescent="0.35">
      <c r="C50" s="20">
        <v>0.4465277777777778</v>
      </c>
      <c r="D50" s="2">
        <v>64</v>
      </c>
      <c r="E50" s="2">
        <v>57</v>
      </c>
      <c r="F50" s="2">
        <v>44.7</v>
      </c>
      <c r="G50" s="2">
        <v>18</v>
      </c>
      <c r="H50" s="2">
        <v>22</v>
      </c>
      <c r="I50" s="2">
        <v>7</v>
      </c>
      <c r="J50" s="2">
        <v>185</v>
      </c>
      <c r="K50" s="2" t="s">
        <v>150</v>
      </c>
      <c r="L50" s="2" t="s">
        <v>151</v>
      </c>
      <c r="M50" s="2"/>
      <c r="N50" s="2"/>
      <c r="O50" s="2"/>
      <c r="P50" s="2"/>
      <c r="Q50" s="2"/>
      <c r="R50" s="2"/>
      <c r="S50" s="2"/>
      <c r="T50" s="2"/>
      <c r="U50" s="2"/>
    </row>
    <row r="52" spans="1:21" x14ac:dyDescent="0.35">
      <c r="A52" t="s">
        <v>51</v>
      </c>
      <c r="B52" t="s">
        <v>42</v>
      </c>
      <c r="C52" s="1">
        <v>0.46527777777777773</v>
      </c>
      <c r="D52" s="19">
        <v>64</v>
      </c>
      <c r="E52">
        <v>57</v>
      </c>
      <c r="F52">
        <v>40.4</v>
      </c>
      <c r="G52">
        <v>18</v>
      </c>
      <c r="H52">
        <v>22</v>
      </c>
      <c r="I52">
        <v>10.7</v>
      </c>
      <c r="J52">
        <v>0</v>
      </c>
      <c r="K52" t="s">
        <v>7</v>
      </c>
    </row>
    <row r="53" spans="1:21" x14ac:dyDescent="0.35">
      <c r="C53" s="1">
        <v>0.46736111111111112</v>
      </c>
      <c r="D53" s="19">
        <v>64</v>
      </c>
      <c r="E53">
        <v>57</v>
      </c>
      <c r="F53">
        <v>40.700000000000003</v>
      </c>
      <c r="G53">
        <v>18</v>
      </c>
      <c r="H53">
        <v>22</v>
      </c>
      <c r="I53">
        <v>7.6</v>
      </c>
      <c r="J53">
        <v>234</v>
      </c>
      <c r="K53" t="s">
        <v>11</v>
      </c>
      <c r="L53" t="s">
        <v>155</v>
      </c>
      <c r="N53">
        <v>33</v>
      </c>
    </row>
    <row r="55" spans="1:21" x14ac:dyDescent="0.35">
      <c r="A55" t="s">
        <v>51</v>
      </c>
      <c r="B55" t="s">
        <v>43</v>
      </c>
      <c r="C55" s="1">
        <v>0.51250000000000007</v>
      </c>
      <c r="D55" s="19">
        <v>64</v>
      </c>
      <c r="E55">
        <v>58</v>
      </c>
      <c r="F55">
        <v>36.1</v>
      </c>
      <c r="G55">
        <v>18</v>
      </c>
      <c r="H55">
        <v>20</v>
      </c>
      <c r="I55">
        <v>22.9</v>
      </c>
      <c r="J55">
        <v>0</v>
      </c>
      <c r="K55" t="s">
        <v>7</v>
      </c>
    </row>
    <row r="56" spans="1:21" x14ac:dyDescent="0.35">
      <c r="C56" s="1">
        <v>0.51388888888888895</v>
      </c>
      <c r="D56" s="19">
        <v>64</v>
      </c>
      <c r="E56">
        <v>58</v>
      </c>
      <c r="F56">
        <v>36</v>
      </c>
      <c r="G56">
        <v>18</v>
      </c>
      <c r="H56">
        <v>20</v>
      </c>
      <c r="I56">
        <v>23.2</v>
      </c>
      <c r="J56">
        <v>117</v>
      </c>
      <c r="K56" t="s">
        <v>11</v>
      </c>
      <c r="L56" t="s">
        <v>104</v>
      </c>
      <c r="N56">
        <v>34</v>
      </c>
    </row>
    <row r="58" spans="1:21" x14ac:dyDescent="0.35">
      <c r="A58" t="s">
        <v>51</v>
      </c>
      <c r="B58" t="s">
        <v>44</v>
      </c>
      <c r="C58" s="1">
        <v>0.56180555555555556</v>
      </c>
      <c r="D58" s="19">
        <v>64</v>
      </c>
      <c r="E58">
        <v>57</v>
      </c>
      <c r="F58">
        <v>56.7</v>
      </c>
      <c r="G58">
        <v>18</v>
      </c>
      <c r="H58">
        <v>20</v>
      </c>
      <c r="I58">
        <v>9.4</v>
      </c>
      <c r="J58">
        <v>0</v>
      </c>
      <c r="K58" t="s">
        <v>7</v>
      </c>
    </row>
    <row r="59" spans="1:21" x14ac:dyDescent="0.35">
      <c r="C59" s="1">
        <v>0.56319444444444444</v>
      </c>
      <c r="D59" s="19">
        <v>64</v>
      </c>
      <c r="E59">
        <v>57</v>
      </c>
      <c r="F59">
        <v>56.6</v>
      </c>
      <c r="G59">
        <v>18</v>
      </c>
      <c r="H59">
        <v>20</v>
      </c>
      <c r="I59">
        <v>9.8000000000000007</v>
      </c>
      <c r="J59">
        <v>177</v>
      </c>
      <c r="K59" t="s">
        <v>11</v>
      </c>
      <c r="L59" t="s">
        <v>156</v>
      </c>
      <c r="N59">
        <v>35</v>
      </c>
    </row>
    <row r="61" spans="1:21" x14ac:dyDescent="0.35">
      <c r="A61" t="s">
        <v>51</v>
      </c>
      <c r="B61" t="s">
        <v>45</v>
      </c>
      <c r="C61" s="1">
        <v>0.5625</v>
      </c>
      <c r="D61" s="19">
        <v>64</v>
      </c>
      <c r="E61">
        <v>57</v>
      </c>
      <c r="F61">
        <v>50.9</v>
      </c>
      <c r="G61">
        <v>18</v>
      </c>
      <c r="H61">
        <v>20</v>
      </c>
      <c r="I61">
        <v>6.3</v>
      </c>
      <c r="J61">
        <v>0</v>
      </c>
      <c r="K61" t="s">
        <v>7</v>
      </c>
    </row>
    <row r="62" spans="1:21" x14ac:dyDescent="0.35">
      <c r="C62" s="1">
        <v>0.57013888888888886</v>
      </c>
      <c r="D62" s="19">
        <v>64</v>
      </c>
      <c r="E62">
        <v>57</v>
      </c>
      <c r="F62">
        <v>50.4</v>
      </c>
      <c r="G62">
        <v>18</v>
      </c>
      <c r="H62">
        <v>20</v>
      </c>
      <c r="I62">
        <v>6.8</v>
      </c>
      <c r="J62">
        <v>224</v>
      </c>
      <c r="K62" t="s">
        <v>11</v>
      </c>
      <c r="L62" t="s">
        <v>156</v>
      </c>
      <c r="N62">
        <v>36</v>
      </c>
    </row>
    <row r="64" spans="1:21" x14ac:dyDescent="0.35">
      <c r="A64" t="s">
        <v>51</v>
      </c>
      <c r="B64" t="s">
        <v>46</v>
      </c>
      <c r="C64" s="1">
        <v>0.57291666666666663</v>
      </c>
      <c r="D64" s="19">
        <v>64</v>
      </c>
      <c r="E64">
        <v>57</v>
      </c>
      <c r="F64">
        <v>53.1</v>
      </c>
      <c r="G64">
        <v>18</v>
      </c>
      <c r="H64">
        <v>20</v>
      </c>
      <c r="I64">
        <v>7.9</v>
      </c>
      <c r="J64">
        <v>0</v>
      </c>
      <c r="K64" t="s">
        <v>7</v>
      </c>
    </row>
    <row r="65" spans="1:14" x14ac:dyDescent="0.35">
      <c r="C65" s="1">
        <v>0.57361111111111118</v>
      </c>
      <c r="D65" s="19">
        <v>64</v>
      </c>
      <c r="E65">
        <v>57</v>
      </c>
      <c r="F65">
        <v>53</v>
      </c>
      <c r="G65">
        <v>18</v>
      </c>
      <c r="H65">
        <v>20</v>
      </c>
      <c r="I65">
        <v>8.5</v>
      </c>
      <c r="J65">
        <v>244</v>
      </c>
      <c r="K65" t="s">
        <v>11</v>
      </c>
      <c r="L65" t="s">
        <v>156</v>
      </c>
      <c r="N65">
        <v>37</v>
      </c>
    </row>
    <row r="67" spans="1:14" x14ac:dyDescent="0.35">
      <c r="A67" t="s">
        <v>51</v>
      </c>
      <c r="B67" t="s">
        <v>47</v>
      </c>
      <c r="C67" s="1">
        <v>0.59583333333333333</v>
      </c>
      <c r="D67" s="19">
        <v>64</v>
      </c>
      <c r="E67">
        <v>56</v>
      </c>
      <c r="F67">
        <v>42.3</v>
      </c>
      <c r="G67">
        <v>18</v>
      </c>
      <c r="H67">
        <v>20</v>
      </c>
      <c r="I67">
        <v>6.1</v>
      </c>
      <c r="J67">
        <v>0</v>
      </c>
      <c r="K67" t="s">
        <v>7</v>
      </c>
    </row>
    <row r="68" spans="1:14" x14ac:dyDescent="0.35">
      <c r="C68" s="1">
        <v>0.59583333333333333</v>
      </c>
      <c r="D68" s="19">
        <v>64</v>
      </c>
      <c r="E68">
        <v>56</v>
      </c>
      <c r="F68">
        <v>41.9</v>
      </c>
      <c r="G68">
        <v>18</v>
      </c>
      <c r="H68">
        <v>20</v>
      </c>
      <c r="I68">
        <v>6.6</v>
      </c>
      <c r="J68">
        <v>124</v>
      </c>
      <c r="K68" t="s">
        <v>11</v>
      </c>
      <c r="L68" t="s">
        <v>111</v>
      </c>
      <c r="N68">
        <v>38</v>
      </c>
    </row>
    <row r="70" spans="1:14" x14ac:dyDescent="0.35">
      <c r="A70" t="s">
        <v>51</v>
      </c>
      <c r="B70" t="s">
        <v>48</v>
      </c>
      <c r="C70" s="1">
        <v>0.64374999999999993</v>
      </c>
      <c r="D70" s="19">
        <v>64</v>
      </c>
      <c r="E70">
        <v>55</v>
      </c>
      <c r="F70">
        <v>25.3</v>
      </c>
      <c r="G70">
        <v>18</v>
      </c>
      <c r="H70">
        <v>20</v>
      </c>
      <c r="I70">
        <v>16.8</v>
      </c>
      <c r="J70">
        <v>0</v>
      </c>
      <c r="K70" t="s">
        <v>7</v>
      </c>
    </row>
    <row r="71" spans="1:14" x14ac:dyDescent="0.35">
      <c r="C71" s="1">
        <v>0.64513888888888882</v>
      </c>
      <c r="D71" s="19">
        <v>64</v>
      </c>
      <c r="E71">
        <v>55</v>
      </c>
      <c r="F71">
        <v>26</v>
      </c>
      <c r="G71">
        <v>18</v>
      </c>
      <c r="H71">
        <v>20</v>
      </c>
      <c r="I71">
        <v>17.899999999999999</v>
      </c>
      <c r="J71">
        <v>193</v>
      </c>
      <c r="K71" t="s">
        <v>11</v>
      </c>
      <c r="L71" t="s">
        <v>152</v>
      </c>
      <c r="N71">
        <v>39</v>
      </c>
    </row>
    <row r="73" spans="1:14" x14ac:dyDescent="0.35">
      <c r="A73" t="s">
        <v>51</v>
      </c>
      <c r="B73" t="s">
        <v>49</v>
      </c>
      <c r="C73" s="1">
        <v>0.65347222222222223</v>
      </c>
      <c r="D73" s="19">
        <v>64</v>
      </c>
      <c r="E73">
        <v>55</v>
      </c>
      <c r="F73">
        <v>36</v>
      </c>
      <c r="G73">
        <v>18</v>
      </c>
      <c r="H73">
        <v>20</v>
      </c>
      <c r="I73">
        <v>24.1</v>
      </c>
      <c r="J73">
        <v>0</v>
      </c>
      <c r="K73" t="s">
        <v>7</v>
      </c>
    </row>
    <row r="74" spans="1:14" x14ac:dyDescent="0.35">
      <c r="C74" s="1">
        <v>0.65625</v>
      </c>
      <c r="D74" s="19">
        <v>64</v>
      </c>
      <c r="E74">
        <v>55</v>
      </c>
      <c r="F74">
        <v>36.1</v>
      </c>
      <c r="G74">
        <v>18</v>
      </c>
      <c r="H74">
        <v>20</v>
      </c>
      <c r="I74">
        <v>25.2</v>
      </c>
      <c r="J74">
        <v>167</v>
      </c>
      <c r="K74" t="s">
        <v>11</v>
      </c>
      <c r="L74" t="s">
        <v>99</v>
      </c>
      <c r="M74" t="s">
        <v>110</v>
      </c>
      <c r="N74">
        <v>40</v>
      </c>
    </row>
  </sheetData>
  <mergeCells count="2">
    <mergeCell ref="D1:F1"/>
    <mergeCell ref="G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37" workbookViewId="0">
      <selection activeCell="N3" sqref="N3"/>
    </sheetView>
  </sheetViews>
  <sheetFormatPr defaultRowHeight="14.5" x14ac:dyDescent="0.35"/>
  <cols>
    <col min="2" max="3" width="24" customWidth="1"/>
    <col min="12" max="12" width="31.7265625" customWidth="1"/>
    <col min="13" max="13" width="23.26953125" customWidth="1"/>
  </cols>
  <sheetData>
    <row r="1" spans="1:14" x14ac:dyDescent="0.35">
      <c r="D1" s="43" t="s">
        <v>3</v>
      </c>
      <c r="E1" s="43"/>
      <c r="F1" s="43"/>
      <c r="G1" s="43" t="s">
        <v>4</v>
      </c>
      <c r="H1" s="43"/>
      <c r="I1" s="43"/>
    </row>
    <row r="2" spans="1:14" x14ac:dyDescent="0.35">
      <c r="A2" t="s">
        <v>125</v>
      </c>
      <c r="B2" t="s">
        <v>5</v>
      </c>
      <c r="C2" t="s">
        <v>126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140</v>
      </c>
      <c r="K2" t="s">
        <v>95</v>
      </c>
      <c r="L2" t="s">
        <v>212</v>
      </c>
      <c r="M2" t="s">
        <v>124</v>
      </c>
      <c r="N2" t="s">
        <v>219</v>
      </c>
    </row>
    <row r="3" spans="1:14" x14ac:dyDescent="0.35">
      <c r="A3" t="s">
        <v>51</v>
      </c>
      <c r="B3" t="s">
        <v>53</v>
      </c>
      <c r="C3" s="1">
        <v>0.52083333333333337</v>
      </c>
      <c r="D3">
        <v>64</v>
      </c>
      <c r="E3">
        <v>42</v>
      </c>
      <c r="F3">
        <v>11.8</v>
      </c>
      <c r="G3">
        <v>17</v>
      </c>
      <c r="H3">
        <v>42</v>
      </c>
      <c r="I3">
        <v>14.8</v>
      </c>
      <c r="J3">
        <v>208</v>
      </c>
      <c r="K3" t="s">
        <v>11</v>
      </c>
      <c r="L3" t="s">
        <v>166</v>
      </c>
      <c r="N3">
        <v>41</v>
      </c>
    </row>
    <row r="4" spans="1:14" x14ac:dyDescent="0.35">
      <c r="D4">
        <v>64</v>
      </c>
      <c r="E4">
        <v>42</v>
      </c>
      <c r="F4">
        <v>11.9</v>
      </c>
      <c r="G4">
        <v>17</v>
      </c>
      <c r="H4">
        <v>42</v>
      </c>
      <c r="I4">
        <v>15</v>
      </c>
      <c r="J4">
        <v>185</v>
      </c>
      <c r="K4" t="s">
        <v>11</v>
      </c>
      <c r="L4" t="s">
        <v>157</v>
      </c>
      <c r="N4">
        <v>42</v>
      </c>
    </row>
    <row r="5" spans="1:14" x14ac:dyDescent="0.35">
      <c r="D5">
        <v>64</v>
      </c>
      <c r="E5">
        <v>42</v>
      </c>
      <c r="F5">
        <v>12.1</v>
      </c>
      <c r="G5">
        <v>17</v>
      </c>
      <c r="H5">
        <v>42</v>
      </c>
      <c r="I5">
        <v>15.3</v>
      </c>
      <c r="J5">
        <v>178</v>
      </c>
      <c r="K5" t="s">
        <v>11</v>
      </c>
      <c r="L5" t="s">
        <v>157</v>
      </c>
      <c r="N5">
        <v>43</v>
      </c>
    </row>
    <row r="7" spans="1:14" x14ac:dyDescent="0.35">
      <c r="A7" t="s">
        <v>51</v>
      </c>
      <c r="B7" t="s">
        <v>52</v>
      </c>
      <c r="C7" s="1">
        <v>0.5625</v>
      </c>
      <c r="D7">
        <v>64</v>
      </c>
      <c r="E7">
        <v>42</v>
      </c>
      <c r="F7">
        <v>13.6</v>
      </c>
      <c r="G7">
        <v>17</v>
      </c>
      <c r="H7">
        <v>42</v>
      </c>
      <c r="I7">
        <v>17.100000000000001</v>
      </c>
      <c r="J7">
        <v>0</v>
      </c>
      <c r="K7" t="s">
        <v>7</v>
      </c>
    </row>
    <row r="8" spans="1:14" x14ac:dyDescent="0.35">
      <c r="D8">
        <v>64</v>
      </c>
      <c r="E8">
        <v>42</v>
      </c>
      <c r="F8">
        <v>13.2</v>
      </c>
      <c r="G8">
        <v>17</v>
      </c>
      <c r="H8">
        <v>42</v>
      </c>
      <c r="I8">
        <v>17.899999999999999</v>
      </c>
      <c r="J8">
        <v>134</v>
      </c>
      <c r="K8" t="s">
        <v>8</v>
      </c>
      <c r="L8" t="s">
        <v>104</v>
      </c>
      <c r="N8">
        <v>44</v>
      </c>
    </row>
    <row r="9" spans="1:14" x14ac:dyDescent="0.35">
      <c r="D9">
        <v>64</v>
      </c>
      <c r="E9">
        <v>42</v>
      </c>
      <c r="F9">
        <v>12.5</v>
      </c>
      <c r="G9">
        <v>17</v>
      </c>
      <c r="H9">
        <v>42</v>
      </c>
      <c r="I9">
        <v>17</v>
      </c>
      <c r="J9">
        <v>153</v>
      </c>
      <c r="K9" t="s">
        <v>9</v>
      </c>
      <c r="L9" t="s">
        <v>104</v>
      </c>
      <c r="N9">
        <v>45</v>
      </c>
    </row>
    <row r="11" spans="1:14" x14ac:dyDescent="0.35">
      <c r="A11" t="s">
        <v>51</v>
      </c>
      <c r="B11" t="s">
        <v>54</v>
      </c>
      <c r="C11" s="1">
        <v>0.62013888888888891</v>
      </c>
      <c r="D11">
        <v>64</v>
      </c>
      <c r="E11">
        <v>42</v>
      </c>
      <c r="F11">
        <v>7.4</v>
      </c>
      <c r="G11">
        <v>17</v>
      </c>
      <c r="H11">
        <v>42</v>
      </c>
      <c r="I11">
        <v>13.1</v>
      </c>
      <c r="J11">
        <v>0</v>
      </c>
      <c r="K11" t="s">
        <v>7</v>
      </c>
    </row>
    <row r="12" spans="1:14" x14ac:dyDescent="0.35">
      <c r="D12">
        <v>64</v>
      </c>
      <c r="E12">
        <v>42</v>
      </c>
      <c r="F12">
        <v>8.6</v>
      </c>
      <c r="G12">
        <v>17</v>
      </c>
      <c r="H12">
        <v>42</v>
      </c>
      <c r="I12">
        <v>14</v>
      </c>
      <c r="J12">
        <v>357</v>
      </c>
      <c r="K12" t="s">
        <v>11</v>
      </c>
      <c r="L12" t="s">
        <v>104</v>
      </c>
      <c r="N12">
        <v>46</v>
      </c>
    </row>
    <row r="14" spans="1:14" x14ac:dyDescent="0.35">
      <c r="A14" t="s">
        <v>51</v>
      </c>
      <c r="B14" t="s">
        <v>55</v>
      </c>
    </row>
    <row r="15" spans="1:14" x14ac:dyDescent="0.35">
      <c r="C15" s="1">
        <v>0.65555555555555556</v>
      </c>
      <c r="D15">
        <v>64</v>
      </c>
      <c r="E15">
        <v>38</v>
      </c>
      <c r="F15">
        <v>47.9</v>
      </c>
      <c r="G15">
        <v>17</v>
      </c>
      <c r="H15">
        <v>43</v>
      </c>
      <c r="I15">
        <v>25.1</v>
      </c>
      <c r="J15">
        <v>0</v>
      </c>
      <c r="K15" t="s">
        <v>7</v>
      </c>
    </row>
    <row r="16" spans="1:14" x14ac:dyDescent="0.35">
      <c r="D16">
        <v>64</v>
      </c>
      <c r="E16">
        <v>38</v>
      </c>
      <c r="F16">
        <v>48.1</v>
      </c>
      <c r="G16">
        <v>17</v>
      </c>
      <c r="H16">
        <v>43</v>
      </c>
      <c r="I16">
        <v>25.2</v>
      </c>
      <c r="J16">
        <v>217</v>
      </c>
      <c r="K16" t="s">
        <v>11</v>
      </c>
      <c r="L16" t="s">
        <v>104</v>
      </c>
      <c r="N16">
        <v>47</v>
      </c>
    </row>
    <row r="17" spans="1:16" x14ac:dyDescent="0.35">
      <c r="D17">
        <v>64</v>
      </c>
      <c r="E17">
        <v>38</v>
      </c>
      <c r="F17">
        <v>47.3</v>
      </c>
      <c r="G17">
        <v>17</v>
      </c>
      <c r="H17">
        <v>43</v>
      </c>
      <c r="I17">
        <v>25.2</v>
      </c>
      <c r="J17">
        <v>2.4</v>
      </c>
      <c r="K17" t="s">
        <v>11</v>
      </c>
      <c r="L17" t="s">
        <v>104</v>
      </c>
      <c r="N17">
        <v>48</v>
      </c>
    </row>
    <row r="19" spans="1:16" x14ac:dyDescent="0.35">
      <c r="A19" t="s">
        <v>51</v>
      </c>
      <c r="B19" t="s">
        <v>56</v>
      </c>
      <c r="C19" s="1">
        <v>0.70694444444444438</v>
      </c>
      <c r="D19">
        <v>64</v>
      </c>
      <c r="E19">
        <v>36</v>
      </c>
      <c r="F19">
        <v>16.899999999999999</v>
      </c>
      <c r="G19">
        <v>17</v>
      </c>
      <c r="H19">
        <v>44</v>
      </c>
      <c r="I19">
        <v>35.1</v>
      </c>
      <c r="J19">
        <v>0</v>
      </c>
      <c r="K19" t="s">
        <v>7</v>
      </c>
    </row>
    <row r="20" spans="1:16" x14ac:dyDescent="0.35">
      <c r="D20">
        <v>64</v>
      </c>
      <c r="E20">
        <v>36</v>
      </c>
      <c r="F20">
        <v>18</v>
      </c>
      <c r="G20">
        <v>17</v>
      </c>
      <c r="H20">
        <v>44</v>
      </c>
      <c r="I20">
        <v>35.200000000000003</v>
      </c>
      <c r="J20">
        <v>246</v>
      </c>
      <c r="K20" t="s">
        <v>11</v>
      </c>
      <c r="L20" t="s">
        <v>156</v>
      </c>
      <c r="N20">
        <v>49</v>
      </c>
    </row>
    <row r="22" spans="1:16" x14ac:dyDescent="0.35">
      <c r="A22" t="s">
        <v>51</v>
      </c>
      <c r="B22" t="s">
        <v>56</v>
      </c>
      <c r="C22" s="1">
        <v>0.71944444444444444</v>
      </c>
      <c r="D22">
        <v>64</v>
      </c>
      <c r="E22">
        <v>36</v>
      </c>
      <c r="F22">
        <v>20</v>
      </c>
      <c r="G22">
        <v>17</v>
      </c>
      <c r="H22">
        <v>44</v>
      </c>
      <c r="I22">
        <v>29.7</v>
      </c>
      <c r="J22">
        <v>0</v>
      </c>
      <c r="K22" t="s">
        <v>7</v>
      </c>
    </row>
    <row r="23" spans="1:16" x14ac:dyDescent="0.35">
      <c r="D23">
        <v>64</v>
      </c>
      <c r="E23">
        <v>36</v>
      </c>
      <c r="F23">
        <v>21.2</v>
      </c>
      <c r="G23">
        <v>17</v>
      </c>
      <c r="H23">
        <v>44</v>
      </c>
      <c r="I23">
        <v>30.3</v>
      </c>
      <c r="J23">
        <v>313</v>
      </c>
      <c r="K23" t="s">
        <v>11</v>
      </c>
      <c r="L23" t="s">
        <v>158</v>
      </c>
      <c r="N23">
        <v>50</v>
      </c>
    </row>
    <row r="25" spans="1:16" x14ac:dyDescent="0.35">
      <c r="P25" t="s">
        <v>153</v>
      </c>
    </row>
    <row r="26" spans="1:16" x14ac:dyDescent="0.35">
      <c r="A26" t="s">
        <v>50</v>
      </c>
      <c r="B26" t="s">
        <v>58</v>
      </c>
      <c r="C26" s="1">
        <v>0.5180555555555556</v>
      </c>
      <c r="D26">
        <v>64</v>
      </c>
      <c r="E26">
        <v>34</v>
      </c>
      <c r="F26">
        <v>1.5</v>
      </c>
      <c r="G26">
        <v>17</v>
      </c>
      <c r="H26">
        <v>45</v>
      </c>
      <c r="I26">
        <v>12.9</v>
      </c>
      <c r="J26" s="5">
        <v>0</v>
      </c>
      <c r="K26" t="s">
        <v>7</v>
      </c>
      <c r="P26">
        <v>0</v>
      </c>
    </row>
    <row r="27" spans="1:16" x14ac:dyDescent="0.35">
      <c r="D27">
        <v>64</v>
      </c>
      <c r="E27">
        <v>34</v>
      </c>
      <c r="F27">
        <v>1.7</v>
      </c>
      <c r="G27">
        <v>17</v>
      </c>
      <c r="H27">
        <v>45</v>
      </c>
      <c r="I27">
        <v>12.8</v>
      </c>
      <c r="J27" s="5">
        <v>100.2792</v>
      </c>
      <c r="K27" t="s">
        <v>159</v>
      </c>
      <c r="P27">
        <v>3.29</v>
      </c>
    </row>
    <row r="28" spans="1:16" x14ac:dyDescent="0.35">
      <c r="D28">
        <v>64</v>
      </c>
      <c r="E28">
        <v>34</v>
      </c>
      <c r="F28">
        <v>1.6</v>
      </c>
      <c r="G28">
        <v>17</v>
      </c>
      <c r="H28">
        <v>45</v>
      </c>
      <c r="I28">
        <v>12.8</v>
      </c>
      <c r="J28" s="5">
        <v>78.33359999999999</v>
      </c>
      <c r="K28" t="s">
        <v>62</v>
      </c>
      <c r="P28">
        <v>2.57</v>
      </c>
    </row>
    <row r="29" spans="1:16" x14ac:dyDescent="0.35">
      <c r="D29">
        <v>64</v>
      </c>
      <c r="E29">
        <v>34</v>
      </c>
      <c r="F29">
        <v>2.9</v>
      </c>
      <c r="G29">
        <v>17</v>
      </c>
      <c r="H29">
        <v>45</v>
      </c>
      <c r="I29">
        <v>13.2</v>
      </c>
      <c r="J29" s="5">
        <v>274.62479999999999</v>
      </c>
      <c r="K29" t="s">
        <v>160</v>
      </c>
      <c r="P29">
        <v>9.01</v>
      </c>
    </row>
    <row r="30" spans="1:16" x14ac:dyDescent="0.35">
      <c r="D30">
        <v>64</v>
      </c>
      <c r="E30">
        <v>34</v>
      </c>
      <c r="F30">
        <v>3.6</v>
      </c>
      <c r="G30">
        <v>17</v>
      </c>
      <c r="H30">
        <v>45</v>
      </c>
      <c r="I30">
        <v>13.9</v>
      </c>
      <c r="J30" s="5">
        <v>461.46720000000005</v>
      </c>
      <c r="K30" t="s">
        <v>8</v>
      </c>
      <c r="L30" t="s">
        <v>161</v>
      </c>
      <c r="N30">
        <v>51</v>
      </c>
      <c r="P30">
        <v>15.14</v>
      </c>
    </row>
    <row r="31" spans="1:16" x14ac:dyDescent="0.35">
      <c r="D31">
        <v>64</v>
      </c>
      <c r="E31">
        <v>34</v>
      </c>
      <c r="F31">
        <v>3.7</v>
      </c>
      <c r="G31">
        <v>17</v>
      </c>
      <c r="H31">
        <v>45</v>
      </c>
      <c r="I31">
        <v>13.8</v>
      </c>
      <c r="J31" s="5">
        <v>488.89920000000001</v>
      </c>
      <c r="K31" t="s">
        <v>9</v>
      </c>
      <c r="L31" t="s">
        <v>104</v>
      </c>
      <c r="N31">
        <v>52</v>
      </c>
      <c r="P31">
        <v>16.04</v>
      </c>
    </row>
    <row r="33" spans="1:16" x14ac:dyDescent="0.35">
      <c r="A33" t="s">
        <v>50</v>
      </c>
      <c r="B33" t="s">
        <v>59</v>
      </c>
      <c r="C33" s="1">
        <v>0.67152777777777783</v>
      </c>
      <c r="D33">
        <v>64</v>
      </c>
      <c r="E33">
        <v>37</v>
      </c>
      <c r="F33">
        <v>38.700000000000003</v>
      </c>
      <c r="G33">
        <v>17</v>
      </c>
      <c r="H33">
        <v>43</v>
      </c>
      <c r="I33">
        <v>48</v>
      </c>
      <c r="J33" s="5">
        <v>0</v>
      </c>
      <c r="K33" t="s">
        <v>7</v>
      </c>
      <c r="P33">
        <v>0</v>
      </c>
    </row>
    <row r="34" spans="1:16" x14ac:dyDescent="0.35">
      <c r="D34">
        <v>64</v>
      </c>
      <c r="E34">
        <v>37</v>
      </c>
      <c r="F34">
        <v>38.6</v>
      </c>
      <c r="G34">
        <v>17</v>
      </c>
      <c r="H34">
        <v>43</v>
      </c>
      <c r="I34">
        <v>48.2</v>
      </c>
      <c r="J34" s="5">
        <v>140.5128</v>
      </c>
      <c r="K34" t="s">
        <v>162</v>
      </c>
      <c r="P34">
        <v>4.6100000000000003</v>
      </c>
    </row>
    <row r="35" spans="1:16" x14ac:dyDescent="0.35">
      <c r="D35">
        <v>64</v>
      </c>
      <c r="E35">
        <v>37</v>
      </c>
      <c r="F35">
        <v>39</v>
      </c>
      <c r="G35">
        <v>17</v>
      </c>
      <c r="H35">
        <v>43</v>
      </c>
      <c r="I35">
        <v>47.8</v>
      </c>
      <c r="J35" s="5">
        <v>453.23759999999999</v>
      </c>
      <c r="K35" t="s">
        <v>11</v>
      </c>
      <c r="L35" t="s">
        <v>164</v>
      </c>
      <c r="N35">
        <v>53</v>
      </c>
      <c r="P35">
        <v>14.87</v>
      </c>
    </row>
    <row r="38" spans="1:16" x14ac:dyDescent="0.35">
      <c r="A38" t="s">
        <v>32</v>
      </c>
      <c r="B38" t="s">
        <v>60</v>
      </c>
      <c r="C38" s="1">
        <v>0.52638888888888891</v>
      </c>
      <c r="D38">
        <v>64</v>
      </c>
      <c r="E38">
        <v>53</v>
      </c>
      <c r="F38">
        <v>13.7</v>
      </c>
      <c r="G38">
        <v>17</v>
      </c>
      <c r="H38">
        <v>42</v>
      </c>
      <c r="I38">
        <v>0.2</v>
      </c>
      <c r="J38">
        <v>0</v>
      </c>
      <c r="K38" t="s">
        <v>7</v>
      </c>
    </row>
    <row r="39" spans="1:16" x14ac:dyDescent="0.35">
      <c r="C39" s="1">
        <v>0.52708333333333335</v>
      </c>
      <c r="D39">
        <v>64</v>
      </c>
      <c r="E39">
        <v>53</v>
      </c>
      <c r="F39">
        <v>13.1</v>
      </c>
      <c r="G39">
        <v>17</v>
      </c>
      <c r="H39">
        <v>41</v>
      </c>
      <c r="I39">
        <v>59.8</v>
      </c>
      <c r="J39">
        <v>177</v>
      </c>
      <c r="K39" t="s">
        <v>159</v>
      </c>
    </row>
    <row r="40" spans="1:16" x14ac:dyDescent="0.35">
      <c r="C40" s="1">
        <v>0.52847222222222223</v>
      </c>
      <c r="D40">
        <v>64</v>
      </c>
      <c r="E40">
        <v>53</v>
      </c>
      <c r="F40">
        <v>12.9</v>
      </c>
      <c r="G40">
        <v>17</v>
      </c>
      <c r="H40">
        <v>41</v>
      </c>
      <c r="I40">
        <v>57.9</v>
      </c>
      <c r="J40">
        <v>198</v>
      </c>
      <c r="K40" t="s">
        <v>11</v>
      </c>
      <c r="L40" t="s">
        <v>111</v>
      </c>
      <c r="M40" t="s">
        <v>218</v>
      </c>
      <c r="N40">
        <v>54</v>
      </c>
    </row>
    <row r="42" spans="1:16" x14ac:dyDescent="0.35">
      <c r="A42" t="s">
        <v>32</v>
      </c>
      <c r="B42" t="s">
        <v>61</v>
      </c>
      <c r="C42" s="1">
        <v>0.60416666666666663</v>
      </c>
      <c r="D42">
        <v>64</v>
      </c>
      <c r="E42">
        <v>54</v>
      </c>
      <c r="F42">
        <v>10</v>
      </c>
      <c r="G42">
        <v>17</v>
      </c>
      <c r="H42">
        <v>40</v>
      </c>
      <c r="I42">
        <v>54.6</v>
      </c>
      <c r="J42">
        <v>0</v>
      </c>
      <c r="K42" t="s">
        <v>7</v>
      </c>
    </row>
    <row r="43" spans="1:16" x14ac:dyDescent="0.35">
      <c r="C43" s="1">
        <v>0.60486111111111118</v>
      </c>
      <c r="D43">
        <v>64</v>
      </c>
      <c r="E43">
        <v>54</v>
      </c>
      <c r="F43">
        <v>9.8000000000000007</v>
      </c>
      <c r="G43">
        <v>17</v>
      </c>
      <c r="H43">
        <v>40</v>
      </c>
      <c r="I43">
        <v>54.4</v>
      </c>
      <c r="J43">
        <v>121</v>
      </c>
      <c r="K43" t="s">
        <v>20</v>
      </c>
    </row>
    <row r="44" spans="1:16" x14ac:dyDescent="0.35">
      <c r="C44" s="1">
        <v>0.60486111111111118</v>
      </c>
      <c r="D44">
        <v>64</v>
      </c>
      <c r="E44">
        <v>54</v>
      </c>
      <c r="F44">
        <v>9.6</v>
      </c>
      <c r="G44">
        <v>17</v>
      </c>
      <c r="H44">
        <v>40</v>
      </c>
      <c r="I44">
        <v>54.3</v>
      </c>
      <c r="J44">
        <v>131</v>
      </c>
      <c r="K44" t="s">
        <v>20</v>
      </c>
    </row>
    <row r="45" spans="1:16" x14ac:dyDescent="0.35">
      <c r="C45" s="1">
        <v>0.60555555555555551</v>
      </c>
      <c r="D45">
        <v>64</v>
      </c>
      <c r="E45">
        <v>54</v>
      </c>
      <c r="F45">
        <v>9.5</v>
      </c>
      <c r="G45">
        <v>17</v>
      </c>
      <c r="H45">
        <v>40</v>
      </c>
      <c r="I45">
        <v>54.3</v>
      </c>
      <c r="J45">
        <v>172</v>
      </c>
      <c r="K45" t="s">
        <v>159</v>
      </c>
    </row>
    <row r="46" spans="1:16" x14ac:dyDescent="0.35">
      <c r="C46" s="1">
        <v>0.60555555555555551</v>
      </c>
      <c r="D46">
        <v>64</v>
      </c>
      <c r="E46">
        <v>54</v>
      </c>
      <c r="F46">
        <v>9.1999999999999993</v>
      </c>
      <c r="G46">
        <v>17</v>
      </c>
      <c r="H46">
        <v>40</v>
      </c>
      <c r="I46">
        <v>53.9</v>
      </c>
      <c r="J46">
        <v>130</v>
      </c>
      <c r="K46" t="s">
        <v>62</v>
      </c>
    </row>
    <row r="47" spans="1:16" x14ac:dyDescent="0.35">
      <c r="C47" s="1">
        <v>0.60625000000000007</v>
      </c>
      <c r="D47">
        <v>64</v>
      </c>
      <c r="E47">
        <v>54</v>
      </c>
      <c r="F47">
        <v>9</v>
      </c>
      <c r="G47">
        <v>17</v>
      </c>
      <c r="H47">
        <v>40</v>
      </c>
      <c r="I47">
        <v>53.9</v>
      </c>
      <c r="J47">
        <v>264</v>
      </c>
      <c r="K47" t="s">
        <v>11</v>
      </c>
      <c r="L47" t="s">
        <v>163</v>
      </c>
      <c r="N47">
        <v>55</v>
      </c>
    </row>
    <row r="49" spans="1:14" x14ac:dyDescent="0.35">
      <c r="A49" t="s">
        <v>32</v>
      </c>
      <c r="B49" t="s">
        <v>61</v>
      </c>
      <c r="C49" s="1">
        <v>0.62013888888888891</v>
      </c>
      <c r="D49">
        <v>64</v>
      </c>
      <c r="E49">
        <v>53</v>
      </c>
      <c r="F49">
        <v>14.4</v>
      </c>
      <c r="G49">
        <v>17</v>
      </c>
      <c r="H49">
        <v>41</v>
      </c>
      <c r="I49">
        <v>2.2999999999999998</v>
      </c>
      <c r="J49">
        <v>0</v>
      </c>
      <c r="K49" t="s">
        <v>7</v>
      </c>
    </row>
    <row r="50" spans="1:14" x14ac:dyDescent="0.35">
      <c r="C50" s="1">
        <v>0.62083333333333335</v>
      </c>
      <c r="D50">
        <v>64</v>
      </c>
      <c r="E50">
        <v>53</v>
      </c>
      <c r="F50">
        <v>14.5</v>
      </c>
      <c r="G50">
        <v>17</v>
      </c>
      <c r="H50">
        <v>41</v>
      </c>
      <c r="I50">
        <v>2.5</v>
      </c>
      <c r="J50">
        <v>113</v>
      </c>
      <c r="K50" t="s">
        <v>159</v>
      </c>
    </row>
    <row r="51" spans="1:14" x14ac:dyDescent="0.35">
      <c r="C51" s="1">
        <v>0.62083333333333335</v>
      </c>
      <c r="D51">
        <v>64</v>
      </c>
      <c r="E51">
        <v>53</v>
      </c>
      <c r="F51">
        <v>14.6</v>
      </c>
      <c r="G51">
        <v>17</v>
      </c>
      <c r="H51">
        <v>41</v>
      </c>
      <c r="I51">
        <v>2.7</v>
      </c>
      <c r="J51">
        <v>50</v>
      </c>
      <c r="K51" t="s">
        <v>62</v>
      </c>
    </row>
    <row r="52" spans="1:14" x14ac:dyDescent="0.35">
      <c r="C52" s="1">
        <v>0.62152777777777779</v>
      </c>
      <c r="D52">
        <v>64</v>
      </c>
      <c r="E52">
        <v>53</v>
      </c>
      <c r="F52">
        <v>14.9</v>
      </c>
      <c r="G52">
        <v>17</v>
      </c>
      <c r="H52">
        <v>41</v>
      </c>
      <c r="I52">
        <v>3.3</v>
      </c>
      <c r="J52">
        <v>128</v>
      </c>
      <c r="K52" t="s">
        <v>160</v>
      </c>
    </row>
    <row r="53" spans="1:14" x14ac:dyDescent="0.35">
      <c r="C53" s="1">
        <v>0.62291666666666667</v>
      </c>
      <c r="D53">
        <v>64</v>
      </c>
      <c r="E53">
        <v>53</v>
      </c>
      <c r="F53">
        <v>15.1</v>
      </c>
      <c r="G53">
        <v>17</v>
      </c>
      <c r="H53">
        <v>41</v>
      </c>
      <c r="I53">
        <v>3.8</v>
      </c>
      <c r="J53">
        <v>206</v>
      </c>
      <c r="K53" t="s">
        <v>11</v>
      </c>
      <c r="L53" t="s">
        <v>104</v>
      </c>
      <c r="N53">
        <v>56</v>
      </c>
    </row>
    <row r="55" spans="1:14" x14ac:dyDescent="0.35">
      <c r="A55" t="s">
        <v>32</v>
      </c>
      <c r="B55" t="s">
        <v>63</v>
      </c>
      <c r="C55" s="1">
        <v>0.66041666666666665</v>
      </c>
      <c r="D55">
        <v>64</v>
      </c>
      <c r="E55">
        <v>51</v>
      </c>
      <c r="F55">
        <v>35.299999999999997</v>
      </c>
      <c r="G55">
        <v>17</v>
      </c>
      <c r="H55">
        <v>41</v>
      </c>
      <c r="I55">
        <v>8</v>
      </c>
      <c r="J55">
        <v>0</v>
      </c>
      <c r="K55" t="s">
        <v>7</v>
      </c>
    </row>
    <row r="56" spans="1:14" x14ac:dyDescent="0.35">
      <c r="C56" s="1">
        <v>0.66319444444444442</v>
      </c>
      <c r="D56">
        <v>64</v>
      </c>
      <c r="E56">
        <v>51</v>
      </c>
      <c r="F56">
        <v>35.9</v>
      </c>
      <c r="G56">
        <v>17</v>
      </c>
      <c r="H56">
        <v>41</v>
      </c>
      <c r="I56">
        <v>8.9</v>
      </c>
      <c r="J56">
        <v>230</v>
      </c>
      <c r="K56" t="s">
        <v>8</v>
      </c>
      <c r="L56" t="s">
        <v>104</v>
      </c>
      <c r="N56">
        <v>57</v>
      </c>
    </row>
    <row r="57" spans="1:14" x14ac:dyDescent="0.35">
      <c r="C57" s="1">
        <v>0.66319444444444442</v>
      </c>
      <c r="D57">
        <v>64</v>
      </c>
      <c r="E57">
        <v>51</v>
      </c>
      <c r="F57">
        <v>36.1</v>
      </c>
      <c r="G57">
        <v>17</v>
      </c>
      <c r="H57">
        <v>41</v>
      </c>
      <c r="I57">
        <v>8.6999999999999993</v>
      </c>
      <c r="J57">
        <v>232</v>
      </c>
    </row>
    <row r="58" spans="1:14" x14ac:dyDescent="0.35">
      <c r="C58" s="1">
        <v>0.6645833333333333</v>
      </c>
      <c r="D58">
        <v>64</v>
      </c>
      <c r="E58">
        <v>51</v>
      </c>
      <c r="F58">
        <v>36.1</v>
      </c>
      <c r="G58">
        <v>17</v>
      </c>
      <c r="H58">
        <v>41</v>
      </c>
      <c r="I58">
        <v>8.3000000000000007</v>
      </c>
      <c r="J58">
        <v>278</v>
      </c>
      <c r="K58" t="s">
        <v>9</v>
      </c>
      <c r="L58" t="s">
        <v>165</v>
      </c>
      <c r="N58">
        <v>58</v>
      </c>
    </row>
  </sheetData>
  <mergeCells count="2">
    <mergeCell ref="D1:F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A49" zoomScaleNormal="100" workbookViewId="0">
      <selection activeCell="H10" sqref="H10"/>
    </sheetView>
  </sheetViews>
  <sheetFormatPr defaultRowHeight="14.5" x14ac:dyDescent="0.35"/>
  <cols>
    <col min="2" max="2" width="22.453125" customWidth="1"/>
    <col min="12" max="12" width="29.7265625" customWidth="1"/>
    <col min="13" max="13" width="37" customWidth="1"/>
  </cols>
  <sheetData>
    <row r="1" spans="1:15" x14ac:dyDescent="0.35">
      <c r="D1" s="43" t="s">
        <v>3</v>
      </c>
      <c r="E1" s="43"/>
      <c r="F1" s="43"/>
      <c r="G1" s="43" t="s">
        <v>4</v>
      </c>
      <c r="H1" s="43"/>
      <c r="I1" s="43"/>
    </row>
    <row r="2" spans="1:15" x14ac:dyDescent="0.35">
      <c r="A2" t="s">
        <v>125</v>
      </c>
      <c r="B2" t="s">
        <v>5</v>
      </c>
      <c r="C2" t="s">
        <v>126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140</v>
      </c>
      <c r="K2" t="s">
        <v>95</v>
      </c>
      <c r="L2" t="s">
        <v>212</v>
      </c>
      <c r="M2" t="s">
        <v>141</v>
      </c>
    </row>
    <row r="3" spans="1:15" x14ac:dyDescent="0.35">
      <c r="A3" t="s">
        <v>51</v>
      </c>
      <c r="B3" t="s">
        <v>57</v>
      </c>
      <c r="C3" s="1">
        <v>0.64583333333333337</v>
      </c>
      <c r="D3">
        <v>64</v>
      </c>
      <c r="E3">
        <v>53</v>
      </c>
      <c r="F3">
        <v>16.399999999999999</v>
      </c>
      <c r="G3">
        <v>17</v>
      </c>
      <c r="H3">
        <v>43</v>
      </c>
      <c r="I3">
        <v>45.2</v>
      </c>
      <c r="J3">
        <v>0</v>
      </c>
      <c r="K3" t="s">
        <v>7</v>
      </c>
    </row>
    <row r="4" spans="1:15" x14ac:dyDescent="0.35">
      <c r="D4">
        <v>64</v>
      </c>
      <c r="E4">
        <v>53</v>
      </c>
      <c r="F4">
        <v>15.7</v>
      </c>
      <c r="G4">
        <v>17</v>
      </c>
      <c r="H4">
        <v>43</v>
      </c>
      <c r="I4">
        <v>45.4</v>
      </c>
      <c r="J4">
        <v>319</v>
      </c>
      <c r="K4" t="s">
        <v>8</v>
      </c>
      <c r="L4" t="s">
        <v>208</v>
      </c>
      <c r="M4" t="s">
        <v>301</v>
      </c>
      <c r="N4">
        <v>59</v>
      </c>
    </row>
    <row r="5" spans="1:15" x14ac:dyDescent="0.35">
      <c r="D5">
        <v>64</v>
      </c>
      <c r="E5">
        <v>53</v>
      </c>
      <c r="F5">
        <v>15.7</v>
      </c>
      <c r="G5">
        <v>17</v>
      </c>
      <c r="H5">
        <v>43</v>
      </c>
      <c r="I5">
        <v>45.4</v>
      </c>
      <c r="J5">
        <v>335</v>
      </c>
      <c r="K5" t="s">
        <v>9</v>
      </c>
      <c r="L5" t="s">
        <v>208</v>
      </c>
      <c r="M5" t="s">
        <v>302</v>
      </c>
      <c r="N5">
        <v>60</v>
      </c>
    </row>
    <row r="6" spans="1:15" x14ac:dyDescent="0.35">
      <c r="O6" t="s">
        <v>153</v>
      </c>
    </row>
    <row r="7" spans="1:15" x14ac:dyDescent="0.35">
      <c r="A7" t="s">
        <v>50</v>
      </c>
      <c r="B7" t="s">
        <v>64</v>
      </c>
      <c r="C7" s="1">
        <v>0.39374999999999999</v>
      </c>
      <c r="D7">
        <v>64</v>
      </c>
      <c r="E7">
        <v>39</v>
      </c>
      <c r="F7">
        <v>16.21</v>
      </c>
      <c r="G7">
        <v>17</v>
      </c>
      <c r="H7">
        <v>45</v>
      </c>
      <c r="I7">
        <v>46.48</v>
      </c>
      <c r="J7" s="5">
        <v>0</v>
      </c>
      <c r="K7" t="s">
        <v>7</v>
      </c>
      <c r="O7">
        <v>0</v>
      </c>
    </row>
    <row r="8" spans="1:15" x14ac:dyDescent="0.35">
      <c r="D8">
        <v>64</v>
      </c>
      <c r="E8">
        <v>39</v>
      </c>
      <c r="F8">
        <v>16.309999999999999</v>
      </c>
      <c r="G8">
        <v>17</v>
      </c>
      <c r="H8">
        <v>45</v>
      </c>
      <c r="I8">
        <v>46.25</v>
      </c>
      <c r="J8" s="5">
        <v>97.840800000000002</v>
      </c>
      <c r="K8" t="s">
        <v>159</v>
      </c>
      <c r="O8">
        <v>3.21</v>
      </c>
    </row>
    <row r="9" spans="1:15" x14ac:dyDescent="0.35">
      <c r="D9">
        <v>64</v>
      </c>
      <c r="E9">
        <v>39</v>
      </c>
      <c r="F9">
        <v>16.63</v>
      </c>
      <c r="G9">
        <v>17</v>
      </c>
      <c r="H9">
        <v>45</v>
      </c>
      <c r="I9">
        <v>45.91</v>
      </c>
      <c r="J9" s="5">
        <v>161.84879999999998</v>
      </c>
      <c r="K9" t="s">
        <v>11</v>
      </c>
      <c r="L9" t="s">
        <v>167</v>
      </c>
      <c r="N9">
        <v>61</v>
      </c>
      <c r="O9">
        <v>5.31</v>
      </c>
    </row>
    <row r="13" spans="1:15" x14ac:dyDescent="0.35">
      <c r="A13" t="s">
        <v>50</v>
      </c>
      <c r="B13" t="s">
        <v>65</v>
      </c>
      <c r="C13" s="1">
        <v>0.40138888888888885</v>
      </c>
      <c r="D13">
        <v>64</v>
      </c>
      <c r="E13">
        <v>64</v>
      </c>
      <c r="F13">
        <v>64</v>
      </c>
      <c r="G13">
        <v>64</v>
      </c>
      <c r="H13">
        <v>45</v>
      </c>
      <c r="I13">
        <v>44.47</v>
      </c>
      <c r="J13" s="5">
        <v>0</v>
      </c>
      <c r="K13" t="s">
        <v>7</v>
      </c>
      <c r="O13">
        <v>0</v>
      </c>
    </row>
    <row r="14" spans="1:15" x14ac:dyDescent="0.35">
      <c r="D14">
        <v>64</v>
      </c>
      <c r="E14">
        <v>39</v>
      </c>
      <c r="F14">
        <v>13.3</v>
      </c>
      <c r="G14">
        <v>17</v>
      </c>
      <c r="H14">
        <v>45</v>
      </c>
      <c r="I14">
        <v>44.27</v>
      </c>
      <c r="J14" s="5">
        <v>71.9328</v>
      </c>
      <c r="K14" t="s">
        <v>159</v>
      </c>
      <c r="O14">
        <v>2.36</v>
      </c>
    </row>
    <row r="15" spans="1:15" x14ac:dyDescent="0.35">
      <c r="D15">
        <v>64</v>
      </c>
      <c r="E15">
        <v>39</v>
      </c>
      <c r="F15">
        <v>13.28</v>
      </c>
      <c r="G15">
        <v>17</v>
      </c>
      <c r="H15">
        <v>45</v>
      </c>
      <c r="I15">
        <v>43.92</v>
      </c>
      <c r="J15" s="5">
        <v>183.7944</v>
      </c>
      <c r="K15" t="s">
        <v>168</v>
      </c>
      <c r="O15">
        <v>6.03</v>
      </c>
    </row>
    <row r="16" spans="1:15" x14ac:dyDescent="0.35">
      <c r="D16">
        <v>64</v>
      </c>
      <c r="E16">
        <v>39</v>
      </c>
      <c r="F16">
        <v>13.13</v>
      </c>
      <c r="G16">
        <v>17</v>
      </c>
      <c r="H16">
        <v>45</v>
      </c>
      <c r="I16">
        <v>43.43</v>
      </c>
      <c r="J16" s="5">
        <v>167.03040000000001</v>
      </c>
      <c r="K16" t="s">
        <v>8</v>
      </c>
      <c r="L16" t="s">
        <v>167</v>
      </c>
      <c r="N16">
        <v>62</v>
      </c>
      <c r="O16">
        <v>5.48</v>
      </c>
    </row>
    <row r="17" spans="1:15" x14ac:dyDescent="0.35">
      <c r="D17">
        <v>64</v>
      </c>
      <c r="E17">
        <v>39</v>
      </c>
      <c r="F17">
        <v>13.35</v>
      </c>
      <c r="G17">
        <v>17</v>
      </c>
      <c r="H17">
        <v>45</v>
      </c>
      <c r="I17">
        <v>43.84</v>
      </c>
      <c r="J17" s="5">
        <v>205.43520000000001</v>
      </c>
      <c r="K17" t="s">
        <v>9</v>
      </c>
      <c r="L17" t="s">
        <v>167</v>
      </c>
      <c r="N17">
        <v>63</v>
      </c>
      <c r="O17">
        <v>6.74</v>
      </c>
    </row>
    <row r="19" spans="1:15" x14ac:dyDescent="0.35">
      <c r="A19" t="s">
        <v>50</v>
      </c>
      <c r="B19" t="s">
        <v>66</v>
      </c>
      <c r="C19" s="1">
        <v>0.4236111111111111</v>
      </c>
      <c r="D19">
        <v>64</v>
      </c>
      <c r="E19">
        <v>36</v>
      </c>
      <c r="F19">
        <v>33.29</v>
      </c>
      <c r="G19">
        <v>17</v>
      </c>
      <c r="H19">
        <v>45</v>
      </c>
      <c r="I19">
        <v>23.54</v>
      </c>
      <c r="J19" s="5">
        <v>0</v>
      </c>
      <c r="K19" t="s">
        <v>7</v>
      </c>
      <c r="O19">
        <v>0</v>
      </c>
    </row>
    <row r="20" spans="1:15" x14ac:dyDescent="0.35">
      <c r="D20">
        <v>64</v>
      </c>
      <c r="E20">
        <v>36</v>
      </c>
      <c r="F20">
        <v>33.39</v>
      </c>
      <c r="G20">
        <v>17</v>
      </c>
      <c r="H20">
        <v>45</v>
      </c>
      <c r="I20">
        <v>23.35</v>
      </c>
      <c r="J20" s="5">
        <v>90.830399999999997</v>
      </c>
      <c r="K20" t="s">
        <v>159</v>
      </c>
      <c r="O20">
        <v>2.98</v>
      </c>
    </row>
    <row r="21" spans="1:15" x14ac:dyDescent="0.35">
      <c r="D21">
        <v>64</v>
      </c>
      <c r="E21">
        <v>36</v>
      </c>
      <c r="F21">
        <v>33.5</v>
      </c>
      <c r="G21">
        <v>17</v>
      </c>
      <c r="H21">
        <v>45</v>
      </c>
      <c r="I21">
        <v>22.97</v>
      </c>
      <c r="J21" s="5">
        <v>190.5</v>
      </c>
      <c r="K21" t="s">
        <v>160</v>
      </c>
      <c r="O21">
        <v>6.25</v>
      </c>
    </row>
    <row r="22" spans="1:15" x14ac:dyDescent="0.35">
      <c r="D22">
        <v>64</v>
      </c>
      <c r="E22">
        <v>36</v>
      </c>
      <c r="F22">
        <v>33.68</v>
      </c>
      <c r="G22">
        <v>17</v>
      </c>
      <c r="H22">
        <v>45</v>
      </c>
      <c r="I22">
        <v>22.78</v>
      </c>
      <c r="J22" s="5">
        <v>212.14080000000001</v>
      </c>
      <c r="K22" t="s">
        <v>11</v>
      </c>
      <c r="L22" t="s">
        <v>169</v>
      </c>
      <c r="N22">
        <v>64</v>
      </c>
      <c r="O22">
        <v>6.96</v>
      </c>
    </row>
    <row r="24" spans="1:15" x14ac:dyDescent="0.35">
      <c r="A24" t="s">
        <v>50</v>
      </c>
      <c r="B24" t="s">
        <v>67</v>
      </c>
      <c r="C24" s="1">
        <v>0.4465277777777778</v>
      </c>
      <c r="D24">
        <v>64</v>
      </c>
      <c r="E24">
        <v>34</v>
      </c>
      <c r="F24">
        <v>20.76</v>
      </c>
      <c r="G24">
        <v>17</v>
      </c>
      <c r="H24">
        <v>45</v>
      </c>
      <c r="I24">
        <v>31.19</v>
      </c>
      <c r="J24" s="5">
        <v>0</v>
      </c>
      <c r="K24" t="s">
        <v>7</v>
      </c>
      <c r="O24">
        <v>0</v>
      </c>
    </row>
    <row r="25" spans="1:15" x14ac:dyDescent="0.35">
      <c r="D25">
        <v>64</v>
      </c>
      <c r="E25">
        <v>34</v>
      </c>
      <c r="F25">
        <v>20.91</v>
      </c>
      <c r="G25">
        <v>17</v>
      </c>
      <c r="H25">
        <v>45</v>
      </c>
      <c r="I25">
        <v>31.09</v>
      </c>
      <c r="J25" s="5">
        <v>89.306400000000011</v>
      </c>
      <c r="K25" t="s">
        <v>159</v>
      </c>
      <c r="O25">
        <v>2.93</v>
      </c>
    </row>
    <row r="26" spans="1:15" x14ac:dyDescent="0.35">
      <c r="D26">
        <v>64</v>
      </c>
      <c r="E26">
        <v>34</v>
      </c>
      <c r="F26">
        <v>21.2</v>
      </c>
      <c r="G26">
        <v>17</v>
      </c>
      <c r="H26">
        <v>45</v>
      </c>
      <c r="I26">
        <v>30.8</v>
      </c>
      <c r="J26" s="5">
        <v>160.93440000000001</v>
      </c>
      <c r="K26" t="s">
        <v>160</v>
      </c>
      <c r="O26">
        <v>5.28</v>
      </c>
    </row>
    <row r="27" spans="1:15" x14ac:dyDescent="0.35">
      <c r="D27">
        <v>64</v>
      </c>
      <c r="E27">
        <v>34</v>
      </c>
      <c r="F27">
        <v>21.56</v>
      </c>
      <c r="G27">
        <v>17</v>
      </c>
      <c r="H27">
        <v>45</v>
      </c>
      <c r="I27">
        <v>30.7</v>
      </c>
      <c r="J27" s="5">
        <v>243.2304</v>
      </c>
      <c r="K27" t="s">
        <v>11</v>
      </c>
      <c r="L27" t="s">
        <v>170</v>
      </c>
      <c r="N27">
        <v>65</v>
      </c>
      <c r="O27">
        <v>7.98</v>
      </c>
    </row>
    <row r="29" spans="1:15" x14ac:dyDescent="0.35">
      <c r="A29" t="s">
        <v>50</v>
      </c>
      <c r="B29" t="s">
        <v>68</v>
      </c>
      <c r="C29" s="1">
        <v>0.45069444444444445</v>
      </c>
      <c r="D29">
        <v>64</v>
      </c>
      <c r="E29">
        <v>34</v>
      </c>
      <c r="F29">
        <v>19.82</v>
      </c>
      <c r="G29">
        <v>17</v>
      </c>
      <c r="H29">
        <v>45</v>
      </c>
      <c r="I29">
        <v>29.98</v>
      </c>
      <c r="J29" s="5">
        <v>0</v>
      </c>
      <c r="K29" t="s">
        <v>7</v>
      </c>
      <c r="O29">
        <v>0</v>
      </c>
    </row>
    <row r="30" spans="1:15" x14ac:dyDescent="0.35">
      <c r="D30">
        <v>64</v>
      </c>
      <c r="E30">
        <v>34</v>
      </c>
      <c r="F30">
        <v>20.02</v>
      </c>
      <c r="G30">
        <v>17</v>
      </c>
      <c r="H30">
        <v>45</v>
      </c>
      <c r="I30">
        <v>29.91</v>
      </c>
      <c r="J30" s="5">
        <v>92.049599999999998</v>
      </c>
      <c r="K30" t="s">
        <v>159</v>
      </c>
      <c r="O30">
        <v>3.02</v>
      </c>
    </row>
    <row r="31" spans="1:15" x14ac:dyDescent="0.35">
      <c r="D31">
        <v>64</v>
      </c>
      <c r="E31">
        <v>34</v>
      </c>
      <c r="F31">
        <v>20.3</v>
      </c>
      <c r="G31">
        <v>17</v>
      </c>
      <c r="H31">
        <v>45</v>
      </c>
      <c r="I31">
        <v>29.55</v>
      </c>
      <c r="J31" s="5">
        <v>294.74160000000001</v>
      </c>
      <c r="K31" t="s">
        <v>11</v>
      </c>
      <c r="L31" t="s">
        <v>169</v>
      </c>
      <c r="N31">
        <v>66</v>
      </c>
      <c r="O31">
        <v>9.67</v>
      </c>
    </row>
    <row r="33" spans="1:16" x14ac:dyDescent="0.35">
      <c r="A33" t="s">
        <v>50</v>
      </c>
      <c r="B33" t="s">
        <v>69</v>
      </c>
      <c r="C33" s="1">
        <v>0.48541666666666666</v>
      </c>
      <c r="D33">
        <v>64</v>
      </c>
      <c r="E33">
        <v>34</v>
      </c>
      <c r="F33">
        <v>22.59</v>
      </c>
      <c r="G33">
        <v>17</v>
      </c>
      <c r="H33">
        <v>44</v>
      </c>
      <c r="I33">
        <v>57.33</v>
      </c>
      <c r="J33" s="5">
        <v>0</v>
      </c>
      <c r="K33" t="s">
        <v>7</v>
      </c>
      <c r="O33">
        <v>0</v>
      </c>
    </row>
    <row r="34" spans="1:16" x14ac:dyDescent="0.35">
      <c r="D34">
        <v>64</v>
      </c>
      <c r="E34">
        <v>34</v>
      </c>
      <c r="F34">
        <v>22.68</v>
      </c>
      <c r="G34">
        <v>17</v>
      </c>
      <c r="H34">
        <v>44</v>
      </c>
      <c r="I34">
        <v>57.54</v>
      </c>
      <c r="J34" s="5">
        <v>156.66719999999998</v>
      </c>
      <c r="K34" t="s">
        <v>159</v>
      </c>
      <c r="O34">
        <v>5.14</v>
      </c>
    </row>
    <row r="35" spans="1:16" x14ac:dyDescent="0.35">
      <c r="D35">
        <v>64</v>
      </c>
      <c r="E35">
        <v>34</v>
      </c>
      <c r="F35">
        <v>22.8</v>
      </c>
      <c r="G35">
        <v>17</v>
      </c>
      <c r="H35">
        <v>44</v>
      </c>
      <c r="I35">
        <v>57.72</v>
      </c>
      <c r="J35" s="5">
        <v>128.32079999999999</v>
      </c>
      <c r="K35" t="s">
        <v>62</v>
      </c>
      <c r="O35">
        <v>4.21</v>
      </c>
    </row>
    <row r="36" spans="1:16" x14ac:dyDescent="0.35">
      <c r="D36">
        <v>64</v>
      </c>
      <c r="E36">
        <v>34</v>
      </c>
      <c r="F36">
        <v>23.11</v>
      </c>
      <c r="G36">
        <v>17</v>
      </c>
      <c r="H36">
        <v>44</v>
      </c>
      <c r="I36">
        <v>57.99</v>
      </c>
      <c r="J36" s="5">
        <v>286.8168</v>
      </c>
      <c r="K36" t="s">
        <v>171</v>
      </c>
      <c r="O36">
        <v>9.41</v>
      </c>
    </row>
    <row r="37" spans="1:16" x14ac:dyDescent="0.35">
      <c r="D37">
        <v>64</v>
      </c>
      <c r="E37">
        <v>34</v>
      </c>
      <c r="F37">
        <v>23.27</v>
      </c>
      <c r="G37">
        <v>17</v>
      </c>
      <c r="H37">
        <v>44</v>
      </c>
      <c r="I37">
        <v>58.19</v>
      </c>
      <c r="J37" s="5">
        <v>480.06</v>
      </c>
      <c r="K37" t="s">
        <v>172</v>
      </c>
      <c r="O37">
        <v>15.75</v>
      </c>
    </row>
    <row r="38" spans="1:16" x14ac:dyDescent="0.35">
      <c r="D38">
        <v>64</v>
      </c>
      <c r="E38">
        <v>34</v>
      </c>
      <c r="F38">
        <v>23.57</v>
      </c>
      <c r="G38">
        <v>17</v>
      </c>
      <c r="H38">
        <v>44</v>
      </c>
      <c r="I38">
        <v>58.28</v>
      </c>
      <c r="J38" s="5">
        <v>543.45839999999998</v>
      </c>
      <c r="K38" t="s">
        <v>11</v>
      </c>
      <c r="L38" t="s">
        <v>104</v>
      </c>
      <c r="N38">
        <v>67</v>
      </c>
      <c r="O38">
        <v>17.829999999999998</v>
      </c>
    </row>
    <row r="40" spans="1:16" x14ac:dyDescent="0.35">
      <c r="A40" t="s">
        <v>50</v>
      </c>
      <c r="B40" t="s">
        <v>70</v>
      </c>
      <c r="C40" s="1">
        <v>0.49791666666666662</v>
      </c>
      <c r="D40">
        <v>64</v>
      </c>
      <c r="E40">
        <v>34</v>
      </c>
      <c r="F40">
        <v>14.12</v>
      </c>
      <c r="G40">
        <v>17</v>
      </c>
      <c r="H40">
        <v>45</v>
      </c>
      <c r="I40">
        <v>5.0199999999999996</v>
      </c>
      <c r="J40" s="5">
        <v>0</v>
      </c>
      <c r="K40" t="s">
        <v>7</v>
      </c>
      <c r="O40">
        <v>0</v>
      </c>
    </row>
    <row r="41" spans="1:16" x14ac:dyDescent="0.35">
      <c r="D41">
        <v>64</v>
      </c>
      <c r="E41">
        <v>34</v>
      </c>
      <c r="F41">
        <v>14.18</v>
      </c>
      <c r="G41">
        <v>17</v>
      </c>
      <c r="H41">
        <v>45</v>
      </c>
      <c r="I41">
        <v>5.19</v>
      </c>
      <c r="J41" s="5">
        <v>99.974399999999989</v>
      </c>
      <c r="K41" t="s">
        <v>159</v>
      </c>
      <c r="O41">
        <v>3.28</v>
      </c>
    </row>
    <row r="42" spans="1:16" x14ac:dyDescent="0.35">
      <c r="D42">
        <v>64</v>
      </c>
      <c r="E42">
        <v>34</v>
      </c>
      <c r="F42">
        <v>14.23</v>
      </c>
      <c r="G42">
        <v>17</v>
      </c>
      <c r="H42">
        <v>45</v>
      </c>
      <c r="I42">
        <v>5.35</v>
      </c>
      <c r="J42" s="5">
        <v>121.92</v>
      </c>
      <c r="K42" t="s">
        <v>71</v>
      </c>
      <c r="O42">
        <v>4</v>
      </c>
    </row>
    <row r="43" spans="1:16" x14ac:dyDescent="0.35">
      <c r="D43">
        <v>64</v>
      </c>
      <c r="E43">
        <v>34</v>
      </c>
      <c r="F43">
        <v>14.3</v>
      </c>
      <c r="G43">
        <v>17</v>
      </c>
      <c r="H43">
        <v>45</v>
      </c>
      <c r="I43">
        <v>5.44</v>
      </c>
      <c r="J43" s="5">
        <v>457.2</v>
      </c>
      <c r="K43" t="s">
        <v>11</v>
      </c>
      <c r="L43" t="s">
        <v>173</v>
      </c>
      <c r="N43">
        <v>68</v>
      </c>
      <c r="O43">
        <v>15</v>
      </c>
    </row>
    <row r="45" spans="1:16" x14ac:dyDescent="0.35">
      <c r="A45" t="s">
        <v>50</v>
      </c>
      <c r="B45" t="s">
        <v>87</v>
      </c>
      <c r="C45" s="1">
        <v>0.59444444444444444</v>
      </c>
      <c r="D45">
        <v>64</v>
      </c>
      <c r="E45">
        <v>42</v>
      </c>
      <c r="F45">
        <v>22.36</v>
      </c>
      <c r="G45">
        <v>17</v>
      </c>
      <c r="H45">
        <v>44</v>
      </c>
      <c r="I45">
        <v>49.5</v>
      </c>
      <c r="J45" s="3" t="s">
        <v>123</v>
      </c>
      <c r="K45" t="s">
        <v>11</v>
      </c>
      <c r="L45" t="s">
        <v>88</v>
      </c>
      <c r="N45">
        <v>69</v>
      </c>
      <c r="O45" s="3" t="s">
        <v>123</v>
      </c>
    </row>
    <row r="46" spans="1:16" x14ac:dyDescent="0.35">
      <c r="C46" s="1">
        <v>0.60347222222222219</v>
      </c>
      <c r="D46">
        <v>64</v>
      </c>
      <c r="E46">
        <v>42</v>
      </c>
      <c r="F46">
        <v>26.35</v>
      </c>
      <c r="G46">
        <v>17</v>
      </c>
      <c r="H46">
        <v>44</v>
      </c>
      <c r="I46">
        <v>49.08</v>
      </c>
      <c r="J46" s="5">
        <v>121.92</v>
      </c>
      <c r="K46" t="s">
        <v>11</v>
      </c>
      <c r="L46" t="s">
        <v>88</v>
      </c>
      <c r="N46">
        <v>70</v>
      </c>
      <c r="O46" s="5">
        <v>121.92</v>
      </c>
    </row>
    <row r="47" spans="1:16" x14ac:dyDescent="0.35">
      <c r="C47" s="1">
        <v>0.62291666666666667</v>
      </c>
      <c r="D47">
        <v>64</v>
      </c>
      <c r="E47">
        <v>42</v>
      </c>
      <c r="F47">
        <v>2.17</v>
      </c>
      <c r="G47">
        <v>17</v>
      </c>
      <c r="H47">
        <v>44</v>
      </c>
      <c r="I47">
        <v>46.54</v>
      </c>
      <c r="J47" s="5">
        <v>140.208</v>
      </c>
      <c r="K47" t="s">
        <v>11</v>
      </c>
      <c r="L47" t="s">
        <v>88</v>
      </c>
      <c r="N47">
        <v>71</v>
      </c>
      <c r="O47" s="5">
        <v>140.208</v>
      </c>
    </row>
    <row r="48" spans="1:16" x14ac:dyDescent="0.35">
      <c r="C48" s="1">
        <v>0.63194444444444442</v>
      </c>
      <c r="D48">
        <v>64</v>
      </c>
      <c r="E48">
        <v>41</v>
      </c>
      <c r="F48">
        <v>56.54</v>
      </c>
      <c r="G48">
        <v>17</v>
      </c>
      <c r="H48">
        <v>44</v>
      </c>
      <c r="I48">
        <v>44.03</v>
      </c>
      <c r="J48" s="3">
        <v>96</v>
      </c>
      <c r="K48" t="s">
        <v>11</v>
      </c>
      <c r="L48" t="s">
        <v>120</v>
      </c>
      <c r="M48" t="s">
        <v>221</v>
      </c>
      <c r="N48">
        <v>72</v>
      </c>
      <c r="O48" s="3" t="s">
        <v>119</v>
      </c>
      <c r="P48" t="s">
        <v>203</v>
      </c>
    </row>
    <row r="49" spans="1:15" x14ac:dyDescent="0.35">
      <c r="C49" s="1">
        <v>0.64166666666666672</v>
      </c>
      <c r="D49" s="21">
        <v>64</v>
      </c>
      <c r="E49" s="21">
        <v>41</v>
      </c>
      <c r="F49" s="21">
        <v>56.54</v>
      </c>
      <c r="G49" s="21">
        <v>17</v>
      </c>
      <c r="H49" s="21">
        <v>44</v>
      </c>
      <c r="I49" s="21">
        <v>44.03</v>
      </c>
      <c r="J49" s="5">
        <v>137.16</v>
      </c>
      <c r="K49" t="s">
        <v>11</v>
      </c>
      <c r="L49" t="s">
        <v>174</v>
      </c>
      <c r="M49" t="s">
        <v>222</v>
      </c>
      <c r="N49">
        <v>73</v>
      </c>
      <c r="O49" s="5">
        <v>137.16</v>
      </c>
    </row>
    <row r="50" spans="1:15" x14ac:dyDescent="0.35">
      <c r="D50" s="21"/>
      <c r="E50" s="21"/>
      <c r="F50" s="21"/>
      <c r="G50" s="21"/>
      <c r="H50" s="21"/>
      <c r="I50" s="21"/>
    </row>
    <row r="51" spans="1:15" x14ac:dyDescent="0.35">
      <c r="A51" t="s">
        <v>50</v>
      </c>
      <c r="B51" t="s">
        <v>89</v>
      </c>
      <c r="C51" s="1">
        <v>0.7104166666666667</v>
      </c>
      <c r="D51">
        <v>64</v>
      </c>
      <c r="E51">
        <v>44</v>
      </c>
      <c r="F51">
        <v>36.24</v>
      </c>
      <c r="G51">
        <v>17</v>
      </c>
      <c r="H51">
        <v>46</v>
      </c>
      <c r="I51">
        <v>36.630000000000003</v>
      </c>
      <c r="J51" s="5">
        <v>0</v>
      </c>
      <c r="K51" t="s">
        <v>7</v>
      </c>
      <c r="O51">
        <v>0</v>
      </c>
    </row>
    <row r="52" spans="1:15" x14ac:dyDescent="0.35">
      <c r="D52">
        <v>64</v>
      </c>
      <c r="E52">
        <v>44</v>
      </c>
      <c r="F52">
        <v>36.31</v>
      </c>
      <c r="G52">
        <v>17</v>
      </c>
      <c r="H52">
        <v>46</v>
      </c>
      <c r="I52">
        <v>36.33</v>
      </c>
      <c r="J52" s="5">
        <v>103.63200000000001</v>
      </c>
      <c r="K52" t="s">
        <v>159</v>
      </c>
      <c r="O52">
        <v>3.4</v>
      </c>
    </row>
    <row r="53" spans="1:15" x14ac:dyDescent="0.35">
      <c r="D53">
        <v>64</v>
      </c>
      <c r="E53">
        <v>44</v>
      </c>
      <c r="F53">
        <v>36.369999999999997</v>
      </c>
      <c r="G53">
        <v>17</v>
      </c>
      <c r="H53">
        <v>46</v>
      </c>
      <c r="I53">
        <v>36.18</v>
      </c>
      <c r="J53" s="5">
        <v>106.68</v>
      </c>
      <c r="K53" t="s">
        <v>171</v>
      </c>
      <c r="O53">
        <v>3.5</v>
      </c>
    </row>
    <row r="54" spans="1:15" x14ac:dyDescent="0.35">
      <c r="J54" s="5">
        <v>247.80240000000003</v>
      </c>
      <c r="L54" t="s">
        <v>175</v>
      </c>
      <c r="O54">
        <v>8.1300000000000008</v>
      </c>
    </row>
    <row r="55" spans="1:15" x14ac:dyDescent="0.35">
      <c r="D55">
        <v>64</v>
      </c>
      <c r="E55">
        <v>44</v>
      </c>
      <c r="F55">
        <v>36.409999999999997</v>
      </c>
      <c r="G55">
        <v>17</v>
      </c>
      <c r="H55">
        <v>46</v>
      </c>
      <c r="I55">
        <v>36.17</v>
      </c>
      <c r="J55" s="5">
        <v>334.36560000000003</v>
      </c>
      <c r="K55" t="s">
        <v>11</v>
      </c>
      <c r="L55" t="s">
        <v>90</v>
      </c>
      <c r="N55">
        <v>74</v>
      </c>
      <c r="O55">
        <v>10.97</v>
      </c>
    </row>
    <row r="57" spans="1:15" x14ac:dyDescent="0.35">
      <c r="A57" t="s">
        <v>50</v>
      </c>
      <c r="B57" t="s">
        <v>91</v>
      </c>
      <c r="C57" s="1">
        <v>0.73472222222222217</v>
      </c>
      <c r="D57">
        <v>64</v>
      </c>
      <c r="E57">
        <v>43</v>
      </c>
      <c r="F57">
        <v>3.78</v>
      </c>
      <c r="G57">
        <v>17</v>
      </c>
      <c r="H57">
        <v>45</v>
      </c>
      <c r="I57">
        <v>10.18</v>
      </c>
      <c r="J57" s="5">
        <v>0</v>
      </c>
      <c r="K57" t="s">
        <v>7</v>
      </c>
      <c r="O57">
        <v>0</v>
      </c>
    </row>
    <row r="58" spans="1:15" x14ac:dyDescent="0.35">
      <c r="D58">
        <v>64</v>
      </c>
      <c r="E58">
        <v>43</v>
      </c>
      <c r="F58">
        <v>3.81</v>
      </c>
      <c r="G58">
        <v>17</v>
      </c>
      <c r="H58">
        <v>45</v>
      </c>
      <c r="I58">
        <v>10.15</v>
      </c>
      <c r="J58" s="5">
        <v>38.1</v>
      </c>
      <c r="K58" t="s">
        <v>62</v>
      </c>
      <c r="O58">
        <v>1.25</v>
      </c>
    </row>
    <row r="59" spans="1:15" x14ac:dyDescent="0.35">
      <c r="D59">
        <v>64</v>
      </c>
      <c r="E59">
        <v>43</v>
      </c>
      <c r="F59">
        <v>3.8</v>
      </c>
      <c r="G59">
        <v>17</v>
      </c>
      <c r="H59">
        <v>45</v>
      </c>
      <c r="I59">
        <v>9.59</v>
      </c>
      <c r="J59" s="5">
        <v>155.75280000000001</v>
      </c>
      <c r="K59" t="s">
        <v>11</v>
      </c>
      <c r="L59" t="s">
        <v>121</v>
      </c>
      <c r="N59">
        <v>75</v>
      </c>
      <c r="O59">
        <v>5.1100000000000003</v>
      </c>
    </row>
    <row r="61" spans="1:15" x14ac:dyDescent="0.35">
      <c r="A61" s="2" t="s">
        <v>32</v>
      </c>
      <c r="B61" s="2" t="s">
        <v>75</v>
      </c>
      <c r="C61" s="20">
        <v>0.39861111111111108</v>
      </c>
      <c r="D61" s="2">
        <v>64</v>
      </c>
      <c r="E61" s="2">
        <v>49</v>
      </c>
      <c r="F61" s="2">
        <v>59.2</v>
      </c>
      <c r="G61" s="2">
        <v>17</v>
      </c>
      <c r="H61" s="2">
        <v>40</v>
      </c>
      <c r="I61" s="2">
        <v>56.1</v>
      </c>
      <c r="J61" s="6" t="s">
        <v>74</v>
      </c>
      <c r="K61" s="2" t="s">
        <v>72</v>
      </c>
      <c r="L61" s="2"/>
      <c r="M61" s="2" t="s">
        <v>73</v>
      </c>
      <c r="O61" s="2" t="s">
        <v>202</v>
      </c>
    </row>
    <row r="64" spans="1:15" x14ac:dyDescent="0.35">
      <c r="A64" t="s">
        <v>32</v>
      </c>
      <c r="B64" t="s">
        <v>76</v>
      </c>
      <c r="C64" s="1">
        <v>0.37708333333333338</v>
      </c>
      <c r="D64">
        <v>64</v>
      </c>
      <c r="E64">
        <v>50</v>
      </c>
      <c r="F64">
        <v>3.4</v>
      </c>
      <c r="G64">
        <v>17</v>
      </c>
      <c r="H64">
        <v>40</v>
      </c>
      <c r="I64">
        <v>57.3</v>
      </c>
      <c r="J64">
        <v>0</v>
      </c>
      <c r="K64" t="s">
        <v>7</v>
      </c>
    </row>
    <row r="65" spans="1:14" x14ac:dyDescent="0.35">
      <c r="C65" s="1">
        <v>0.37777777777777777</v>
      </c>
      <c r="D65">
        <v>64</v>
      </c>
      <c r="E65">
        <v>50</v>
      </c>
      <c r="F65">
        <v>3.4</v>
      </c>
      <c r="G65">
        <v>17</v>
      </c>
      <c r="H65">
        <v>40</v>
      </c>
      <c r="I65">
        <v>57.6</v>
      </c>
      <c r="J65">
        <v>16</v>
      </c>
      <c r="K65" t="s">
        <v>20</v>
      </c>
      <c r="L65" t="s">
        <v>177</v>
      </c>
    </row>
    <row r="66" spans="1:14" x14ac:dyDescent="0.35">
      <c r="C66" s="1">
        <v>0.37847222222222227</v>
      </c>
      <c r="D66">
        <v>64</v>
      </c>
      <c r="E66">
        <v>50</v>
      </c>
      <c r="F66">
        <v>3.4</v>
      </c>
      <c r="G66">
        <v>17</v>
      </c>
      <c r="H66">
        <v>40</v>
      </c>
      <c r="I66">
        <v>57.9</v>
      </c>
      <c r="J66">
        <v>175</v>
      </c>
      <c r="K66" t="s">
        <v>77</v>
      </c>
      <c r="L66" t="s">
        <v>205</v>
      </c>
    </row>
    <row r="67" spans="1:14" x14ac:dyDescent="0.35">
      <c r="C67" s="1">
        <v>0.37916666666666665</v>
      </c>
      <c r="D67">
        <v>64</v>
      </c>
      <c r="E67">
        <v>50</v>
      </c>
      <c r="F67">
        <v>3.4</v>
      </c>
      <c r="G67">
        <v>17</v>
      </c>
      <c r="H67">
        <v>40</v>
      </c>
      <c r="I67">
        <v>57.9</v>
      </c>
      <c r="J67">
        <v>319</v>
      </c>
      <c r="K67" t="s">
        <v>78</v>
      </c>
      <c r="L67" t="s">
        <v>206</v>
      </c>
    </row>
    <row r="68" spans="1:14" x14ac:dyDescent="0.35">
      <c r="C68" s="1">
        <v>0.37916666666666665</v>
      </c>
      <c r="D68">
        <v>64</v>
      </c>
      <c r="E68">
        <v>50</v>
      </c>
      <c r="F68">
        <v>3.4</v>
      </c>
      <c r="G68">
        <v>17</v>
      </c>
      <c r="H68">
        <v>40</v>
      </c>
      <c r="I68">
        <v>58.3</v>
      </c>
      <c r="J68">
        <v>322</v>
      </c>
      <c r="K68" t="s">
        <v>11</v>
      </c>
      <c r="L68" t="s">
        <v>176</v>
      </c>
      <c r="N68">
        <v>76</v>
      </c>
    </row>
    <row r="69" spans="1:14" ht="15.75" customHeight="1" x14ac:dyDescent="0.35"/>
    <row r="70" spans="1:14" x14ac:dyDescent="0.35">
      <c r="A70" t="s">
        <v>32</v>
      </c>
      <c r="B70" t="s">
        <v>79</v>
      </c>
      <c r="C70" s="1">
        <v>0.39861111111111108</v>
      </c>
      <c r="D70">
        <v>64</v>
      </c>
      <c r="E70">
        <v>51</v>
      </c>
      <c r="F70">
        <v>13.1</v>
      </c>
      <c r="G70">
        <v>17</v>
      </c>
      <c r="H70">
        <v>41</v>
      </c>
      <c r="I70">
        <v>12.6</v>
      </c>
      <c r="J70">
        <v>0</v>
      </c>
      <c r="K70" t="s">
        <v>7</v>
      </c>
    </row>
    <row r="71" spans="1:14" x14ac:dyDescent="0.35">
      <c r="C71" s="1">
        <v>0.39930555555555558</v>
      </c>
      <c r="D71">
        <v>64</v>
      </c>
      <c r="E71">
        <v>51</v>
      </c>
      <c r="F71">
        <v>13.3</v>
      </c>
      <c r="G71">
        <v>17</v>
      </c>
      <c r="H71">
        <v>41</v>
      </c>
      <c r="I71">
        <v>13</v>
      </c>
      <c r="J71">
        <v>152</v>
      </c>
      <c r="K71" t="s">
        <v>20</v>
      </c>
      <c r="L71" t="s">
        <v>177</v>
      </c>
    </row>
    <row r="72" spans="1:14" x14ac:dyDescent="0.35">
      <c r="C72" s="1">
        <v>0.39999999999999997</v>
      </c>
      <c r="D72">
        <v>64</v>
      </c>
      <c r="E72">
        <v>51</v>
      </c>
      <c r="F72">
        <v>13.3</v>
      </c>
      <c r="G72">
        <v>17</v>
      </c>
      <c r="H72">
        <v>41</v>
      </c>
      <c r="I72">
        <v>13.2</v>
      </c>
      <c r="J72">
        <v>148</v>
      </c>
      <c r="K72" t="s">
        <v>80</v>
      </c>
      <c r="L72" t="s">
        <v>205</v>
      </c>
    </row>
    <row r="73" spans="1:14" x14ac:dyDescent="0.35">
      <c r="C73" s="1">
        <v>0.39999999999999997</v>
      </c>
      <c r="D73">
        <v>64</v>
      </c>
      <c r="E73">
        <v>51</v>
      </c>
      <c r="F73">
        <v>13.2</v>
      </c>
      <c r="G73">
        <v>17</v>
      </c>
      <c r="H73">
        <v>41</v>
      </c>
      <c r="I73">
        <v>13.3</v>
      </c>
      <c r="J73">
        <v>294</v>
      </c>
      <c r="K73" t="s">
        <v>78</v>
      </c>
      <c r="L73" t="s">
        <v>206</v>
      </c>
    </row>
    <row r="74" spans="1:14" x14ac:dyDescent="0.35">
      <c r="C74" s="1">
        <v>0.40069444444444446</v>
      </c>
      <c r="D74">
        <v>64</v>
      </c>
      <c r="E74">
        <v>51</v>
      </c>
      <c r="F74">
        <v>13.4</v>
      </c>
      <c r="G74">
        <v>17</v>
      </c>
      <c r="H74">
        <v>41</v>
      </c>
      <c r="I74">
        <v>13.7</v>
      </c>
      <c r="J74">
        <v>364</v>
      </c>
      <c r="K74" t="s">
        <v>11</v>
      </c>
      <c r="L74" t="s">
        <v>108</v>
      </c>
      <c r="N74">
        <v>77</v>
      </c>
    </row>
    <row r="77" spans="1:14" x14ac:dyDescent="0.35">
      <c r="A77" t="s">
        <v>32</v>
      </c>
      <c r="B77" t="s">
        <v>81</v>
      </c>
      <c r="C77" s="1">
        <v>0.47013888888888888</v>
      </c>
      <c r="D77">
        <v>64</v>
      </c>
      <c r="E77">
        <v>52</v>
      </c>
      <c r="F77">
        <v>36.299999999999997</v>
      </c>
      <c r="G77">
        <v>17</v>
      </c>
      <c r="H77">
        <v>46</v>
      </c>
      <c r="I77">
        <v>11.5</v>
      </c>
      <c r="J77">
        <v>0</v>
      </c>
      <c r="K77" t="s">
        <v>7</v>
      </c>
    </row>
    <row r="78" spans="1:14" x14ac:dyDescent="0.35">
      <c r="C78" s="1">
        <v>0.47013888888888888</v>
      </c>
      <c r="D78">
        <v>64</v>
      </c>
      <c r="E78">
        <v>52</v>
      </c>
      <c r="F78">
        <v>36.299999999999997</v>
      </c>
      <c r="G78">
        <v>17</v>
      </c>
      <c r="H78">
        <v>46</v>
      </c>
      <c r="I78">
        <v>11.5</v>
      </c>
      <c r="J78">
        <v>50</v>
      </c>
      <c r="K78" t="s">
        <v>179</v>
      </c>
    </row>
    <row r="79" spans="1:14" x14ac:dyDescent="0.35">
      <c r="C79" s="1">
        <v>0.47152777777777777</v>
      </c>
      <c r="D79">
        <v>64</v>
      </c>
      <c r="E79">
        <v>52</v>
      </c>
      <c r="F79">
        <v>35.9</v>
      </c>
      <c r="G79">
        <v>17</v>
      </c>
      <c r="H79">
        <v>46</v>
      </c>
      <c r="I79">
        <v>10.5</v>
      </c>
      <c r="J79">
        <v>206</v>
      </c>
      <c r="K79" t="s">
        <v>180</v>
      </c>
    </row>
    <row r="80" spans="1:14" x14ac:dyDescent="0.35">
      <c r="C80" s="1">
        <v>0.47222222222222227</v>
      </c>
      <c r="D80">
        <v>64</v>
      </c>
      <c r="E80">
        <v>52</v>
      </c>
      <c r="F80">
        <v>35.299999999999997</v>
      </c>
      <c r="G80">
        <v>17</v>
      </c>
      <c r="H80">
        <v>46</v>
      </c>
      <c r="I80">
        <v>10.1</v>
      </c>
      <c r="J80">
        <v>313</v>
      </c>
      <c r="K80" t="s">
        <v>181</v>
      </c>
    </row>
    <row r="81" spans="1:14" x14ac:dyDescent="0.35">
      <c r="C81" s="1">
        <v>0.47500000000000003</v>
      </c>
      <c r="D81">
        <v>64</v>
      </c>
      <c r="E81">
        <v>52</v>
      </c>
      <c r="F81">
        <v>35.4</v>
      </c>
      <c r="G81">
        <v>17</v>
      </c>
      <c r="H81">
        <v>46</v>
      </c>
      <c r="I81">
        <v>10</v>
      </c>
      <c r="J81">
        <v>643</v>
      </c>
      <c r="K81" t="s">
        <v>8</v>
      </c>
      <c r="L81" t="s">
        <v>122</v>
      </c>
      <c r="N81">
        <v>78</v>
      </c>
    </row>
    <row r="82" spans="1:14" x14ac:dyDescent="0.35">
      <c r="C82" s="1">
        <v>0.47916666666666669</v>
      </c>
      <c r="D82">
        <v>64</v>
      </c>
      <c r="E82">
        <v>52</v>
      </c>
      <c r="F82">
        <v>36.799999999999997</v>
      </c>
      <c r="G82">
        <v>17</v>
      </c>
      <c r="H82">
        <v>46</v>
      </c>
      <c r="I82">
        <v>10.1</v>
      </c>
      <c r="J82">
        <v>581</v>
      </c>
      <c r="K82" t="s">
        <v>9</v>
      </c>
      <c r="L82" t="s">
        <v>99</v>
      </c>
      <c r="N82">
        <v>79</v>
      </c>
    </row>
    <row r="84" spans="1:14" x14ac:dyDescent="0.35">
      <c r="A84" t="s">
        <v>32</v>
      </c>
      <c r="B84" t="s">
        <v>82</v>
      </c>
      <c r="C84" s="1">
        <v>0.49027777777777781</v>
      </c>
      <c r="D84">
        <v>64</v>
      </c>
      <c r="E84">
        <v>52</v>
      </c>
      <c r="F84">
        <v>41</v>
      </c>
      <c r="G84">
        <v>17</v>
      </c>
      <c r="H84">
        <v>46</v>
      </c>
      <c r="I84">
        <v>10.3</v>
      </c>
      <c r="J84">
        <v>0</v>
      </c>
      <c r="K84" t="s">
        <v>7</v>
      </c>
    </row>
    <row r="85" spans="1:14" x14ac:dyDescent="0.35">
      <c r="C85" s="1">
        <v>0.49027777777777781</v>
      </c>
      <c r="D85">
        <v>64</v>
      </c>
      <c r="E85">
        <v>52</v>
      </c>
      <c r="F85">
        <v>41</v>
      </c>
      <c r="G85">
        <v>17</v>
      </c>
      <c r="H85">
        <v>46</v>
      </c>
      <c r="I85">
        <v>10.3</v>
      </c>
      <c r="J85">
        <v>100</v>
      </c>
      <c r="K85" t="s">
        <v>179</v>
      </c>
    </row>
    <row r="86" spans="1:14" x14ac:dyDescent="0.35">
      <c r="C86" s="1">
        <v>0.4916666666666667</v>
      </c>
      <c r="D86">
        <v>64</v>
      </c>
      <c r="E86">
        <v>52</v>
      </c>
      <c r="F86">
        <v>40.700000000000003</v>
      </c>
      <c r="G86">
        <v>17</v>
      </c>
      <c r="H86">
        <v>46</v>
      </c>
      <c r="I86">
        <v>9.8000000000000007</v>
      </c>
      <c r="J86">
        <v>282</v>
      </c>
      <c r="K86" t="s">
        <v>180</v>
      </c>
    </row>
    <row r="87" spans="1:14" x14ac:dyDescent="0.35">
      <c r="C87" s="1">
        <v>0.49305555555555558</v>
      </c>
      <c r="D87">
        <v>64</v>
      </c>
      <c r="E87">
        <v>52</v>
      </c>
      <c r="F87">
        <v>40.200000000000003</v>
      </c>
      <c r="G87">
        <v>17</v>
      </c>
      <c r="H87">
        <v>46</v>
      </c>
      <c r="I87">
        <v>9.1999999999999993</v>
      </c>
      <c r="J87">
        <v>419</v>
      </c>
      <c r="K87" t="s">
        <v>180</v>
      </c>
    </row>
    <row r="88" spans="1:14" x14ac:dyDescent="0.35">
      <c r="C88" s="1">
        <v>0.49652777777777773</v>
      </c>
      <c r="D88">
        <v>64</v>
      </c>
      <c r="E88">
        <v>52</v>
      </c>
      <c r="F88">
        <v>40</v>
      </c>
      <c r="G88">
        <v>17</v>
      </c>
      <c r="H88">
        <v>46</v>
      </c>
      <c r="I88">
        <v>8.9</v>
      </c>
      <c r="J88">
        <v>437</v>
      </c>
      <c r="K88" t="s">
        <v>182</v>
      </c>
      <c r="M88" t="s">
        <v>183</v>
      </c>
      <c r="N88">
        <v>80</v>
      </c>
    </row>
    <row r="90" spans="1:14" x14ac:dyDescent="0.35">
      <c r="A90" t="s">
        <v>32</v>
      </c>
      <c r="B90" t="s">
        <v>83</v>
      </c>
      <c r="C90" s="1">
        <v>0.55694444444444446</v>
      </c>
      <c r="D90">
        <v>64</v>
      </c>
      <c r="E90">
        <v>52</v>
      </c>
      <c r="F90">
        <v>57.3</v>
      </c>
      <c r="G90">
        <v>17</v>
      </c>
      <c r="H90">
        <v>45</v>
      </c>
      <c r="I90">
        <v>50.2</v>
      </c>
      <c r="J90">
        <v>0</v>
      </c>
      <c r="K90" t="s">
        <v>7</v>
      </c>
    </row>
    <row r="91" spans="1:14" x14ac:dyDescent="0.35">
      <c r="C91" s="1">
        <v>0.55694444444444446</v>
      </c>
      <c r="D91">
        <v>64</v>
      </c>
      <c r="E91">
        <v>52</v>
      </c>
      <c r="F91">
        <v>57.2</v>
      </c>
      <c r="G91">
        <v>17</v>
      </c>
      <c r="H91">
        <v>45</v>
      </c>
      <c r="I91">
        <v>50</v>
      </c>
      <c r="J91">
        <v>97</v>
      </c>
      <c r="K91" t="s">
        <v>20</v>
      </c>
    </row>
    <row r="92" spans="1:14" x14ac:dyDescent="0.35">
      <c r="C92" s="1">
        <v>0.55763888888888891</v>
      </c>
      <c r="D92">
        <v>64</v>
      </c>
      <c r="E92">
        <v>52</v>
      </c>
      <c r="F92">
        <v>57.2</v>
      </c>
      <c r="G92">
        <v>17</v>
      </c>
      <c r="H92">
        <v>45</v>
      </c>
      <c r="I92">
        <v>49.8</v>
      </c>
      <c r="J92">
        <v>124</v>
      </c>
      <c r="K92" t="s">
        <v>178</v>
      </c>
    </row>
    <row r="93" spans="1:14" x14ac:dyDescent="0.35">
      <c r="C93" s="1">
        <v>0.55833333333333335</v>
      </c>
      <c r="D93">
        <v>64</v>
      </c>
      <c r="E93">
        <v>52</v>
      </c>
      <c r="F93">
        <v>57</v>
      </c>
      <c r="G93">
        <v>17</v>
      </c>
      <c r="H93">
        <v>45</v>
      </c>
      <c r="I93">
        <v>49.7</v>
      </c>
      <c r="J93">
        <v>235</v>
      </c>
      <c r="K93" t="s">
        <v>11</v>
      </c>
      <c r="L93" t="s">
        <v>207</v>
      </c>
      <c r="N93">
        <v>81</v>
      </c>
    </row>
    <row r="95" spans="1:14" x14ac:dyDescent="0.35">
      <c r="A95" t="s">
        <v>32</v>
      </c>
      <c r="B95" t="s">
        <v>84</v>
      </c>
      <c r="C95" s="1">
        <v>0.58819444444444446</v>
      </c>
      <c r="D95">
        <v>64</v>
      </c>
      <c r="E95">
        <v>53</v>
      </c>
      <c r="F95">
        <v>8</v>
      </c>
      <c r="G95">
        <v>17</v>
      </c>
      <c r="H95">
        <v>43</v>
      </c>
      <c r="I95">
        <v>20.3</v>
      </c>
      <c r="J95">
        <v>0</v>
      </c>
      <c r="K95" t="s">
        <v>7</v>
      </c>
    </row>
    <row r="96" spans="1:14" x14ac:dyDescent="0.35">
      <c r="C96" s="1">
        <v>0.58888888888888891</v>
      </c>
      <c r="D96">
        <v>64</v>
      </c>
      <c r="E96">
        <v>53</v>
      </c>
      <c r="F96">
        <v>7.7</v>
      </c>
      <c r="G96">
        <v>17</v>
      </c>
      <c r="H96">
        <v>43</v>
      </c>
      <c r="I96">
        <v>20.5</v>
      </c>
      <c r="J96">
        <v>0</v>
      </c>
      <c r="K96" t="s">
        <v>118</v>
      </c>
    </row>
    <row r="97" spans="3:14" x14ac:dyDescent="0.35">
      <c r="C97" s="1">
        <v>0.58888888888888891</v>
      </c>
      <c r="D97">
        <v>64</v>
      </c>
      <c r="E97">
        <v>53</v>
      </c>
      <c r="F97">
        <v>7.7</v>
      </c>
      <c r="G97">
        <v>17</v>
      </c>
      <c r="H97">
        <v>43</v>
      </c>
      <c r="I97">
        <v>20.5</v>
      </c>
      <c r="J97">
        <v>211</v>
      </c>
      <c r="K97" t="s">
        <v>118</v>
      </c>
    </row>
    <row r="98" spans="3:14" x14ac:dyDescent="0.35">
      <c r="C98" s="1">
        <v>0.58958333333333335</v>
      </c>
      <c r="D98">
        <v>64</v>
      </c>
      <c r="E98">
        <v>53</v>
      </c>
      <c r="F98">
        <v>7.5</v>
      </c>
      <c r="G98">
        <v>17</v>
      </c>
      <c r="H98">
        <v>43</v>
      </c>
      <c r="I98">
        <v>20.8</v>
      </c>
      <c r="J98">
        <v>322</v>
      </c>
      <c r="K98" t="s">
        <v>11</v>
      </c>
      <c r="L98" t="s">
        <v>184</v>
      </c>
      <c r="N98">
        <v>82</v>
      </c>
    </row>
  </sheetData>
  <mergeCells count="2">
    <mergeCell ref="D1:F1"/>
    <mergeCell ref="G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2" sqref="N12"/>
    </sheetView>
  </sheetViews>
  <sheetFormatPr defaultRowHeight="14.5" x14ac:dyDescent="0.35"/>
  <cols>
    <col min="2" max="2" width="14.7265625" customWidth="1"/>
    <col min="11" max="12" width="16.453125" customWidth="1"/>
    <col min="13" max="13" width="29" customWidth="1"/>
  </cols>
  <sheetData>
    <row r="1" spans="1:14" x14ac:dyDescent="0.35">
      <c r="D1" s="43" t="s">
        <v>3</v>
      </c>
      <c r="E1" s="43"/>
      <c r="F1" s="43"/>
      <c r="G1" s="43" t="s">
        <v>4</v>
      </c>
      <c r="H1" s="43"/>
      <c r="I1" s="43"/>
    </row>
    <row r="2" spans="1:14" x14ac:dyDescent="0.35">
      <c r="A2" t="s">
        <v>125</v>
      </c>
      <c r="B2" t="s">
        <v>5</v>
      </c>
      <c r="C2" t="s">
        <v>126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140</v>
      </c>
      <c r="K2" t="s">
        <v>95</v>
      </c>
      <c r="L2" t="s">
        <v>212</v>
      </c>
      <c r="M2" t="s">
        <v>141</v>
      </c>
      <c r="N2" t="s">
        <v>219</v>
      </c>
    </row>
    <row r="3" spans="1:14" x14ac:dyDescent="0.35">
      <c r="A3" t="s">
        <v>32</v>
      </c>
      <c r="B3" t="s">
        <v>61</v>
      </c>
      <c r="D3">
        <v>64</v>
      </c>
      <c r="E3">
        <v>53</v>
      </c>
      <c r="F3">
        <v>36.6</v>
      </c>
      <c r="G3">
        <v>17</v>
      </c>
      <c r="H3">
        <v>41</v>
      </c>
      <c r="I3">
        <v>27.6</v>
      </c>
      <c r="J3">
        <v>0</v>
      </c>
      <c r="K3" t="s">
        <v>7</v>
      </c>
    </row>
    <row r="4" spans="1:14" x14ac:dyDescent="0.35">
      <c r="C4" s="1">
        <v>0.57152777777777775</v>
      </c>
      <c r="D4">
        <v>64</v>
      </c>
      <c r="E4">
        <v>53</v>
      </c>
      <c r="F4">
        <v>36.4</v>
      </c>
      <c r="G4">
        <v>17</v>
      </c>
      <c r="H4">
        <v>41</v>
      </c>
      <c r="I4">
        <v>27.2</v>
      </c>
      <c r="J4">
        <v>261</v>
      </c>
      <c r="K4" t="s">
        <v>185</v>
      </c>
    </row>
    <row r="5" spans="1:14" x14ac:dyDescent="0.35">
      <c r="C5" s="1">
        <v>0.57291666666666663</v>
      </c>
      <c r="D5">
        <v>64</v>
      </c>
      <c r="E5">
        <v>53</v>
      </c>
      <c r="F5">
        <v>36.4</v>
      </c>
      <c r="G5">
        <v>17</v>
      </c>
      <c r="H5">
        <v>41</v>
      </c>
      <c r="I5">
        <v>26</v>
      </c>
      <c r="J5">
        <v>260</v>
      </c>
      <c r="K5" t="s">
        <v>8</v>
      </c>
      <c r="L5" t="s">
        <v>104</v>
      </c>
      <c r="M5" t="s">
        <v>187</v>
      </c>
      <c r="N5">
        <v>83</v>
      </c>
    </row>
    <row r="6" spans="1:14" x14ac:dyDescent="0.35">
      <c r="C6" s="1">
        <v>0.57430555555555551</v>
      </c>
      <c r="D6">
        <v>64</v>
      </c>
      <c r="E6">
        <v>53</v>
      </c>
      <c r="F6">
        <v>34.799999999999997</v>
      </c>
      <c r="G6">
        <v>17</v>
      </c>
      <c r="H6">
        <v>41</v>
      </c>
      <c r="I6">
        <v>24.9</v>
      </c>
      <c r="J6">
        <v>31</v>
      </c>
      <c r="K6" t="s">
        <v>186</v>
      </c>
    </row>
    <row r="7" spans="1:14" x14ac:dyDescent="0.35">
      <c r="C7" s="1">
        <v>0.57500000000000007</v>
      </c>
      <c r="D7">
        <v>64</v>
      </c>
      <c r="E7">
        <v>53</v>
      </c>
      <c r="F7">
        <v>35.700000000000003</v>
      </c>
      <c r="G7">
        <v>17</v>
      </c>
      <c r="H7">
        <v>41</v>
      </c>
      <c r="I7">
        <v>25.9</v>
      </c>
      <c r="J7">
        <v>185</v>
      </c>
      <c r="K7" t="s">
        <v>9</v>
      </c>
      <c r="L7" t="s">
        <v>104</v>
      </c>
      <c r="M7" t="s">
        <v>187</v>
      </c>
      <c r="N7">
        <v>84</v>
      </c>
    </row>
    <row r="9" spans="1:14" x14ac:dyDescent="0.35">
      <c r="A9" t="s">
        <v>32</v>
      </c>
      <c r="B9" t="s">
        <v>85</v>
      </c>
      <c r="C9" s="1">
        <v>0.58124999999999993</v>
      </c>
      <c r="D9">
        <v>64</v>
      </c>
      <c r="E9">
        <v>53</v>
      </c>
      <c r="F9">
        <v>35.5</v>
      </c>
      <c r="G9">
        <v>17</v>
      </c>
      <c r="H9">
        <v>41</v>
      </c>
      <c r="I9">
        <v>24.3</v>
      </c>
      <c r="J9">
        <v>31</v>
      </c>
      <c r="K9" t="s">
        <v>86</v>
      </c>
      <c r="M9" t="s">
        <v>186</v>
      </c>
    </row>
    <row r="10" spans="1:14" x14ac:dyDescent="0.35">
      <c r="C10" s="1">
        <v>0.58263888888888882</v>
      </c>
      <c r="D10">
        <v>64</v>
      </c>
      <c r="E10">
        <v>53</v>
      </c>
      <c r="F10">
        <v>36.1</v>
      </c>
      <c r="G10">
        <v>17</v>
      </c>
      <c r="H10">
        <v>41</v>
      </c>
      <c r="I10">
        <v>24.7</v>
      </c>
      <c r="J10">
        <v>124</v>
      </c>
      <c r="K10" t="s">
        <v>188</v>
      </c>
    </row>
    <row r="11" spans="1:14" x14ac:dyDescent="0.35">
      <c r="C11" s="1">
        <v>0.58333333333333337</v>
      </c>
      <c r="D11">
        <v>64</v>
      </c>
      <c r="E11">
        <v>53</v>
      </c>
      <c r="F11">
        <v>35.9</v>
      </c>
      <c r="G11">
        <v>17</v>
      </c>
      <c r="H11">
        <v>41</v>
      </c>
      <c r="I11">
        <v>24.6</v>
      </c>
      <c r="J11">
        <v>149</v>
      </c>
      <c r="K11" t="s">
        <v>11</v>
      </c>
      <c r="L11" t="s">
        <v>104</v>
      </c>
      <c r="M11" t="s">
        <v>187</v>
      </c>
      <c r="N11">
        <v>85</v>
      </c>
    </row>
  </sheetData>
  <mergeCells count="2"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alldata</vt:lpstr>
      <vt:lpstr>Nov_10</vt:lpstr>
      <vt:lpstr>Nov_11</vt:lpstr>
      <vt:lpstr>Nov_12</vt:lpstr>
      <vt:lpstr>Nov_13</vt:lpstr>
      <vt:lpstr>Nov_14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shimozono</dc:creator>
  <cp:lastModifiedBy>Slocum, Richard Kevin</cp:lastModifiedBy>
  <dcterms:created xsi:type="dcterms:W3CDTF">2017-11-10T12:17:59Z</dcterms:created>
  <dcterms:modified xsi:type="dcterms:W3CDTF">2018-04-19T16:10:49Z</dcterms:modified>
</cp:coreProperties>
</file>