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3DBADCC8-8FE7-48CF-A242-4BB7E414403C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Observed!$A$1:$CX$392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6" i="1" l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295" i="1"/>
  <c r="C277" i="1" l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76" i="1"/>
  <c r="C117" i="1" l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6" i="1"/>
  <c r="C264" i="1" l="1"/>
  <c r="AC265" i="1" l="1"/>
  <c r="AC266" i="1"/>
  <c r="AC267" i="1"/>
  <c r="AC268" i="1"/>
  <c r="AC269" i="1"/>
  <c r="AC271" i="1"/>
  <c r="AC272" i="1"/>
  <c r="AC273" i="1"/>
  <c r="AC274" i="1"/>
  <c r="AC275" i="1"/>
  <c r="AC264" i="1"/>
  <c r="Y265" i="1" l="1"/>
  <c r="Y266" i="1"/>
  <c r="Y267" i="1"/>
  <c r="Y268" i="1"/>
  <c r="Y269" i="1"/>
  <c r="Y271" i="1"/>
  <c r="Y272" i="1"/>
  <c r="Y273" i="1"/>
  <c r="Y274" i="1"/>
  <c r="Y275" i="1"/>
  <c r="Y264" i="1"/>
  <c r="N265" i="1"/>
  <c r="N266" i="1"/>
  <c r="N267" i="1"/>
  <c r="N268" i="1"/>
  <c r="N269" i="1"/>
  <c r="N271" i="1"/>
  <c r="N272" i="1"/>
  <c r="N273" i="1"/>
  <c r="N274" i="1"/>
  <c r="N275" i="1"/>
  <c r="N264" i="1"/>
  <c r="F265" i="1"/>
  <c r="C265" i="1" s="1"/>
  <c r="F266" i="1" l="1"/>
  <c r="AA221" i="1"/>
  <c r="AA213" i="1"/>
  <c r="AA205" i="1"/>
  <c r="AA197" i="1"/>
  <c r="AA189" i="1"/>
  <c r="AA181" i="1"/>
  <c r="AA173" i="1"/>
  <c r="AA167" i="1"/>
  <c r="AA161" i="1"/>
  <c r="AA155" i="1"/>
  <c r="AA149" i="1"/>
  <c r="AA115" i="1"/>
  <c r="AA114" i="1"/>
  <c r="AA113" i="1"/>
  <c r="AA112" i="1"/>
  <c r="AA111" i="1"/>
  <c r="AA110" i="1"/>
  <c r="AA109" i="1"/>
  <c r="AA108" i="1"/>
  <c r="AA107" i="1"/>
  <c r="AA101" i="1"/>
  <c r="AA100" i="1"/>
  <c r="AA99" i="1"/>
  <c r="AA98" i="1"/>
  <c r="AA97" i="1"/>
  <c r="AA96" i="1"/>
  <c r="AA95" i="1"/>
  <c r="AA94" i="1"/>
  <c r="AA93" i="1"/>
  <c r="AA86" i="1"/>
  <c r="AA79" i="1"/>
  <c r="AA72" i="1"/>
  <c r="AA65" i="1"/>
  <c r="AA59" i="1"/>
  <c r="AA53" i="1"/>
  <c r="AA47" i="1"/>
  <c r="AA41" i="1"/>
  <c r="AA35" i="1"/>
  <c r="AA22" i="1"/>
  <c r="AA17" i="1"/>
  <c r="AA11" i="1"/>
  <c r="C266" i="1" l="1"/>
  <c r="F267" i="1"/>
  <c r="F10" i="5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 s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 s="1"/>
  <c r="F79" i="1"/>
  <c r="C79" i="1"/>
  <c r="F78" i="1"/>
  <c r="C78" i="1" s="1"/>
  <c r="F77" i="1"/>
  <c r="C77" i="1" s="1"/>
  <c r="F76" i="1"/>
  <c r="C76" i="1"/>
  <c r="F75" i="1"/>
  <c r="C75" i="1"/>
  <c r="F74" i="1"/>
  <c r="C74" i="1"/>
  <c r="F73" i="1"/>
  <c r="C73" i="1" s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67" i="1" l="1"/>
  <c r="F268" i="1"/>
  <c r="C6" i="5"/>
  <c r="F269" i="1" l="1"/>
  <c r="C268" i="1"/>
  <c r="D6" i="5"/>
  <c r="E6" i="5" s="1"/>
  <c r="C7" i="5"/>
  <c r="F270" i="1" l="1"/>
  <c r="C269" i="1"/>
  <c r="D7" i="5"/>
  <c r="E7" i="5" s="1"/>
  <c r="C8" i="5"/>
  <c r="F271" i="1" l="1"/>
  <c r="C270" i="1"/>
  <c r="D8" i="5"/>
  <c r="E8" i="5" s="1"/>
  <c r="C9" i="5"/>
  <c r="F272" i="1" l="1"/>
  <c r="C271" i="1"/>
  <c r="C10" i="5"/>
  <c r="D9" i="5"/>
  <c r="E9" i="5" s="1"/>
  <c r="F273" i="1" l="1"/>
  <c r="C272" i="1"/>
  <c r="C11" i="5"/>
  <c r="D10" i="5"/>
  <c r="E10" i="5" s="1"/>
  <c r="F274" i="1" l="1"/>
  <c r="C273" i="1"/>
  <c r="C12" i="5"/>
  <c r="D11" i="5"/>
  <c r="E11" i="5" s="1"/>
  <c r="F275" i="1" l="1"/>
  <c r="C275" i="1" s="1"/>
  <c r="C274" i="1"/>
  <c r="C13" i="5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<sst xmlns="http://schemas.openxmlformats.org/spreadsheetml/2006/main" count="570" uniqueCount="156">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</sst>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2"/>
  <sheetViews>
    <sheetView tabSelected="1" zoomScaleNormal="100" workbookViewId="0">
      <pane xSplit="8" ySplit="2" topLeftCell="I283" activePane="bottomRight" state="frozen"/>
      <selection pane="topRight" activeCell="I1" sqref="I1"/>
      <selection pane="bottomLeft" activeCell="A3" sqref="A3"/>
      <selection pane="bottomRight" activeCell="A320" sqref="A320"/>
    </sheetView>
  </sheetViews>
  <sheetFormatPr defaultColWidth="9.109375" defaultRowHeight="14.4" x14ac:dyDescent="0.3"/>
  <cols>
    <col min="1" max="2" width="34.21875" style="1" customWidth="1"/>
    <col min="3" max="3" width="10.5546875" style="1" customWidth="1"/>
    <col min="4" max="5" width="12" style="1" customWidth="1"/>
    <col min="6" max="7" width="12" style="2" customWidth="1"/>
    <col min="8" max="8" width="10.21875" style="1" customWidth="1"/>
    <col min="9" max="12" width="32" style="1" customWidth="1"/>
    <col min="13" max="15" width="28.88671875" style="1" customWidth="1"/>
    <col min="16" max="16" width="10.109375" style="1" customWidth="1"/>
    <col min="17" max="17" width="27.21875" style="1" customWidth="1"/>
    <col min="18" max="18" width="11.109375" style="1" customWidth="1"/>
    <col min="19" max="19" width="21.6640625" style="1" customWidth="1"/>
    <col min="20" max="21" width="14.109375" style="1" customWidth="1"/>
    <col min="22" max="22" width="21.21875" style="1" customWidth="1"/>
    <col min="23" max="23" width="12" style="1" customWidth="1"/>
    <col min="24" max="24" width="17.6640625" style="1" customWidth="1"/>
    <col min="25" max="26" width="14.109375" style="1" customWidth="1"/>
    <col min="27" max="27" width="14.88671875" style="1" customWidth="1"/>
    <col min="28" max="28" width="13.88671875" customWidth="1"/>
    <col min="29" max="30" width="14.44140625" customWidth="1"/>
    <col min="31" max="31" width="15.109375" customWidth="1"/>
    <col min="32" max="33" width="15" customWidth="1"/>
    <col min="34" max="35" width="21.88671875" customWidth="1"/>
    <col min="36" max="36" width="20.5546875" customWidth="1"/>
    <col min="37" max="38" width="21.6640625" customWidth="1"/>
    <col min="39" max="39" width="17.6640625" customWidth="1"/>
    <col min="40" max="40" width="16.44140625" customWidth="1"/>
    <col min="41" max="41" width="17.21875" customWidth="1"/>
    <col min="42" max="42" width="18" customWidth="1"/>
    <col min="43" max="43" width="16.5546875" customWidth="1"/>
    <col min="44" max="45" width="17.6640625" customWidth="1"/>
    <col min="46" max="46" width="13.6640625" customWidth="1"/>
    <col min="47" max="47" width="12.6640625" customWidth="1"/>
    <col min="48" max="48" width="13.21875" customWidth="1"/>
    <col min="49" max="49" width="14" customWidth="1"/>
    <col min="50" max="52" width="20.6640625" customWidth="1"/>
    <col min="53" max="53" width="9.21875" customWidth="1"/>
    <col min="54" max="54" width="14.6640625" customWidth="1"/>
    <col min="55" max="55" width="13.88671875" customWidth="1"/>
    <col min="56" max="56" width="17" customWidth="1"/>
    <col min="57" max="57" width="5.6640625" customWidth="1"/>
    <col min="58" max="58" width="8.109375" customWidth="1"/>
    <col min="59" max="59" width="14" customWidth="1"/>
    <col min="60" max="60" width="14.21875" customWidth="1"/>
    <col min="61" max="61" width="10.6640625" customWidth="1"/>
    <col min="62" max="62" width="10.5546875" customWidth="1"/>
    <col min="63" max="63" width="6.5546875" customWidth="1"/>
    <col min="64" max="64" width="7.5546875" customWidth="1"/>
    <col min="65" max="65" width="14.88671875" customWidth="1"/>
    <col min="66" max="66" width="17.44140625" customWidth="1"/>
    <col min="67" max="67" width="14.109375" customWidth="1"/>
    <col min="68" max="68" width="15.109375" customWidth="1"/>
    <col min="69" max="69" width="14.6640625" customWidth="1"/>
    <col min="70" max="70" width="15" customWidth="1"/>
    <col min="71" max="71" width="11.6640625" customWidth="1"/>
    <col min="72" max="72" width="11.21875" customWidth="1"/>
    <col min="73" max="73" width="17.6640625" customWidth="1"/>
    <col min="74" max="74" width="20.21875" customWidth="1"/>
    <col min="75" max="75" width="18.44140625" customWidth="1"/>
    <col min="76" max="76" width="17.21875" customWidth="1"/>
    <col min="77" max="77" width="17.44140625" customWidth="1"/>
    <col min="78" max="78" width="18.109375" customWidth="1"/>
    <col min="79" max="79" width="13.6640625" customWidth="1"/>
    <col min="80" max="80" width="16.21875" customWidth="1"/>
    <col min="81" max="81" width="14.109375" customWidth="1"/>
    <col min="82" max="82" width="14.44140625" customWidth="1"/>
    <col min="83" max="83" width="13.88671875" customWidth="1"/>
    <col min="84" max="84" width="10.6640625" customWidth="1"/>
    <col min="85" max="85" width="18.6640625" customWidth="1"/>
    <col min="86" max="86" width="13.44140625" customWidth="1"/>
    <col min="87" max="87" width="18.6640625" customWidth="1"/>
    <col min="88" max="88" width="18" customWidth="1"/>
    <col min="89" max="89" width="10.88671875" customWidth="1"/>
    <col min="90" max="90" width="9.88671875" customWidth="1"/>
    <col min="91" max="91" width="12.109375" customWidth="1"/>
    <col min="95" max="1025" width="9.109375" style="1"/>
  </cols>
  <sheetData>
    <row r="1" spans="1:29" ht="57.6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 x14ac:dyDescent="0.3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M2" s="1">
        <v>0.65</v>
      </c>
      <c r="Y2" s="1">
        <v>68.141720896601498</v>
      </c>
    </row>
    <row r="3" spans="1:29" x14ac:dyDescent="0.3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M3" s="1">
        <v>1.55</v>
      </c>
      <c r="Y3" s="1">
        <v>196.31271714018601</v>
      </c>
    </row>
    <row r="4" spans="1:29" x14ac:dyDescent="0.3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M4" s="1">
        <v>1.64</v>
      </c>
      <c r="Y4" s="1">
        <v>292.38382448900398</v>
      </c>
    </row>
    <row r="5" spans="1:29" x14ac:dyDescent="0.3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M5" s="1">
        <v>1.3</v>
      </c>
      <c r="Y5" s="1">
        <v>298.91892845175698</v>
      </c>
    </row>
    <row r="6" spans="1:29" x14ac:dyDescent="0.3">
      <c r="A6" s="5" t="s">
        <v>27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T6" s="1">
        <v>0</v>
      </c>
      <c r="Y6" s="1">
        <v>59.296189630416698</v>
      </c>
      <c r="Z6" s="1">
        <v>2.4734753777584499</v>
      </c>
    </row>
    <row r="7" spans="1:29" x14ac:dyDescent="0.3">
      <c r="A7" s="5" t="s">
        <v>27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T7" s="1">
        <v>4.9439358603006403</v>
      </c>
      <c r="U7" s="1">
        <v>4.767776490674E-2</v>
      </c>
      <c r="Y7" s="1">
        <v>220.41431855718901</v>
      </c>
      <c r="Z7" s="1">
        <v>5.2430744977531898</v>
      </c>
    </row>
    <row r="8" spans="1:29" x14ac:dyDescent="0.3">
      <c r="A8" s="5" t="s">
        <v>27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T8" s="1">
        <v>29.7172309045791</v>
      </c>
      <c r="U8" s="1">
        <v>0.88705616793873998</v>
      </c>
      <c r="Y8" s="1">
        <v>458.681268518595</v>
      </c>
      <c r="Z8" s="1">
        <v>11.0078054588695</v>
      </c>
    </row>
    <row r="9" spans="1:29" x14ac:dyDescent="0.3">
      <c r="A9" s="5" t="s">
        <v>27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L9" s="6"/>
      <c r="T9" s="1">
        <v>231.93041572949701</v>
      </c>
      <c r="U9" s="1">
        <v>7.2106035349152497</v>
      </c>
      <c r="Y9" s="1">
        <v>884.24352834745696</v>
      </c>
      <c r="Z9" s="1">
        <v>21.509959196103701</v>
      </c>
    </row>
    <row r="10" spans="1:29" x14ac:dyDescent="0.3">
      <c r="A10" s="5" t="s">
        <v>27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T10" s="1">
        <v>381.09646683874598</v>
      </c>
      <c r="U10" s="1">
        <v>13.138243823585199</v>
      </c>
      <c r="Y10" s="1">
        <v>1003.75866276029</v>
      </c>
      <c r="Z10" s="1">
        <v>25.699515305663201</v>
      </c>
    </row>
    <row r="11" spans="1:29" x14ac:dyDescent="0.3">
      <c r="A11" s="5" t="s">
        <v>27</v>
      </c>
      <c r="B11" s="5"/>
      <c r="C11" s="6">
        <f t="shared" si="0"/>
        <v>32960</v>
      </c>
      <c r="D11" s="6" t="s">
        <v>26</v>
      </c>
      <c r="E11" s="6">
        <v>32854</v>
      </c>
      <c r="F11" s="7">
        <v>106</v>
      </c>
      <c r="G11" s="7"/>
      <c r="H11" s="6"/>
      <c r="T11" s="1">
        <v>518.33865894245798</v>
      </c>
      <c r="U11" s="1">
        <v>19.886690890671002</v>
      </c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3">
      <c r="A12" s="5" t="s">
        <v>28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T12" s="1">
        <v>0</v>
      </c>
      <c r="Y12" s="1">
        <v>63.242590486940699</v>
      </c>
      <c r="Z12" s="1">
        <v>2.7319273834112301</v>
      </c>
    </row>
    <row r="13" spans="1:29" x14ac:dyDescent="0.3">
      <c r="A13" s="5" t="s">
        <v>28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T13" s="1">
        <v>10.860009793588</v>
      </c>
      <c r="U13" s="1">
        <v>0.10893234096311601</v>
      </c>
      <c r="Y13" s="1">
        <v>232.26763053275499</v>
      </c>
      <c r="Z13" s="1">
        <v>6.85523381641993</v>
      </c>
    </row>
    <row r="14" spans="1:29" x14ac:dyDescent="0.3">
      <c r="A14" s="5" t="s">
        <v>28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T14" s="1">
        <v>63.314548457510199</v>
      </c>
      <c r="U14" s="1">
        <v>2.02296756499311</v>
      </c>
      <c r="Y14" s="1">
        <v>466.58817963763698</v>
      </c>
      <c r="Z14" s="1">
        <v>12.5654672438119</v>
      </c>
    </row>
    <row r="15" spans="1:29" x14ac:dyDescent="0.3">
      <c r="A15" s="5" t="s">
        <v>28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T15" s="1">
        <v>356.457211151411</v>
      </c>
      <c r="U15" s="1">
        <v>11.4835075295551</v>
      </c>
      <c r="Y15" s="1">
        <v>892.15043946649905</v>
      </c>
      <c r="Z15" s="1">
        <v>24.0564601232164</v>
      </c>
    </row>
    <row r="16" spans="1:29" x14ac:dyDescent="0.3">
      <c r="A16" s="5" t="s">
        <v>28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T16" s="1">
        <v>570.86233369575098</v>
      </c>
      <c r="U16" s="1">
        <v>19.362235476696899</v>
      </c>
      <c r="Y16" s="1">
        <v>1104.58588893407</v>
      </c>
      <c r="Z16" s="1">
        <v>29.815629620329101</v>
      </c>
    </row>
    <row r="17" spans="1:27" x14ac:dyDescent="0.3">
      <c r="A17" s="5" t="s">
        <v>28</v>
      </c>
      <c r="B17" s="5"/>
      <c r="C17" s="6">
        <f t="shared" si="0"/>
        <v>32960</v>
      </c>
      <c r="D17" s="6" t="s">
        <v>26</v>
      </c>
      <c r="E17" s="6">
        <v>32854</v>
      </c>
      <c r="F17" s="7">
        <v>106</v>
      </c>
      <c r="G17" s="7"/>
      <c r="H17" s="6"/>
      <c r="T17" s="1">
        <v>591.48464149659299</v>
      </c>
      <c r="U17" s="1">
        <v>23.8488493766069</v>
      </c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3">
      <c r="A18" s="5" t="s">
        <v>29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T18" s="1">
        <v>0</v>
      </c>
      <c r="Y18" s="1">
        <v>31.6431648227613</v>
      </c>
      <c r="Z18" s="1">
        <v>1.64304914565812</v>
      </c>
    </row>
    <row r="19" spans="1:27" x14ac:dyDescent="0.3">
      <c r="A19" s="5" t="s">
        <v>29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L19" s="6"/>
      <c r="T19" s="1">
        <v>4.9368811573035698</v>
      </c>
      <c r="U19" s="1">
        <v>0.48111405530418599</v>
      </c>
      <c r="Y19" s="1">
        <v>188.77961937802399</v>
      </c>
      <c r="Z19" s="1">
        <v>4.9005618213657103</v>
      </c>
    </row>
    <row r="20" spans="1:27" x14ac:dyDescent="0.3">
      <c r="A20" s="5" t="s">
        <v>29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T20" s="1">
        <v>71.235568982546098</v>
      </c>
      <c r="U20" s="1">
        <v>2.28172160625128</v>
      </c>
      <c r="Y20" s="1">
        <v>397.38154323702997</v>
      </c>
      <c r="Z20" s="1">
        <v>9.1869781064637497</v>
      </c>
    </row>
    <row r="21" spans="1:27" x14ac:dyDescent="0.3">
      <c r="A21" s="5" t="s">
        <v>29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T21" s="1">
        <v>307.02490725140501</v>
      </c>
      <c r="U21" s="1">
        <v>11.8276047699964</v>
      </c>
      <c r="Y21" s="1">
        <v>822.95791247188504</v>
      </c>
      <c r="Z21" s="1">
        <v>21.709765874464299</v>
      </c>
    </row>
    <row r="22" spans="1:27" x14ac:dyDescent="0.3">
      <c r="A22" s="5" t="s">
        <v>29</v>
      </c>
      <c r="B22" s="5"/>
      <c r="C22" s="6">
        <f t="shared" si="0"/>
        <v>32944</v>
      </c>
      <c r="D22" s="6" t="s">
        <v>26</v>
      </c>
      <c r="E22" s="6">
        <v>32854</v>
      </c>
      <c r="F22" s="7">
        <v>90</v>
      </c>
      <c r="G22" s="7"/>
      <c r="H22" s="6"/>
      <c r="T22" s="1">
        <v>444.358810494078</v>
      </c>
      <c r="U22" s="1">
        <v>19.253893431870701</v>
      </c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3">
      <c r="A23" s="5" t="s">
        <v>29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7" x14ac:dyDescent="0.3">
      <c r="A24" s="5" t="s">
        <v>30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Z24" s="1">
        <v>3.3757226576011199</v>
      </c>
    </row>
    <row r="25" spans="1:27" x14ac:dyDescent="0.3">
      <c r="A25" s="5" t="s">
        <v>30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U25" s="1">
        <v>0.62716694180183996</v>
      </c>
      <c r="Z25" s="1">
        <v>6.57918247708729</v>
      </c>
    </row>
    <row r="26" spans="1:27" x14ac:dyDescent="0.3">
      <c r="A26" s="5" t="s">
        <v>30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U26" s="1">
        <v>1.7497512683798899</v>
      </c>
      <c r="Z26" s="1">
        <v>9.3131376048393797</v>
      </c>
    </row>
    <row r="27" spans="1:27" x14ac:dyDescent="0.3">
      <c r="A27" s="5" t="s">
        <v>30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U27" s="1">
        <v>12.7087579765657</v>
      </c>
      <c r="Z27" s="1">
        <v>22.994465909246099</v>
      </c>
    </row>
    <row r="28" spans="1:27" x14ac:dyDescent="0.3">
      <c r="A28" s="5" t="s">
        <v>30</v>
      </c>
      <c r="B28" s="5"/>
      <c r="C28" s="6">
        <f t="shared" si="0"/>
        <v>32944</v>
      </c>
      <c r="D28" s="6" t="s">
        <v>26</v>
      </c>
      <c r="E28" s="6">
        <v>32854</v>
      </c>
      <c r="F28" s="7">
        <v>90</v>
      </c>
      <c r="G28" s="7"/>
      <c r="H28" s="6"/>
      <c r="U28" s="1">
        <v>16.912347582510201</v>
      </c>
      <c r="Z28" s="1">
        <v>25.333346900617901</v>
      </c>
    </row>
    <row r="29" spans="1:27" x14ac:dyDescent="0.3">
      <c r="A29" s="5" t="s">
        <v>30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  <c r="L29" s="6"/>
    </row>
    <row r="30" spans="1:27" x14ac:dyDescent="0.3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M30" s="1">
        <v>6.1240529132300298E-2</v>
      </c>
      <c r="Y30" s="1">
        <v>2.9336266960030999</v>
      </c>
    </row>
    <row r="31" spans="1:27" x14ac:dyDescent="0.3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M31" s="1">
        <v>0.26675173522191198</v>
      </c>
      <c r="Y31" s="1">
        <v>27.781444811147999</v>
      </c>
    </row>
    <row r="32" spans="1:27" x14ac:dyDescent="0.3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M32" s="1">
        <v>1.03647498278024</v>
      </c>
      <c r="T32" s="1">
        <v>13.2019764924468</v>
      </c>
      <c r="Y32" s="1">
        <v>171.523285661899</v>
      </c>
    </row>
    <row r="33" spans="1:27" x14ac:dyDescent="0.3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M33" s="1">
        <v>1.90190035499196</v>
      </c>
      <c r="T33" s="1">
        <v>135.990635419364</v>
      </c>
      <c r="Y33" s="1">
        <v>458.39090575724202</v>
      </c>
    </row>
    <row r="34" spans="1:27" x14ac:dyDescent="0.3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M34" s="1">
        <v>1.6482400522774201</v>
      </c>
      <c r="T34" s="1">
        <v>344.916351444062</v>
      </c>
      <c r="Y34" s="1">
        <v>640.95636230289699</v>
      </c>
    </row>
    <row r="35" spans="1:27" x14ac:dyDescent="0.3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M35" s="1">
        <v>1.93499320040267</v>
      </c>
      <c r="T35" s="1">
        <v>478</v>
      </c>
      <c r="Y35" s="1">
        <v>850.89842317565103</v>
      </c>
      <c r="AA35" s="1">
        <f>T35/Y35</f>
        <v>0.56175917945181852</v>
      </c>
    </row>
    <row r="36" spans="1:27" x14ac:dyDescent="0.3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M36" s="1">
        <v>7.9806962081206301E-2</v>
      </c>
      <c r="Y36" s="1">
        <v>12.5735240190683</v>
      </c>
    </row>
    <row r="37" spans="1:27" x14ac:dyDescent="0.3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M37" s="1">
        <v>0.39135214849613997</v>
      </c>
      <c r="Y37" s="1">
        <v>49.748441510817599</v>
      </c>
    </row>
    <row r="38" spans="1:27" x14ac:dyDescent="0.3">
      <c r="A38" s="5" t="s">
        <v>32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M38" s="1">
        <v>1.39005404355274</v>
      </c>
      <c r="T38" s="1">
        <v>8.3883471301619394</v>
      </c>
      <c r="Y38" s="1">
        <v>234.68426842684201</v>
      </c>
    </row>
    <row r="39" spans="1:27" x14ac:dyDescent="0.3">
      <c r="A39" s="5" t="s">
        <v>32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T39" s="1">
        <v>118.457139958836</v>
      </c>
      <c r="Y39" s="1">
        <v>509.43601026769301</v>
      </c>
    </row>
    <row r="40" spans="1:27" x14ac:dyDescent="0.3">
      <c r="A40" s="5" t="s">
        <v>32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M40" s="1">
        <v>2.0975212377033201</v>
      </c>
      <c r="T40" s="1">
        <v>290.72191092970399</v>
      </c>
      <c r="Y40" s="1">
        <v>660.44737807113995</v>
      </c>
    </row>
    <row r="41" spans="1:27" x14ac:dyDescent="0.3">
      <c r="A41" s="5" t="s">
        <v>32</v>
      </c>
      <c r="B41" s="5"/>
      <c r="C41" s="6">
        <f t="shared" si="1"/>
        <v>35531</v>
      </c>
      <c r="D41" s="6" t="s">
        <v>26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M41" s="1">
        <v>1.7438097172427101</v>
      </c>
      <c r="T41" s="1">
        <v>271</v>
      </c>
      <c r="Y41" s="1">
        <v>606.05207187385395</v>
      </c>
      <c r="AA41" s="1">
        <f>T41/Y41</f>
        <v>0.44715629659031508</v>
      </c>
    </row>
    <row r="42" spans="1:27" x14ac:dyDescent="0.3">
      <c r="A42" s="5" t="s">
        <v>33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M42" s="1">
        <v>0.15572843997809899</v>
      </c>
      <c r="Y42" s="1">
        <v>15.1023102310232</v>
      </c>
    </row>
    <row r="43" spans="1:27" x14ac:dyDescent="0.3">
      <c r="A43" s="5" t="s">
        <v>33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M43" s="1">
        <v>0.51551102947669503</v>
      </c>
      <c r="Y43" s="1">
        <v>69.133846718005003</v>
      </c>
    </row>
    <row r="44" spans="1:27" x14ac:dyDescent="0.3">
      <c r="A44" s="5" t="s">
        <v>33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M44" s="1">
        <v>1.1990913265396199</v>
      </c>
      <c r="T44" s="1">
        <v>6.7943929973866899</v>
      </c>
      <c r="Y44" s="1">
        <v>224.93876054272101</v>
      </c>
    </row>
    <row r="45" spans="1:27" x14ac:dyDescent="0.3">
      <c r="A45" s="5" t="s">
        <v>33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M45" s="1">
        <v>2.0834142809205001</v>
      </c>
      <c r="T45" s="1">
        <v>112.049556463776</v>
      </c>
      <c r="Y45" s="1">
        <v>487.52181884855099</v>
      </c>
    </row>
    <row r="46" spans="1:27" x14ac:dyDescent="0.3">
      <c r="A46" s="5" t="s">
        <v>33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M46" s="1">
        <v>1.7725093163313901</v>
      </c>
      <c r="T46" s="1">
        <v>153.61008854707501</v>
      </c>
      <c r="Y46" s="1">
        <v>539.18298496516297</v>
      </c>
    </row>
    <row r="47" spans="1:27" x14ac:dyDescent="0.3">
      <c r="A47" s="5" t="s">
        <v>33</v>
      </c>
      <c r="B47" s="5"/>
      <c r="C47" s="6">
        <f t="shared" si="1"/>
        <v>35531</v>
      </c>
      <c r="D47" s="6" t="s">
        <v>26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T47" s="1">
        <v>248</v>
      </c>
      <c r="Y47" s="1">
        <v>720.04693802713598</v>
      </c>
      <c r="AA47" s="1">
        <f>T47/Y47</f>
        <v>0.34442199098783444</v>
      </c>
    </row>
    <row r="48" spans="1:27" x14ac:dyDescent="0.3">
      <c r="A48" s="5" t="s">
        <v>34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M48" s="1">
        <v>0.205180056869359</v>
      </c>
      <c r="Y48" s="1">
        <v>17.367070040337399</v>
      </c>
    </row>
    <row r="49" spans="1:27" x14ac:dyDescent="0.3">
      <c r="A49" s="5" t="s">
        <v>34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M49" s="1">
        <v>0.72603362709948605</v>
      </c>
      <c r="Y49" s="1">
        <v>102.952695269526</v>
      </c>
    </row>
    <row r="50" spans="1:27" x14ac:dyDescent="0.3">
      <c r="A50" s="5" t="s">
        <v>34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M50" s="1">
        <v>1.7628618357146599</v>
      </c>
      <c r="T50" s="1">
        <v>27.4204958315872</v>
      </c>
      <c r="Y50" s="1">
        <v>285.518151815181</v>
      </c>
    </row>
    <row r="51" spans="1:27" x14ac:dyDescent="0.3">
      <c r="A51" s="5" t="s">
        <v>34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M51" s="1">
        <v>2.4757819536920902</v>
      </c>
      <c r="T51" s="1">
        <v>163.151389604461</v>
      </c>
      <c r="Y51" s="1">
        <v>574.650531719838</v>
      </c>
    </row>
    <row r="52" spans="1:27" x14ac:dyDescent="0.3">
      <c r="A52" s="5" t="s">
        <v>34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M52" s="1">
        <v>3.07255700181911</v>
      </c>
      <c r="T52" s="1">
        <v>194.957595107353</v>
      </c>
      <c r="Y52" s="1">
        <v>589.964063072974</v>
      </c>
    </row>
    <row r="53" spans="1:27" x14ac:dyDescent="0.3">
      <c r="A53" s="5" t="s">
        <v>34</v>
      </c>
      <c r="B53" s="5"/>
      <c r="C53" s="6">
        <f t="shared" si="1"/>
        <v>35531</v>
      </c>
      <c r="D53" s="6" t="s">
        <v>26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M53" s="1">
        <v>2.9960615319404398</v>
      </c>
      <c r="T53" s="1">
        <v>381</v>
      </c>
      <c r="Y53" s="1">
        <v>872.39017235056804</v>
      </c>
      <c r="AA53" s="1">
        <f>T53/Y53</f>
        <v>0.43673119216076633</v>
      </c>
    </row>
    <row r="54" spans="1:27" x14ac:dyDescent="0.3">
      <c r="A54" s="5" t="s">
        <v>35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M54" s="1">
        <v>0.21385616644001201</v>
      </c>
      <c r="Y54" s="1">
        <v>27.1653832049873</v>
      </c>
    </row>
    <row r="55" spans="1:27" x14ac:dyDescent="0.3">
      <c r="A55" s="5" t="s">
        <v>35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M55" s="1">
        <v>0.93622507550202105</v>
      </c>
      <c r="Y55" s="1">
        <v>119.91492482581501</v>
      </c>
    </row>
    <row r="56" spans="1:27" x14ac:dyDescent="0.3">
      <c r="A56" s="5" t="s">
        <v>35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M56" s="1">
        <v>2.4512327581639299</v>
      </c>
      <c r="T56" s="1">
        <v>24.391422385832598</v>
      </c>
      <c r="Y56" s="1">
        <v>404.14814814814798</v>
      </c>
    </row>
    <row r="57" spans="1:27" x14ac:dyDescent="0.3">
      <c r="A57" s="5" t="s">
        <v>35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M57" s="1">
        <v>3.0871275675102798</v>
      </c>
      <c r="T57" s="1">
        <v>89.638897713045694</v>
      </c>
      <c r="Y57" s="1">
        <v>613.47414741474097</v>
      </c>
    </row>
    <row r="58" spans="1:27" x14ac:dyDescent="0.3">
      <c r="A58" s="5" t="s">
        <v>35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T58" s="1">
        <v>204.553086867964</v>
      </c>
      <c r="Y58" s="1">
        <v>672.457645764576</v>
      </c>
    </row>
    <row r="59" spans="1:27" x14ac:dyDescent="0.3">
      <c r="A59" s="5" t="s">
        <v>35</v>
      </c>
      <c r="B59" s="5"/>
      <c r="C59" s="6">
        <f t="shared" si="1"/>
        <v>35531</v>
      </c>
      <c r="D59" s="6" t="s">
        <v>26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M59" s="1">
        <v>3.70366118577912</v>
      </c>
      <c r="T59" s="1">
        <v>307</v>
      </c>
      <c r="Y59" s="1">
        <v>896.99156582324895</v>
      </c>
      <c r="AA59" s="1">
        <f>T59/Y59</f>
        <v>0.34225516905305436</v>
      </c>
    </row>
    <row r="60" spans="1:27" x14ac:dyDescent="0.3">
      <c r="A60" s="5" t="s">
        <v>36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M60" s="1">
        <v>0.27198389290192698</v>
      </c>
      <c r="Y60" s="1">
        <v>44.180418041804103</v>
      </c>
    </row>
    <row r="61" spans="1:27" x14ac:dyDescent="0.3">
      <c r="A61" s="5" t="s">
        <v>36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M61" s="1">
        <v>1.1547614842549501</v>
      </c>
      <c r="Y61" s="1">
        <v>156.42097543087601</v>
      </c>
    </row>
    <row r="62" spans="1:27" x14ac:dyDescent="0.3">
      <c r="A62" s="5" t="s">
        <v>36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M62" s="1">
        <v>2.45145352431076</v>
      </c>
      <c r="T62" s="1">
        <v>16.421651721956401</v>
      </c>
      <c r="Y62" s="1">
        <v>406.94096076274201</v>
      </c>
    </row>
    <row r="63" spans="1:27" x14ac:dyDescent="0.3">
      <c r="A63" s="5" t="s">
        <v>36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M63" s="1">
        <v>2.9339600148354799</v>
      </c>
      <c r="T63" s="1">
        <v>151.80310889127901</v>
      </c>
      <c r="Y63" s="1">
        <v>698.39090575724197</v>
      </c>
    </row>
    <row r="64" spans="1:27" x14ac:dyDescent="0.3">
      <c r="A64" s="5" t="s">
        <v>36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M64" s="1">
        <v>2.99597322548171</v>
      </c>
      <c r="T64" s="1">
        <v>145.60855091923901</v>
      </c>
      <c r="Y64" s="1">
        <v>614.30143014301404</v>
      </c>
    </row>
    <row r="65" spans="1:27" x14ac:dyDescent="0.3">
      <c r="A65" s="5" t="s">
        <v>36</v>
      </c>
      <c r="B65" s="5"/>
      <c r="C65" s="6">
        <f t="shared" si="1"/>
        <v>35531</v>
      </c>
      <c r="D65" s="6" t="s">
        <v>26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T65" s="1">
        <v>323</v>
      </c>
      <c r="Y65" s="1">
        <v>925.964063072974</v>
      </c>
      <c r="AA65" s="1">
        <f>T65/Y65</f>
        <v>0.34882563252840276</v>
      </c>
    </row>
    <row r="66" spans="1:27" x14ac:dyDescent="0.3">
      <c r="A66" s="9" t="s">
        <v>37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L66" s="2"/>
      <c r="Y66" s="1">
        <v>14.1576376953573</v>
      </c>
    </row>
    <row r="67" spans="1:27" x14ac:dyDescent="0.3">
      <c r="A67" s="9" t="s">
        <v>37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L67" s="2"/>
      <c r="Y67" s="1">
        <v>38.1365759029174</v>
      </c>
    </row>
    <row r="68" spans="1:27" x14ac:dyDescent="0.3">
      <c r="A68" s="9" t="s">
        <v>37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L68" s="2"/>
      <c r="Y68" s="1">
        <v>103.251645148664</v>
      </c>
    </row>
    <row r="69" spans="1:27" x14ac:dyDescent="0.3">
      <c r="A69" s="9" t="s">
        <v>37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L69" s="2"/>
      <c r="Y69" s="1">
        <v>269.36486443780501</v>
      </c>
    </row>
    <row r="70" spans="1:27" x14ac:dyDescent="0.3">
      <c r="A70" s="9" t="s">
        <v>37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L70" s="2"/>
      <c r="Y70" s="1">
        <v>402.49829225424799</v>
      </c>
    </row>
    <row r="71" spans="1:27" x14ac:dyDescent="0.3">
      <c r="A71" s="9" t="s">
        <v>37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L71" s="2"/>
      <c r="Y71" s="1">
        <v>471.77029421845998</v>
      </c>
    </row>
    <row r="72" spans="1:27" x14ac:dyDescent="0.3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M72" s="1">
        <v>1.8383940287556599</v>
      </c>
      <c r="O72" s="1">
        <v>0.67099567843637897</v>
      </c>
      <c r="T72" s="1">
        <v>402.69559467140499</v>
      </c>
      <c r="Y72" s="1">
        <v>722.25393267713696</v>
      </c>
      <c r="AA72" s="1">
        <f>T72/Y72</f>
        <v>0.55755403529442404</v>
      </c>
    </row>
    <row r="73" spans="1:27" x14ac:dyDescent="0.3">
      <c r="A73" s="9" t="s">
        <v>38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Y73" s="1">
        <v>14.197019163216501</v>
      </c>
    </row>
    <row r="74" spans="1:27" x14ac:dyDescent="0.3">
      <c r="A74" s="9" t="s">
        <v>38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Y74" s="1">
        <v>38.175957370776501</v>
      </c>
    </row>
    <row r="75" spans="1:27" x14ac:dyDescent="0.3">
      <c r="A75" s="9" t="s">
        <v>38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Y75" s="1">
        <v>86.781440146246197</v>
      </c>
    </row>
    <row r="76" spans="1:27" x14ac:dyDescent="0.3">
      <c r="A76" s="9" t="s">
        <v>38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Y76" s="1">
        <v>195.24894192692</v>
      </c>
    </row>
    <row r="77" spans="1:27" x14ac:dyDescent="0.3">
      <c r="A77" s="9" t="s">
        <v>38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Y77" s="1">
        <v>332.49992099396798</v>
      </c>
    </row>
    <row r="78" spans="1:27" x14ac:dyDescent="0.3">
      <c r="A78" s="9" t="s">
        <v>38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Y78" s="1">
        <v>430.59478171241301</v>
      </c>
    </row>
    <row r="79" spans="1:27" x14ac:dyDescent="0.3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M79" s="1">
        <v>1.5423715660406601</v>
      </c>
      <c r="O79" s="1">
        <v>0.446008937779305</v>
      </c>
      <c r="T79" s="1">
        <v>329.21792419018499</v>
      </c>
      <c r="Y79" s="1">
        <v>573.90394325179</v>
      </c>
      <c r="AA79" s="1">
        <f>T79/Y79</f>
        <v>0.57364638814782731</v>
      </c>
    </row>
    <row r="80" spans="1:27" x14ac:dyDescent="0.3">
      <c r="A80" s="9" t="s">
        <v>39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Y80" s="1">
        <v>16.216413320659701</v>
      </c>
    </row>
    <row r="81" spans="1:27" x14ac:dyDescent="0.3">
      <c r="A81" s="9" t="s">
        <v>39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Y81" s="1">
        <v>31.960249027010299</v>
      </c>
    </row>
    <row r="82" spans="1:27" x14ac:dyDescent="0.3">
      <c r="A82" s="9" t="s">
        <v>39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Y82" s="1">
        <v>78.506956177177699</v>
      </c>
    </row>
    <row r="83" spans="1:27" x14ac:dyDescent="0.3">
      <c r="A83" s="9" t="s">
        <v>39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Y83" s="1">
        <v>141.72077566905901</v>
      </c>
    </row>
    <row r="84" spans="1:27" x14ac:dyDescent="0.3">
      <c r="A84" s="9" t="s">
        <v>39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Y84" s="1">
        <v>241.874412012806</v>
      </c>
    </row>
    <row r="85" spans="1:27" x14ac:dyDescent="0.3">
      <c r="A85" s="9" t="s">
        <v>39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Y85" s="1">
        <v>259.59826040873997</v>
      </c>
    </row>
    <row r="86" spans="1:27" x14ac:dyDescent="0.3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H86" s="2">
        <v>16</v>
      </c>
      <c r="I86" s="7">
        <v>44</v>
      </c>
      <c r="J86" s="2">
        <v>161</v>
      </c>
      <c r="M86" s="1">
        <v>1.0468020261594599</v>
      </c>
      <c r="O86" s="1">
        <v>0.137746893876147</v>
      </c>
      <c r="T86" s="1">
        <v>246.95685534146699</v>
      </c>
      <c r="Y86" s="1">
        <v>405.08434197699802</v>
      </c>
      <c r="AA86" s="1">
        <f>T86/Y86</f>
        <v>0.60964305392848284</v>
      </c>
    </row>
    <row r="87" spans="1:27" x14ac:dyDescent="0.3">
      <c r="A87" s="9" t="s">
        <v>40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Y87" s="1">
        <v>16.216413320659701</v>
      </c>
    </row>
    <row r="88" spans="1:27" x14ac:dyDescent="0.3">
      <c r="A88" s="9" t="s">
        <v>40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Y88" s="1">
        <v>27.842697776405601</v>
      </c>
    </row>
    <row r="89" spans="1:27" x14ac:dyDescent="0.3">
      <c r="A89" s="9" t="s">
        <v>40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Y89" s="1">
        <v>57.9191999241541</v>
      </c>
    </row>
    <row r="90" spans="1:27" x14ac:dyDescent="0.3">
      <c r="A90" s="9" t="s">
        <v>40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Y90" s="1">
        <v>125.211189198781</v>
      </c>
    </row>
    <row r="91" spans="1:27" x14ac:dyDescent="0.3">
      <c r="A91" s="9" t="s">
        <v>40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Y91" s="1">
        <v>198.48259801002001</v>
      </c>
    </row>
    <row r="92" spans="1:27" x14ac:dyDescent="0.3">
      <c r="A92" s="9" t="s">
        <v>40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Y92" s="1">
        <v>257.46072184771901</v>
      </c>
    </row>
    <row r="93" spans="1:27" x14ac:dyDescent="0.3">
      <c r="A93" s="9" t="s">
        <v>40</v>
      </c>
      <c r="B93" s="9"/>
      <c r="C93" s="8">
        <f t="shared" ref="C93:C101" si="7">E93+J93</f>
        <v>35902</v>
      </c>
      <c r="D93" s="6" t="s">
        <v>26</v>
      </c>
      <c r="E93" s="8">
        <v>35741</v>
      </c>
      <c r="H93" s="2">
        <v>16</v>
      </c>
      <c r="I93" s="7">
        <v>44</v>
      </c>
      <c r="J93" s="2">
        <v>161</v>
      </c>
      <c r="M93" s="1">
        <v>0.877908371312066</v>
      </c>
      <c r="O93" s="1">
        <v>1.6154299464715201E-2</v>
      </c>
      <c r="T93" s="1">
        <v>211.17712681914799</v>
      </c>
      <c r="Y93" s="1">
        <v>343.28169175006798</v>
      </c>
      <c r="AA93" s="1">
        <f t="shared" ref="AA93:AA101" si="8">T93/Y93</f>
        <v>0.61517153956727488</v>
      </c>
    </row>
    <row r="94" spans="1:27" x14ac:dyDescent="0.3">
      <c r="A94" s="9" t="s">
        <v>41</v>
      </c>
      <c r="B94" s="9"/>
      <c r="C94" s="8">
        <f t="shared" si="7"/>
        <v>35902</v>
      </c>
      <c r="D94" s="6" t="s">
        <v>26</v>
      </c>
      <c r="E94" s="8">
        <v>35741</v>
      </c>
      <c r="H94" s="2">
        <v>16</v>
      </c>
      <c r="I94" s="7">
        <v>44</v>
      </c>
      <c r="J94" s="2">
        <v>161</v>
      </c>
      <c r="M94" s="1">
        <v>3.1175482906043199</v>
      </c>
      <c r="O94" s="1">
        <v>0.82298089672445096</v>
      </c>
      <c r="T94" s="1">
        <v>615.67786129297701</v>
      </c>
      <c r="Y94" s="1">
        <v>1047.5702821131399</v>
      </c>
      <c r="AA94" s="1">
        <f t="shared" si="8"/>
        <v>0.5877198616698468</v>
      </c>
    </row>
    <row r="95" spans="1:27" x14ac:dyDescent="0.3">
      <c r="A95" s="9" t="s">
        <v>42</v>
      </c>
      <c r="B95" s="9"/>
      <c r="C95" s="8">
        <f t="shared" si="7"/>
        <v>35902</v>
      </c>
      <c r="D95" s="6" t="s">
        <v>26</v>
      </c>
      <c r="E95" s="8">
        <v>35741</v>
      </c>
      <c r="H95" s="2">
        <v>16</v>
      </c>
      <c r="I95" s="7">
        <v>44</v>
      </c>
      <c r="J95" s="2">
        <v>161</v>
      </c>
      <c r="M95" s="1">
        <v>2.4006321166029299</v>
      </c>
      <c r="O95" s="1">
        <v>0.51071453125767297</v>
      </c>
      <c r="T95" s="1">
        <v>476.16922680854702</v>
      </c>
      <c r="Y95" s="1">
        <v>796.46496972084105</v>
      </c>
      <c r="AA95" s="1">
        <f t="shared" si="8"/>
        <v>0.59785332049875728</v>
      </c>
    </row>
    <row r="96" spans="1:27" x14ac:dyDescent="0.3">
      <c r="A96" s="9" t="s">
        <v>43</v>
      </c>
      <c r="B96" s="9"/>
      <c r="C96" s="8">
        <f t="shared" si="7"/>
        <v>35902</v>
      </c>
      <c r="D96" s="6" t="s">
        <v>26</v>
      </c>
      <c r="E96" s="8">
        <v>35741</v>
      </c>
      <c r="H96" s="2">
        <v>16</v>
      </c>
      <c r="I96" s="7">
        <v>44</v>
      </c>
      <c r="J96" s="2">
        <v>161</v>
      </c>
      <c r="M96" s="1">
        <v>2.27378550364736</v>
      </c>
      <c r="O96" s="1">
        <v>0.46617639836959102</v>
      </c>
      <c r="T96" s="1">
        <v>417.10036799410398</v>
      </c>
      <c r="Y96" s="1">
        <v>699.06221414893105</v>
      </c>
      <c r="AA96" s="1">
        <f t="shared" si="8"/>
        <v>0.5966570064180915</v>
      </c>
    </row>
    <row r="97" spans="1:27" x14ac:dyDescent="0.3">
      <c r="A97" s="9" t="s">
        <v>44</v>
      </c>
      <c r="B97" s="9"/>
      <c r="C97" s="8">
        <f t="shared" si="7"/>
        <v>35902</v>
      </c>
      <c r="D97" s="6" t="s">
        <v>26</v>
      </c>
      <c r="E97" s="8">
        <v>35741</v>
      </c>
      <c r="H97" s="2">
        <v>16</v>
      </c>
      <c r="I97" s="7">
        <v>44</v>
      </c>
      <c r="J97" s="2">
        <v>161</v>
      </c>
      <c r="M97" s="1">
        <v>2.1259859184738898</v>
      </c>
      <c r="O97" s="1">
        <v>0.39720129646908497</v>
      </c>
      <c r="T97" s="1">
        <v>383.1096258979</v>
      </c>
      <c r="Y97" s="1">
        <v>655.12957718011205</v>
      </c>
      <c r="AA97" s="1">
        <f t="shared" si="8"/>
        <v>0.58478450560410777</v>
      </c>
    </row>
    <row r="98" spans="1:27" x14ac:dyDescent="0.3">
      <c r="A98" s="9" t="s">
        <v>45</v>
      </c>
      <c r="B98" s="9"/>
      <c r="C98" s="8">
        <f t="shared" si="7"/>
        <v>35902</v>
      </c>
      <c r="D98" s="6" t="s">
        <v>26</v>
      </c>
      <c r="E98" s="8">
        <v>35741</v>
      </c>
      <c r="H98" s="2">
        <v>16</v>
      </c>
      <c r="I98" s="7">
        <v>44</v>
      </c>
      <c r="J98" s="2">
        <v>161</v>
      </c>
      <c r="M98" s="1">
        <v>3.1976210968916199</v>
      </c>
      <c r="O98" s="1">
        <v>0.75002799194617598</v>
      </c>
      <c r="T98" s="1">
        <v>591.90816805568898</v>
      </c>
      <c r="Y98" s="1">
        <v>1030.5631638546899</v>
      </c>
      <c r="AA98" s="1">
        <f t="shared" si="8"/>
        <v>0.57435408989559844</v>
      </c>
    </row>
    <row r="99" spans="1:27" x14ac:dyDescent="0.3">
      <c r="A99" s="9" t="s">
        <v>46</v>
      </c>
      <c r="B99" s="9"/>
      <c r="C99" s="8">
        <f t="shared" si="7"/>
        <v>35902</v>
      </c>
      <c r="D99" s="6" t="s">
        <v>26</v>
      </c>
      <c r="E99" s="8">
        <v>35741</v>
      </c>
      <c r="H99" s="2">
        <v>16</v>
      </c>
      <c r="I99" s="7">
        <v>44</v>
      </c>
      <c r="J99" s="2">
        <v>161</v>
      </c>
      <c r="M99" s="1">
        <v>2.8494278498158598</v>
      </c>
      <c r="O99" s="1">
        <v>0.67105313558905799</v>
      </c>
      <c r="T99" s="1">
        <v>468.56502491153498</v>
      </c>
      <c r="Y99" s="1">
        <v>845.29513434514297</v>
      </c>
      <c r="AA99" s="1">
        <f t="shared" si="8"/>
        <v>0.55432121382614619</v>
      </c>
    </row>
    <row r="100" spans="1:27" x14ac:dyDescent="0.3">
      <c r="A100" s="9" t="s">
        <v>47</v>
      </c>
      <c r="B100" s="9"/>
      <c r="C100" s="8">
        <f t="shared" si="7"/>
        <v>35902</v>
      </c>
      <c r="D100" s="6" t="s">
        <v>26</v>
      </c>
      <c r="E100" s="8">
        <v>35741</v>
      </c>
      <c r="H100" s="2">
        <v>16</v>
      </c>
      <c r="I100" s="7">
        <v>44</v>
      </c>
      <c r="J100" s="2">
        <v>161</v>
      </c>
      <c r="M100" s="1">
        <v>2.5646579092178898</v>
      </c>
      <c r="O100" s="1">
        <v>0.37285272307616701</v>
      </c>
      <c r="T100" s="1">
        <v>447.03257429291102</v>
      </c>
      <c r="Y100" s="1">
        <v>785.61059731698401</v>
      </c>
      <c r="AA100" s="1">
        <f t="shared" si="8"/>
        <v>0.56902564173601522</v>
      </c>
    </row>
    <row r="101" spans="1:27" x14ac:dyDescent="0.3">
      <c r="A101" s="9" t="s">
        <v>48</v>
      </c>
      <c r="B101" s="9"/>
      <c r="C101" s="8">
        <f t="shared" si="7"/>
        <v>35902</v>
      </c>
      <c r="D101" s="6" t="s">
        <v>26</v>
      </c>
      <c r="E101" s="8">
        <v>35741</v>
      </c>
      <c r="H101" s="2">
        <v>16</v>
      </c>
      <c r="I101" s="7">
        <v>44</v>
      </c>
      <c r="J101" s="2">
        <v>161</v>
      </c>
      <c r="M101" s="1">
        <v>2.5331579021630199</v>
      </c>
      <c r="O101" s="1">
        <v>0.20482811962873801</v>
      </c>
      <c r="T101" s="1">
        <v>388.02832898370002</v>
      </c>
      <c r="Y101" s="1">
        <v>716.45025122502898</v>
      </c>
      <c r="AA101" s="1">
        <f t="shared" si="8"/>
        <v>0.5415984268554952</v>
      </c>
    </row>
    <row r="102" spans="1:27" x14ac:dyDescent="0.3">
      <c r="A102" s="9" t="s">
        <v>49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T102" s="1">
        <v>0</v>
      </c>
      <c r="Y102" s="1">
        <v>90.397904842567598</v>
      </c>
    </row>
    <row r="103" spans="1:27" x14ac:dyDescent="0.3">
      <c r="A103" s="9" t="s">
        <v>49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T103" s="1">
        <v>0</v>
      </c>
      <c r="Y103" s="1">
        <v>201.456863083733</v>
      </c>
    </row>
    <row r="104" spans="1:27" x14ac:dyDescent="0.3">
      <c r="A104" s="9" t="s">
        <v>49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T104" s="1">
        <v>0</v>
      </c>
      <c r="Y104" s="1">
        <v>352.78798360023501</v>
      </c>
    </row>
    <row r="105" spans="1:27" x14ac:dyDescent="0.3">
      <c r="A105" s="9" t="s">
        <v>49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T105" s="1">
        <v>154.858536654609</v>
      </c>
      <c r="Y105" s="1">
        <v>661.62071877905498</v>
      </c>
    </row>
    <row r="106" spans="1:27" x14ac:dyDescent="0.3">
      <c r="A106" s="9" t="s">
        <v>49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T106" s="1">
        <v>451.29728949653298</v>
      </c>
      <c r="Y106" s="1">
        <v>967.39635997151504</v>
      </c>
    </row>
    <row r="107" spans="1:27" x14ac:dyDescent="0.3">
      <c r="A107" s="9" t="s">
        <v>49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T107" s="1">
        <v>580.99690316047895</v>
      </c>
      <c r="Y107" s="1">
        <v>1124.9410322956101</v>
      </c>
      <c r="AA107" s="1">
        <f t="shared" ref="AA107:AA115" si="11">T107/Y107</f>
        <v>0.5164687627891642</v>
      </c>
    </row>
    <row r="108" spans="1:27" x14ac:dyDescent="0.3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H108" s="2">
        <v>16</v>
      </c>
      <c r="I108" s="7">
        <v>44</v>
      </c>
      <c r="J108" s="2">
        <v>161</v>
      </c>
      <c r="M108" s="1">
        <v>4.7388991576481798</v>
      </c>
      <c r="O108" s="1">
        <v>0.847369248146147</v>
      </c>
      <c r="T108" s="1">
        <v>710.696516824426</v>
      </c>
      <c r="Y108" s="1">
        <v>1297.83741710808</v>
      </c>
      <c r="AA108" s="1">
        <f t="shared" si="11"/>
        <v>0.54760057573932719</v>
      </c>
    </row>
    <row r="109" spans="1:27" x14ac:dyDescent="0.3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H109" s="2">
        <v>16</v>
      </c>
      <c r="I109" s="7">
        <v>44</v>
      </c>
      <c r="J109" s="2">
        <v>161</v>
      </c>
      <c r="M109" s="1">
        <v>4.1166241022674299</v>
      </c>
      <c r="O109" s="1">
        <v>0.76206747532288899</v>
      </c>
      <c r="T109" s="1">
        <v>625.70103129211805</v>
      </c>
      <c r="Y109" s="1">
        <v>1135.43192825251</v>
      </c>
      <c r="AA109" s="1">
        <f t="shared" si="11"/>
        <v>0.55106873051835448</v>
      </c>
    </row>
    <row r="110" spans="1:27" x14ac:dyDescent="0.3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H110" s="2">
        <v>16</v>
      </c>
      <c r="I110" s="7">
        <v>44</v>
      </c>
      <c r="J110" s="2">
        <v>161</v>
      </c>
      <c r="M110" s="1">
        <v>3.5468020261594599</v>
      </c>
      <c r="O110" s="1">
        <v>0.57361464420763097</v>
      </c>
      <c r="T110" s="1">
        <v>546.88870828516701</v>
      </c>
      <c r="Y110" s="1">
        <v>1009.9101083416</v>
      </c>
      <c r="AA110" s="1">
        <f t="shared" si="11"/>
        <v>0.54152216496102545</v>
      </c>
    </row>
    <row r="111" spans="1:27" x14ac:dyDescent="0.3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H111" s="2">
        <v>16</v>
      </c>
      <c r="I111" s="7">
        <v>44</v>
      </c>
      <c r="J111" s="2">
        <v>161</v>
      </c>
      <c r="M111" s="1">
        <v>2.9876680823444701</v>
      </c>
      <c r="O111" s="1">
        <v>0.46009256985709301</v>
      </c>
      <c r="T111" s="1">
        <v>446.80238868052101</v>
      </c>
      <c r="Y111" s="1">
        <v>859.16057930755699</v>
      </c>
      <c r="AA111" s="1">
        <f t="shared" si="11"/>
        <v>0.52004526213321234</v>
      </c>
    </row>
    <row r="112" spans="1:27" x14ac:dyDescent="0.3">
      <c r="A112" s="1" t="s">
        <v>53</v>
      </c>
      <c r="C112" s="8">
        <v>30050</v>
      </c>
      <c r="D112" s="6" t="s">
        <v>26</v>
      </c>
      <c r="E112" s="8">
        <v>29930</v>
      </c>
      <c r="G112" s="2">
        <v>120</v>
      </c>
      <c r="H112" s="8"/>
      <c r="T112" s="1">
        <v>657</v>
      </c>
      <c r="X112" s="1">
        <v>496</v>
      </c>
      <c r="Y112" s="1">
        <v>1261</v>
      </c>
      <c r="AA112" s="1">
        <f t="shared" si="11"/>
        <v>0.52101506740682002</v>
      </c>
    </row>
    <row r="113" spans="1:27" x14ac:dyDescent="0.3">
      <c r="A113" s="1" t="s">
        <v>54</v>
      </c>
      <c r="C113" s="8">
        <v>30050</v>
      </c>
      <c r="D113" s="6" t="s">
        <v>26</v>
      </c>
      <c r="E113" s="8">
        <v>29930</v>
      </c>
      <c r="G113" s="2">
        <v>120</v>
      </c>
      <c r="H113" s="8"/>
      <c r="T113" s="1">
        <v>640</v>
      </c>
      <c r="X113" s="1">
        <v>481</v>
      </c>
      <c r="Y113" s="1">
        <v>1539</v>
      </c>
      <c r="AA113" s="1">
        <f t="shared" si="11"/>
        <v>0.41585445094217022</v>
      </c>
    </row>
    <row r="114" spans="1:27" x14ac:dyDescent="0.3">
      <c r="A114" s="1" t="s">
        <v>55</v>
      </c>
      <c r="C114" s="8">
        <v>30050</v>
      </c>
      <c r="D114" s="6" t="s">
        <v>26</v>
      </c>
      <c r="E114" s="8">
        <v>29930</v>
      </c>
      <c r="G114" s="2">
        <v>120</v>
      </c>
      <c r="H114" s="8"/>
      <c r="T114" s="1">
        <v>652</v>
      </c>
      <c r="X114" s="1">
        <v>490</v>
      </c>
      <c r="Y114" s="1">
        <v>1556</v>
      </c>
      <c r="AA114" s="1">
        <f t="shared" si="11"/>
        <v>0.41902313624678661</v>
      </c>
    </row>
    <row r="115" spans="1:27" x14ac:dyDescent="0.3">
      <c r="A115" s="1" t="s">
        <v>56</v>
      </c>
      <c r="C115" s="8">
        <v>30050</v>
      </c>
      <c r="D115" s="6" t="s">
        <v>26</v>
      </c>
      <c r="E115" s="8">
        <v>29930</v>
      </c>
      <c r="G115" s="2">
        <v>120</v>
      </c>
      <c r="H115" s="8"/>
      <c r="I115" s="8"/>
      <c r="T115" s="1">
        <v>568</v>
      </c>
      <c r="X115" s="1">
        <v>430</v>
      </c>
      <c r="Y115" s="1">
        <v>1619</v>
      </c>
      <c r="AA115" s="1">
        <f t="shared" si="11"/>
        <v>0.35083384805435452</v>
      </c>
    </row>
    <row r="116" spans="1:27" x14ac:dyDescent="0.3">
      <c r="A116" s="1" t="s">
        <v>53</v>
      </c>
      <c r="C116" s="8">
        <f>DATE(1981,12,10)+F116+7</f>
        <v>29937</v>
      </c>
      <c r="E116" s="8"/>
      <c r="G116" s="2">
        <v>14</v>
      </c>
      <c r="H116" s="8"/>
      <c r="O116" s="1">
        <v>3.3238030118388898E-2</v>
      </c>
    </row>
    <row r="117" spans="1:27" x14ac:dyDescent="0.3">
      <c r="A117" s="1" t="s">
        <v>53</v>
      </c>
      <c r="C117" s="8">
        <f t="shared" ref="C117:C143" si="12">DATE(1981,12,10)+F117+7</f>
        <v>29937</v>
      </c>
      <c r="E117" s="8"/>
      <c r="G117" s="2">
        <v>21</v>
      </c>
      <c r="H117" s="8"/>
      <c r="O117" s="1">
        <v>0.109379049467607</v>
      </c>
    </row>
    <row r="118" spans="1:27" x14ac:dyDescent="0.3">
      <c r="A118" s="1" t="s">
        <v>53</v>
      </c>
      <c r="C118" s="8">
        <f t="shared" si="12"/>
        <v>29937</v>
      </c>
      <c r="E118" s="8"/>
      <c r="G118" s="2">
        <v>28</v>
      </c>
      <c r="H118" s="8"/>
      <c r="O118" s="1">
        <v>0.290782791382457</v>
      </c>
    </row>
    <row r="119" spans="1:27" x14ac:dyDescent="0.3">
      <c r="A119" s="1" t="s">
        <v>53</v>
      </c>
      <c r="C119" s="8">
        <f t="shared" si="12"/>
        <v>29937</v>
      </c>
      <c r="E119" s="8"/>
      <c r="G119" s="2">
        <v>36</v>
      </c>
      <c r="H119" s="8"/>
      <c r="O119" s="1">
        <v>0.49097468445169801</v>
      </c>
    </row>
    <row r="120" spans="1:27" x14ac:dyDescent="0.3">
      <c r="A120" s="1" t="s">
        <v>53</v>
      </c>
      <c r="C120" s="8">
        <f t="shared" si="12"/>
        <v>29937</v>
      </c>
      <c r="E120" s="8"/>
      <c r="G120" s="2">
        <v>50</v>
      </c>
      <c r="H120" s="8"/>
      <c r="O120" s="1">
        <v>0.82121824528124998</v>
      </c>
    </row>
    <row r="121" spans="1:27" x14ac:dyDescent="0.3">
      <c r="A121" s="1" t="s">
        <v>53</v>
      </c>
      <c r="C121" s="8">
        <f t="shared" si="12"/>
        <v>29937</v>
      </c>
      <c r="E121" s="8"/>
      <c r="G121" s="2">
        <v>57</v>
      </c>
      <c r="H121" s="8"/>
      <c r="O121" s="1">
        <v>0.94371825906667095</v>
      </c>
    </row>
    <row r="122" spans="1:27" x14ac:dyDescent="0.3">
      <c r="A122" s="1" t="s">
        <v>53</v>
      </c>
      <c r="C122" s="8">
        <f t="shared" si="12"/>
        <v>29937</v>
      </c>
      <c r="E122" s="8"/>
      <c r="G122" s="2">
        <v>66</v>
      </c>
      <c r="H122" s="8"/>
      <c r="O122" s="1">
        <v>0.980960954171744</v>
      </c>
    </row>
    <row r="123" spans="1:27" x14ac:dyDescent="0.3">
      <c r="A123" s="1" t="s">
        <v>54</v>
      </c>
      <c r="C123" s="8">
        <f t="shared" si="12"/>
        <v>29937</v>
      </c>
      <c r="E123" s="8"/>
      <c r="G123" s="2">
        <v>14</v>
      </c>
      <c r="H123" s="8"/>
      <c r="O123" s="1">
        <v>9.7134837966153798E-2</v>
      </c>
    </row>
    <row r="124" spans="1:27" x14ac:dyDescent="0.3">
      <c r="A124" s="1" t="s">
        <v>54</v>
      </c>
      <c r="C124" s="8">
        <f t="shared" si="12"/>
        <v>29937</v>
      </c>
      <c r="E124" s="8"/>
      <c r="G124" s="2">
        <v>21</v>
      </c>
      <c r="H124" s="8"/>
      <c r="O124" s="1">
        <v>0.38504888310513802</v>
      </c>
    </row>
    <row r="125" spans="1:27" x14ac:dyDescent="0.3">
      <c r="A125" s="1" t="s">
        <v>54</v>
      </c>
      <c r="C125" s="8">
        <f t="shared" si="12"/>
        <v>29937</v>
      </c>
      <c r="E125" s="8"/>
      <c r="G125" s="2">
        <v>28</v>
      </c>
      <c r="H125" s="8"/>
      <c r="O125" s="1">
        <v>0.66669193993967402</v>
      </c>
    </row>
    <row r="126" spans="1:27" x14ac:dyDescent="0.3">
      <c r="A126" s="1" t="s">
        <v>54</v>
      </c>
      <c r="C126" s="8">
        <f t="shared" si="12"/>
        <v>29937</v>
      </c>
      <c r="E126" s="8"/>
      <c r="G126" s="2">
        <v>36</v>
      </c>
      <c r="H126" s="8"/>
      <c r="O126" s="1">
        <v>0.82806270712595997</v>
      </c>
    </row>
    <row r="127" spans="1:27" x14ac:dyDescent="0.3">
      <c r="A127" s="1" t="s">
        <v>54</v>
      </c>
      <c r="C127" s="8">
        <f t="shared" si="12"/>
        <v>29937</v>
      </c>
      <c r="E127" s="8"/>
      <c r="G127" s="2">
        <v>50</v>
      </c>
      <c r="H127" s="8"/>
      <c r="O127" s="1">
        <v>0.94903116056707604</v>
      </c>
    </row>
    <row r="128" spans="1:27" x14ac:dyDescent="0.3">
      <c r="A128" s="1" t="s">
        <v>54</v>
      </c>
      <c r="C128" s="8">
        <f t="shared" si="12"/>
        <v>29937</v>
      </c>
      <c r="E128" s="8"/>
      <c r="G128" s="2">
        <v>57</v>
      </c>
      <c r="H128" s="8"/>
      <c r="O128" s="1">
        <v>0.96878842686282296</v>
      </c>
    </row>
    <row r="129" spans="1:25" x14ac:dyDescent="0.3">
      <c r="A129" s="1" t="s">
        <v>54</v>
      </c>
      <c r="C129" s="8">
        <f t="shared" si="12"/>
        <v>29937</v>
      </c>
      <c r="E129" s="8"/>
      <c r="G129" s="2">
        <v>66</v>
      </c>
      <c r="H129" s="8"/>
      <c r="O129" s="1">
        <v>0.98848228021902196</v>
      </c>
    </row>
    <row r="130" spans="1:25" x14ac:dyDescent="0.3">
      <c r="A130" s="1" t="s">
        <v>55</v>
      </c>
      <c r="C130" s="8">
        <f t="shared" si="12"/>
        <v>29937</v>
      </c>
      <c r="E130" s="8"/>
      <c r="G130" s="2">
        <v>14</v>
      </c>
      <c r="H130" s="8"/>
      <c r="O130" s="1">
        <v>0.17231777051132799</v>
      </c>
    </row>
    <row r="131" spans="1:25" x14ac:dyDescent="0.3">
      <c r="A131" s="1" t="s">
        <v>55</v>
      </c>
      <c r="C131" s="8">
        <f t="shared" si="12"/>
        <v>29937</v>
      </c>
      <c r="E131" s="8"/>
      <c r="G131" s="2">
        <v>21</v>
      </c>
      <c r="H131" s="8"/>
      <c r="O131" s="1">
        <v>0.52665686982701998</v>
      </c>
    </row>
    <row r="132" spans="1:25" x14ac:dyDescent="0.3">
      <c r="A132" s="1" t="s">
        <v>55</v>
      </c>
      <c r="C132" s="8">
        <f t="shared" si="12"/>
        <v>29937</v>
      </c>
      <c r="E132" s="8"/>
      <c r="G132" s="2">
        <v>28</v>
      </c>
      <c r="H132" s="8"/>
      <c r="O132" s="1">
        <v>0.78575800519434602</v>
      </c>
    </row>
    <row r="133" spans="1:25" x14ac:dyDescent="0.3">
      <c r="A133" s="1" t="s">
        <v>55</v>
      </c>
      <c r="C133" s="8">
        <f t="shared" si="12"/>
        <v>29937</v>
      </c>
      <c r="E133" s="8"/>
      <c r="G133" s="2">
        <v>36</v>
      </c>
      <c r="H133" s="8"/>
      <c r="O133" s="1">
        <v>0.88946711074104901</v>
      </c>
    </row>
    <row r="134" spans="1:25" x14ac:dyDescent="0.3">
      <c r="A134" s="1" t="s">
        <v>55</v>
      </c>
      <c r="C134" s="8">
        <f t="shared" si="12"/>
        <v>29937</v>
      </c>
      <c r="E134" s="8"/>
      <c r="G134" s="2">
        <v>50</v>
      </c>
      <c r="H134" s="8"/>
      <c r="O134" s="1">
        <v>0.96907792071728205</v>
      </c>
    </row>
    <row r="135" spans="1:25" x14ac:dyDescent="0.3">
      <c r="A135" s="1" t="s">
        <v>55</v>
      </c>
      <c r="C135" s="8">
        <f t="shared" si="12"/>
        <v>29937</v>
      </c>
      <c r="E135" s="8"/>
      <c r="G135" s="2">
        <v>57</v>
      </c>
      <c r="H135" s="8"/>
      <c r="O135" s="1">
        <v>0.98757933510154305</v>
      </c>
    </row>
    <row r="136" spans="1:25" x14ac:dyDescent="0.3">
      <c r="A136" s="1" t="s">
        <v>55</v>
      </c>
      <c r="C136" s="8">
        <f t="shared" si="12"/>
        <v>29937</v>
      </c>
      <c r="E136" s="8"/>
      <c r="G136" s="2">
        <v>66</v>
      </c>
      <c r="H136" s="8"/>
      <c r="O136" s="1">
        <v>0.98</v>
      </c>
    </row>
    <row r="137" spans="1:25" x14ac:dyDescent="0.3">
      <c r="A137" s="1" t="s">
        <v>56</v>
      </c>
      <c r="C137" s="8">
        <f t="shared" si="12"/>
        <v>29937</v>
      </c>
      <c r="E137" s="8"/>
      <c r="G137" s="2">
        <v>14</v>
      </c>
      <c r="H137" s="8"/>
      <c r="O137" s="1">
        <v>0.22119398293916201</v>
      </c>
    </row>
    <row r="138" spans="1:25" x14ac:dyDescent="0.3">
      <c r="A138" s="1" t="s">
        <v>56</v>
      </c>
      <c r="C138" s="8">
        <f t="shared" si="12"/>
        <v>29937</v>
      </c>
      <c r="E138" s="8"/>
      <c r="G138" s="2">
        <v>21</v>
      </c>
      <c r="H138" s="8"/>
      <c r="O138" s="1">
        <v>0.62816857916416202</v>
      </c>
    </row>
    <row r="139" spans="1:25" x14ac:dyDescent="0.3">
      <c r="A139" s="1" t="s">
        <v>56</v>
      </c>
      <c r="C139" s="8">
        <f t="shared" si="12"/>
        <v>29937</v>
      </c>
      <c r="E139" s="8"/>
      <c r="G139" s="2">
        <v>28</v>
      </c>
      <c r="H139" s="8"/>
      <c r="O139" s="1">
        <v>0.84465346207078995</v>
      </c>
    </row>
    <row r="140" spans="1:25" x14ac:dyDescent="0.3">
      <c r="A140" s="1" t="s">
        <v>56</v>
      </c>
      <c r="C140" s="8">
        <f t="shared" si="12"/>
        <v>29937</v>
      </c>
      <c r="E140" s="8"/>
      <c r="G140" s="2">
        <v>36</v>
      </c>
      <c r="H140" s="10"/>
      <c r="O140" s="1">
        <v>0.91580140170167201</v>
      </c>
    </row>
    <row r="141" spans="1:25" x14ac:dyDescent="0.3">
      <c r="A141" s="1" t="s">
        <v>56</v>
      </c>
      <c r="C141" s="8">
        <f t="shared" si="12"/>
        <v>29937</v>
      </c>
      <c r="E141" s="8"/>
      <c r="G141" s="2">
        <v>50</v>
      </c>
      <c r="H141" s="10"/>
      <c r="O141" s="1">
        <v>0.98663503371914096</v>
      </c>
    </row>
    <row r="142" spans="1:25" x14ac:dyDescent="0.3">
      <c r="A142" s="1" t="s">
        <v>56</v>
      </c>
      <c r="C142" s="8">
        <f t="shared" si="12"/>
        <v>29937</v>
      </c>
      <c r="E142" s="8"/>
      <c r="G142" s="2">
        <v>57</v>
      </c>
      <c r="H142" s="10"/>
      <c r="O142" s="1">
        <v>0.98884070118168599</v>
      </c>
    </row>
    <row r="143" spans="1:25" x14ac:dyDescent="0.3">
      <c r="A143" s="1" t="s">
        <v>56</v>
      </c>
      <c r="C143" s="8">
        <f t="shared" si="12"/>
        <v>29937</v>
      </c>
      <c r="E143" s="8"/>
      <c r="G143" s="2">
        <v>66</v>
      </c>
      <c r="H143" s="10"/>
      <c r="O143" s="1">
        <v>0.99098019862035402</v>
      </c>
    </row>
    <row r="144" spans="1:25" x14ac:dyDescent="0.3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H144" s="10"/>
      <c r="M144" s="1">
        <v>0.33</v>
      </c>
      <c r="N144" s="1">
        <f t="shared" ref="N144:N173" si="13">M144/R144</f>
        <v>2.4699999999999958E-2</v>
      </c>
      <c r="R144" s="1">
        <v>13.3603238866397</v>
      </c>
      <c r="S144" s="1">
        <v>9.0396761133603203</v>
      </c>
      <c r="T144" s="1">
        <v>0</v>
      </c>
      <c r="Y144" s="1">
        <v>22.4</v>
      </c>
    </row>
    <row r="145" spans="1:27" x14ac:dyDescent="0.3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H145" s="10"/>
      <c r="M145" s="1">
        <v>1.06</v>
      </c>
      <c r="N145" s="1">
        <f t="shared" si="13"/>
        <v>2.12E-2</v>
      </c>
      <c r="R145" s="1">
        <v>50</v>
      </c>
      <c r="S145" s="1">
        <v>38.1</v>
      </c>
      <c r="T145" s="1">
        <v>0</v>
      </c>
      <c r="Y145" s="1">
        <v>88.1</v>
      </c>
    </row>
    <row r="146" spans="1:27" x14ac:dyDescent="0.3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H146" s="10"/>
      <c r="I146" s="8"/>
      <c r="M146" s="1">
        <v>3.64</v>
      </c>
      <c r="N146" s="1">
        <f t="shared" si="13"/>
        <v>2.6999999999999962E-2</v>
      </c>
      <c r="R146" s="1">
        <v>134.81481481481501</v>
      </c>
      <c r="S146" s="1">
        <v>154.985185185185</v>
      </c>
      <c r="T146" s="1">
        <v>33.6</v>
      </c>
      <c r="Y146" s="1">
        <v>323.39999999999998</v>
      </c>
    </row>
    <row r="147" spans="1:27" x14ac:dyDescent="0.3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H147" s="10"/>
      <c r="M147" s="1">
        <v>5.7</v>
      </c>
      <c r="N147" s="1">
        <f t="shared" si="13"/>
        <v>2.6399999999999989E-2</v>
      </c>
      <c r="R147" s="1">
        <v>215.90909090909099</v>
      </c>
      <c r="S147" s="1">
        <v>312.290909090909</v>
      </c>
      <c r="T147" s="1">
        <v>150.69999999999999</v>
      </c>
      <c r="Y147" s="1">
        <v>678.9</v>
      </c>
    </row>
    <row r="148" spans="1:27" x14ac:dyDescent="0.3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H148" s="10"/>
      <c r="M148" s="1">
        <v>7.03</v>
      </c>
      <c r="N148" s="1">
        <f t="shared" si="13"/>
        <v>2.5400000000000006E-2</v>
      </c>
      <c r="R148" s="1">
        <v>276.77165354330702</v>
      </c>
      <c r="S148" s="1">
        <v>423.328346456693</v>
      </c>
      <c r="T148" s="1">
        <v>280.5</v>
      </c>
      <c r="Y148" s="1">
        <v>980.6</v>
      </c>
    </row>
    <row r="149" spans="1:27" x14ac:dyDescent="0.3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H149" s="10">
        <v>9</v>
      </c>
      <c r="I149" s="1">
        <v>29</v>
      </c>
      <c r="J149" s="1">
        <v>125</v>
      </c>
      <c r="M149" s="1">
        <v>5.85</v>
      </c>
      <c r="N149" s="1">
        <f t="shared" si="13"/>
        <v>2.1499999999999995E-2</v>
      </c>
      <c r="R149" s="1">
        <v>272.09302325581399</v>
      </c>
      <c r="S149" s="1">
        <v>318.00697674418598</v>
      </c>
      <c r="T149" s="1">
        <v>355.6</v>
      </c>
      <c r="Y149" s="1">
        <v>945.7</v>
      </c>
      <c r="AA149" s="1">
        <f>T149/Y149</f>
        <v>0.37601776461880088</v>
      </c>
    </row>
    <row r="150" spans="1:27" x14ac:dyDescent="0.3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H150" s="10"/>
      <c r="M150" s="1">
        <v>0.71</v>
      </c>
      <c r="N150" s="1">
        <f t="shared" si="13"/>
        <v>3.0699999999999988E-2</v>
      </c>
      <c r="R150" s="1">
        <v>23.127035830618901</v>
      </c>
      <c r="S150" s="1">
        <v>16.872964169381099</v>
      </c>
      <c r="T150" s="1">
        <v>0</v>
      </c>
      <c r="Y150" s="12">
        <v>40</v>
      </c>
      <c r="Z150" s="12"/>
      <c r="AA150" s="12"/>
    </row>
    <row r="151" spans="1:27" x14ac:dyDescent="0.3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H151" s="10"/>
      <c r="M151" s="1">
        <v>1.43</v>
      </c>
      <c r="N151" s="1">
        <f t="shared" si="13"/>
        <v>2.8299999999999968E-2</v>
      </c>
      <c r="R151" s="1">
        <v>50.530035335689099</v>
      </c>
      <c r="S151" s="1">
        <v>45.869964664310999</v>
      </c>
      <c r="T151" s="1">
        <v>0</v>
      </c>
      <c r="Y151" s="12">
        <v>96.4</v>
      </c>
      <c r="Z151" s="12"/>
      <c r="AA151" s="12"/>
    </row>
    <row r="152" spans="1:27" x14ac:dyDescent="0.3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H152" s="10"/>
      <c r="M152" s="1">
        <v>4.53</v>
      </c>
      <c r="N152" s="1">
        <f t="shared" si="13"/>
        <v>2.9300000000000041E-2</v>
      </c>
      <c r="R152" s="1">
        <v>154.607508532423</v>
      </c>
      <c r="S152" s="1">
        <v>211.19249146757701</v>
      </c>
      <c r="T152" s="1">
        <v>27.1</v>
      </c>
      <c r="Y152" s="12">
        <v>392.9</v>
      </c>
      <c r="Z152" s="12"/>
      <c r="AA152" s="12"/>
    </row>
    <row r="153" spans="1:27" x14ac:dyDescent="0.3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H153" s="10"/>
      <c r="I153" s="8"/>
      <c r="M153" s="1">
        <v>7.77</v>
      </c>
      <c r="N153" s="1">
        <f t="shared" si="13"/>
        <v>2.6899999999999966E-2</v>
      </c>
      <c r="R153" s="1">
        <v>288.84758364312302</v>
      </c>
      <c r="S153" s="1">
        <v>394.55241635687702</v>
      </c>
      <c r="T153" s="1">
        <v>179.5</v>
      </c>
      <c r="Y153" s="12">
        <v>862.9</v>
      </c>
      <c r="Z153" s="12"/>
      <c r="AA153" s="12"/>
    </row>
    <row r="154" spans="1:27" x14ac:dyDescent="0.3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H154" s="10"/>
      <c r="I154" s="8"/>
      <c r="M154" s="1">
        <v>6.14</v>
      </c>
      <c r="N154" s="1">
        <f t="shared" si="13"/>
        <v>2.2700000000000026E-2</v>
      </c>
      <c r="R154" s="1">
        <v>270.48458149779702</v>
      </c>
      <c r="S154" s="1">
        <v>399.21541850220302</v>
      </c>
      <c r="T154" s="1">
        <v>346.6</v>
      </c>
      <c r="Y154" s="12">
        <v>1016.3</v>
      </c>
      <c r="Z154" s="12"/>
      <c r="AA154" s="12"/>
    </row>
    <row r="155" spans="1:27" x14ac:dyDescent="0.3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H155" s="10">
        <v>10</v>
      </c>
      <c r="I155" s="2">
        <v>27</v>
      </c>
      <c r="J155" s="2">
        <v>131</v>
      </c>
      <c r="M155" s="1">
        <v>3.12</v>
      </c>
      <c r="N155" s="1">
        <f t="shared" si="13"/>
        <v>2.1399999999999926E-2</v>
      </c>
      <c r="R155" s="1">
        <v>145.79439252336499</v>
      </c>
      <c r="S155" s="1">
        <v>404.40560747663602</v>
      </c>
      <c r="T155" s="1">
        <v>461.2</v>
      </c>
      <c r="Y155" s="12">
        <v>1011.4</v>
      </c>
      <c r="Z155" s="12"/>
      <c r="AA155" s="1">
        <f>T155/Y155</f>
        <v>0.45600158196559226</v>
      </c>
    </row>
    <row r="156" spans="1:27" x14ac:dyDescent="0.3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H156" s="10"/>
      <c r="M156" s="1">
        <v>0.49</v>
      </c>
      <c r="N156" s="1">
        <f t="shared" si="13"/>
        <v>2.7699999999999961E-2</v>
      </c>
      <c r="R156" s="1">
        <v>17.689530685920602</v>
      </c>
      <c r="S156" s="1">
        <v>12.210469314079401</v>
      </c>
      <c r="T156" s="1">
        <v>0</v>
      </c>
      <c r="Y156" s="1">
        <v>29.9</v>
      </c>
    </row>
    <row r="157" spans="1:27" x14ac:dyDescent="0.3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H157" s="10"/>
      <c r="M157" s="1">
        <v>1.1599999999999999</v>
      </c>
      <c r="N157" s="1">
        <f t="shared" si="13"/>
        <v>2.6499999999999985E-2</v>
      </c>
      <c r="R157" s="1">
        <v>43.7735849056604</v>
      </c>
      <c r="S157" s="1">
        <v>38.626415094339599</v>
      </c>
      <c r="T157" s="1">
        <v>0</v>
      </c>
      <c r="Y157" s="1">
        <v>82.4</v>
      </c>
    </row>
    <row r="158" spans="1:27" x14ac:dyDescent="0.3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H158" s="10"/>
      <c r="M158" s="1">
        <v>2.93</v>
      </c>
      <c r="N158" s="1">
        <f t="shared" si="13"/>
        <v>2.3099999999999971E-2</v>
      </c>
      <c r="R158" s="1">
        <v>126.839826839827</v>
      </c>
      <c r="S158" s="1">
        <v>144.160173160173</v>
      </c>
      <c r="T158" s="1">
        <v>41.9</v>
      </c>
      <c r="Y158" s="1">
        <v>312.89999999999998</v>
      </c>
    </row>
    <row r="159" spans="1:27" x14ac:dyDescent="0.3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H159" s="10"/>
      <c r="I159" s="8"/>
      <c r="M159" s="1">
        <v>4.28</v>
      </c>
      <c r="N159" s="1">
        <f t="shared" si="13"/>
        <v>1.9900000000000011E-2</v>
      </c>
      <c r="R159" s="1">
        <v>215.07537688442201</v>
      </c>
      <c r="S159" s="1">
        <v>284.32462311557799</v>
      </c>
      <c r="T159" s="1">
        <v>156.80000000000001</v>
      </c>
      <c r="Y159" s="10">
        <v>656.2</v>
      </c>
      <c r="Z159" s="10"/>
    </row>
    <row r="160" spans="1:27" x14ac:dyDescent="0.3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H160" s="10"/>
      <c r="I160" s="8"/>
      <c r="M160" s="1">
        <v>4.7699999999999996</v>
      </c>
      <c r="N160" s="1">
        <f t="shared" si="13"/>
        <v>1.9300000000000036E-2</v>
      </c>
      <c r="R160" s="1">
        <v>247.15025906735701</v>
      </c>
      <c r="S160" s="1">
        <v>314.34974093264202</v>
      </c>
      <c r="T160" s="1">
        <v>360.5</v>
      </c>
      <c r="Y160" s="1">
        <v>922</v>
      </c>
    </row>
    <row r="161" spans="1:27" x14ac:dyDescent="0.3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H161" s="10">
        <v>10</v>
      </c>
      <c r="I161" s="8"/>
      <c r="J161" s="1">
        <v>142</v>
      </c>
      <c r="M161" s="1">
        <v>4.3099999999999996</v>
      </c>
      <c r="N161" s="1">
        <f t="shared" si="13"/>
        <v>1.7200000000000014E-2</v>
      </c>
      <c r="R161" s="1">
        <v>250.58139534883699</v>
      </c>
      <c r="S161" s="1">
        <v>324.71860465116299</v>
      </c>
      <c r="T161" s="1">
        <v>563.9</v>
      </c>
      <c r="Y161" s="1">
        <v>1139.2</v>
      </c>
      <c r="AA161" s="1">
        <f>T161/Y161</f>
        <v>0.4949964887640449</v>
      </c>
    </row>
    <row r="162" spans="1:27" x14ac:dyDescent="0.3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H162" s="10"/>
      <c r="I162" s="8"/>
      <c r="M162" s="1">
        <v>0.36</v>
      </c>
      <c r="N162" s="1">
        <f t="shared" si="13"/>
        <v>3.0900000000000007E-2</v>
      </c>
      <c r="R162" s="1">
        <v>11.6504854368932</v>
      </c>
      <c r="S162" s="1">
        <v>10.449514563106799</v>
      </c>
      <c r="T162" s="1">
        <v>0</v>
      </c>
      <c r="Y162" s="1">
        <v>22.1</v>
      </c>
    </row>
    <row r="163" spans="1:27" x14ac:dyDescent="0.3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H163" s="10"/>
      <c r="I163" s="8"/>
      <c r="M163" s="1">
        <v>1.19</v>
      </c>
      <c r="N163" s="1">
        <f t="shared" si="13"/>
        <v>2.5599999999999998E-2</v>
      </c>
      <c r="R163" s="1">
        <v>46.484375</v>
      </c>
      <c r="S163" s="1">
        <v>40.815624999999997</v>
      </c>
      <c r="T163" s="1">
        <v>0</v>
      </c>
      <c r="Y163" s="1">
        <v>87.3</v>
      </c>
    </row>
    <row r="164" spans="1:27" x14ac:dyDescent="0.3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H164" s="10"/>
      <c r="I164" s="8"/>
      <c r="M164" s="1">
        <v>2.2400000000000002</v>
      </c>
      <c r="N164" s="1">
        <f t="shared" si="13"/>
        <v>1.9499999999999979E-2</v>
      </c>
      <c r="R164" s="1">
        <v>114.871794871795</v>
      </c>
      <c r="S164" s="1">
        <v>115.728205128205</v>
      </c>
      <c r="T164" s="1">
        <v>30.3</v>
      </c>
      <c r="Y164" s="1">
        <v>260.89999999999998</v>
      </c>
    </row>
    <row r="165" spans="1:27" x14ac:dyDescent="0.3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H165" s="10"/>
      <c r="I165" s="8"/>
      <c r="M165" s="1">
        <v>2.98</v>
      </c>
      <c r="N165" s="1">
        <f t="shared" si="13"/>
        <v>1.6800000000000034E-2</v>
      </c>
      <c r="R165" s="1">
        <v>177.38095238095201</v>
      </c>
      <c r="S165" s="1">
        <v>179.71904761904801</v>
      </c>
      <c r="T165" s="1">
        <v>161.19999999999999</v>
      </c>
      <c r="Y165" s="1">
        <v>518.29999999999995</v>
      </c>
    </row>
    <row r="166" spans="1:27" x14ac:dyDescent="0.3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M166" s="1">
        <v>3.38</v>
      </c>
      <c r="N166" s="1">
        <f t="shared" si="13"/>
        <v>1.6399999999999981E-2</v>
      </c>
      <c r="R166" s="1">
        <v>206.09756097561001</v>
      </c>
      <c r="S166" s="1">
        <v>364.80243902439003</v>
      </c>
      <c r="T166" s="1">
        <v>332.3</v>
      </c>
      <c r="Y166" s="1">
        <v>903.2</v>
      </c>
    </row>
    <row r="167" spans="1:27" x14ac:dyDescent="0.3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M167" s="1">
        <v>2.73</v>
      </c>
      <c r="N167" s="1">
        <f t="shared" si="13"/>
        <v>1.6699999999999954E-2</v>
      </c>
      <c r="R167" s="1">
        <v>163.473053892216</v>
      </c>
      <c r="S167" s="1">
        <v>253.72694610778399</v>
      </c>
      <c r="T167" s="1">
        <v>392.9</v>
      </c>
      <c r="Y167" s="1">
        <v>810.1</v>
      </c>
      <c r="AA167" s="1">
        <f>T167/Y167</f>
        <v>0.48500185162325632</v>
      </c>
    </row>
    <row r="168" spans="1:27" x14ac:dyDescent="0.3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M168" s="1">
        <v>0.18</v>
      </c>
      <c r="N168" s="1">
        <f t="shared" si="13"/>
        <v>2.3200000000000005E-2</v>
      </c>
      <c r="R168" s="1">
        <v>7.7586206896551699</v>
      </c>
      <c r="S168" s="1">
        <v>6.0413793103448299</v>
      </c>
      <c r="T168" s="1">
        <v>0</v>
      </c>
      <c r="Y168" s="1">
        <v>13.8</v>
      </c>
    </row>
    <row r="169" spans="1:27" x14ac:dyDescent="0.3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M169" s="1">
        <v>1.1000000000000001</v>
      </c>
      <c r="N169" s="1">
        <f t="shared" si="13"/>
        <v>2.2100000000000002E-2</v>
      </c>
      <c r="R169" s="1">
        <v>49.773755656108598</v>
      </c>
      <c r="S169" s="1">
        <v>37.726244343891402</v>
      </c>
      <c r="T169" s="1">
        <v>0</v>
      </c>
      <c r="Y169" s="1">
        <v>87.5</v>
      </c>
    </row>
    <row r="170" spans="1:27" x14ac:dyDescent="0.3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M170" s="1">
        <v>1.91</v>
      </c>
      <c r="N170" s="1">
        <f t="shared" si="13"/>
        <v>1.8199999999999987E-2</v>
      </c>
      <c r="R170" s="1">
        <v>104.94505494505501</v>
      </c>
      <c r="S170" s="1">
        <v>101.954945054945</v>
      </c>
      <c r="T170" s="1">
        <v>28.5</v>
      </c>
      <c r="Y170" s="1">
        <v>235.4</v>
      </c>
    </row>
    <row r="171" spans="1:27" x14ac:dyDescent="0.3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M171" s="1">
        <v>2.44</v>
      </c>
      <c r="N171" s="1">
        <f t="shared" si="13"/>
        <v>1.6900000000000009E-2</v>
      </c>
      <c r="R171" s="1">
        <v>144.378698224852</v>
      </c>
      <c r="S171" s="1">
        <v>114.621301775148</v>
      </c>
      <c r="T171" s="1">
        <v>179.2</v>
      </c>
      <c r="Y171" s="1">
        <v>438.2</v>
      </c>
    </row>
    <row r="172" spans="1:27" x14ac:dyDescent="0.3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I172" s="8"/>
      <c r="M172" s="1">
        <v>2.2999999999999998</v>
      </c>
      <c r="N172" s="1">
        <f t="shared" si="13"/>
        <v>1.5200000000000021E-2</v>
      </c>
      <c r="R172" s="1">
        <v>151.31578947368399</v>
      </c>
      <c r="S172" s="1">
        <v>139.68421052631601</v>
      </c>
      <c r="T172" s="1">
        <v>277.39999999999998</v>
      </c>
      <c r="Y172" s="1">
        <v>568.4</v>
      </c>
    </row>
    <row r="173" spans="1:27" x14ac:dyDescent="0.3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M173" s="1">
        <v>2.4300000000000002</v>
      </c>
      <c r="N173" s="1">
        <f t="shared" si="13"/>
        <v>1.7000000000000029E-2</v>
      </c>
      <c r="R173" s="1">
        <v>142.941176470588</v>
      </c>
      <c r="S173" s="1">
        <v>139.458823529412</v>
      </c>
      <c r="T173" s="1">
        <v>385.2</v>
      </c>
      <c r="Y173" s="1">
        <v>667.6</v>
      </c>
      <c r="AA173" s="1">
        <f>T173/Y173</f>
        <v>0.57699221090473329</v>
      </c>
    </row>
    <row r="174" spans="1:27" x14ac:dyDescent="0.3">
      <c r="A174" s="5" t="s">
        <v>67</v>
      </c>
      <c r="B174" s="11" t="s">
        <v>68</v>
      </c>
      <c r="C174" s="6">
        <f t="shared" ref="C174:C221" si="14">E174+F174</f>
        <v>31023</v>
      </c>
      <c r="D174" s="6"/>
      <c r="E174" s="6">
        <v>30987</v>
      </c>
      <c r="F174" s="2">
        <v>36</v>
      </c>
      <c r="G174" s="6"/>
      <c r="H174" s="6"/>
      <c r="M174" s="1">
        <v>0.28000000000000003</v>
      </c>
      <c r="T174" s="1">
        <v>0</v>
      </c>
      <c r="U174" s="15"/>
      <c r="Y174" s="1">
        <v>28</v>
      </c>
      <c r="Z174" s="15"/>
    </row>
    <row r="175" spans="1:27" x14ac:dyDescent="0.3">
      <c r="A175" s="5" t="s">
        <v>67</v>
      </c>
      <c r="B175" s="11" t="s">
        <v>68</v>
      </c>
      <c r="C175" s="6">
        <f t="shared" si="14"/>
        <v>31037</v>
      </c>
      <c r="E175" s="6">
        <v>30987</v>
      </c>
      <c r="F175" s="2">
        <v>50</v>
      </c>
      <c r="G175" s="6"/>
      <c r="H175" s="6"/>
      <c r="M175" s="1">
        <v>1.72</v>
      </c>
      <c r="T175" s="1">
        <v>0</v>
      </c>
      <c r="U175" s="15"/>
      <c r="Y175" s="1">
        <v>126</v>
      </c>
      <c r="Z175" s="16"/>
    </row>
    <row r="176" spans="1:27" x14ac:dyDescent="0.3">
      <c r="A176" s="5" t="s">
        <v>67</v>
      </c>
      <c r="B176" s="11" t="s">
        <v>68</v>
      </c>
      <c r="C176" s="6">
        <f t="shared" si="14"/>
        <v>31051</v>
      </c>
      <c r="E176" s="6">
        <v>30987</v>
      </c>
      <c r="F176" s="2">
        <v>64</v>
      </c>
      <c r="G176" s="6"/>
      <c r="H176" s="6"/>
      <c r="M176" s="1">
        <v>2.4700000000000002</v>
      </c>
      <c r="T176" s="1">
        <v>2.9</v>
      </c>
      <c r="U176" s="15"/>
      <c r="Y176" s="1">
        <v>286.10000000000002</v>
      </c>
      <c r="Z176" s="15"/>
    </row>
    <row r="177" spans="1:27" x14ac:dyDescent="0.3">
      <c r="A177" s="5" t="s">
        <v>67</v>
      </c>
      <c r="B177" s="11" t="s">
        <v>68</v>
      </c>
      <c r="C177" s="6">
        <f t="shared" si="14"/>
        <v>31064</v>
      </c>
      <c r="E177" s="6">
        <v>30987</v>
      </c>
      <c r="F177" s="2">
        <v>77</v>
      </c>
      <c r="G177" s="6"/>
      <c r="H177" s="6"/>
      <c r="M177" s="1">
        <v>3.19</v>
      </c>
      <c r="T177" s="1">
        <v>63.3</v>
      </c>
      <c r="U177" s="17"/>
      <c r="Y177" s="1">
        <v>486.7</v>
      </c>
      <c r="Z177" s="15"/>
    </row>
    <row r="178" spans="1:27" x14ac:dyDescent="0.3">
      <c r="A178" s="5" t="s">
        <v>67</v>
      </c>
      <c r="B178" s="11" t="s">
        <v>68</v>
      </c>
      <c r="C178" s="6">
        <f t="shared" si="14"/>
        <v>31078</v>
      </c>
      <c r="D178" s="13"/>
      <c r="E178" s="6">
        <v>30987</v>
      </c>
      <c r="F178" s="2">
        <v>91</v>
      </c>
      <c r="G178" s="14"/>
      <c r="M178" s="1">
        <v>3.63</v>
      </c>
      <c r="T178" s="1">
        <v>206.4</v>
      </c>
      <c r="Y178" s="1">
        <v>688.1</v>
      </c>
    </row>
    <row r="179" spans="1:27" x14ac:dyDescent="0.3">
      <c r="A179" s="5" t="s">
        <v>67</v>
      </c>
      <c r="B179" s="11" t="s">
        <v>68</v>
      </c>
      <c r="C179" s="6">
        <f t="shared" si="14"/>
        <v>31091</v>
      </c>
      <c r="D179" s="13"/>
      <c r="E179" s="6">
        <v>30987</v>
      </c>
      <c r="F179" s="2">
        <v>104</v>
      </c>
      <c r="G179" s="14"/>
      <c r="I179" s="8"/>
      <c r="M179" s="1">
        <v>3.73</v>
      </c>
      <c r="T179" s="1">
        <v>372.5</v>
      </c>
      <c r="Y179" s="1">
        <v>866.2</v>
      </c>
    </row>
    <row r="180" spans="1:27" x14ac:dyDescent="0.3">
      <c r="A180" s="5" t="s">
        <v>67</v>
      </c>
      <c r="B180" s="11" t="s">
        <v>68</v>
      </c>
      <c r="C180" s="6">
        <f t="shared" si="14"/>
        <v>31104</v>
      </c>
      <c r="D180" s="13"/>
      <c r="E180" s="6">
        <v>30987</v>
      </c>
      <c r="F180" s="2">
        <v>117</v>
      </c>
      <c r="G180" s="14"/>
      <c r="M180" s="1">
        <v>4.05</v>
      </c>
      <c r="T180" s="1">
        <v>499</v>
      </c>
      <c r="Y180" s="1">
        <v>998</v>
      </c>
    </row>
    <row r="181" spans="1:27" x14ac:dyDescent="0.3">
      <c r="A181" s="5" t="s">
        <v>67</v>
      </c>
      <c r="B181" s="11" t="s">
        <v>68</v>
      </c>
      <c r="C181" s="6">
        <f t="shared" si="14"/>
        <v>31118</v>
      </c>
      <c r="D181" s="6" t="s">
        <v>26</v>
      </c>
      <c r="E181" s="6">
        <v>30987</v>
      </c>
      <c r="F181" s="2">
        <v>131</v>
      </c>
      <c r="G181" s="14"/>
      <c r="J181" s="1">
        <v>131</v>
      </c>
      <c r="M181" s="1">
        <v>3.46</v>
      </c>
      <c r="T181" s="1">
        <v>622.70000000000005</v>
      </c>
      <c r="Y181" s="1">
        <v>1055.4000000000001</v>
      </c>
      <c r="AA181" s="1">
        <f>T181/Y181</f>
        <v>0.59001326511275343</v>
      </c>
    </row>
    <row r="182" spans="1:27" x14ac:dyDescent="0.3">
      <c r="A182" s="5" t="s">
        <v>69</v>
      </c>
      <c r="B182" s="11" t="s">
        <v>68</v>
      </c>
      <c r="C182" s="6">
        <f t="shared" si="14"/>
        <v>31023</v>
      </c>
      <c r="D182" s="6"/>
      <c r="E182" s="6">
        <v>30987</v>
      </c>
      <c r="F182" s="2">
        <v>36</v>
      </c>
      <c r="G182" s="14"/>
      <c r="M182" s="1">
        <v>0.65</v>
      </c>
      <c r="T182" s="1">
        <v>0</v>
      </c>
      <c r="Y182" s="1">
        <v>59</v>
      </c>
    </row>
    <row r="183" spans="1:27" x14ac:dyDescent="0.3">
      <c r="A183" s="5" t="s">
        <v>69</v>
      </c>
      <c r="B183" s="11" t="s">
        <v>68</v>
      </c>
      <c r="C183" s="6">
        <f t="shared" si="14"/>
        <v>31037</v>
      </c>
      <c r="E183" s="6">
        <v>30987</v>
      </c>
      <c r="F183" s="2">
        <v>50</v>
      </c>
      <c r="G183" s="14"/>
      <c r="M183" s="1">
        <v>2.4300000000000002</v>
      </c>
      <c r="T183" s="1">
        <v>0</v>
      </c>
      <c r="Y183" s="1">
        <v>177.7</v>
      </c>
    </row>
    <row r="184" spans="1:27" x14ac:dyDescent="0.3">
      <c r="A184" s="5" t="s">
        <v>69</v>
      </c>
      <c r="B184" s="11" t="s">
        <v>68</v>
      </c>
      <c r="C184" s="6">
        <f t="shared" si="14"/>
        <v>31051</v>
      </c>
      <c r="E184" s="6">
        <v>30987</v>
      </c>
      <c r="F184" s="2">
        <v>64</v>
      </c>
      <c r="G184" s="14"/>
      <c r="M184" s="1">
        <v>3.02</v>
      </c>
      <c r="T184" s="1">
        <v>3.9</v>
      </c>
      <c r="Y184" s="1">
        <v>387.5</v>
      </c>
    </row>
    <row r="185" spans="1:27" x14ac:dyDescent="0.3">
      <c r="A185" s="5" t="s">
        <v>69</v>
      </c>
      <c r="B185" s="11" t="s">
        <v>68</v>
      </c>
      <c r="C185" s="6">
        <f t="shared" si="14"/>
        <v>31064</v>
      </c>
      <c r="E185" s="6">
        <v>30987</v>
      </c>
      <c r="F185" s="2">
        <v>77</v>
      </c>
      <c r="G185" s="14"/>
      <c r="M185" s="1">
        <v>4.13</v>
      </c>
      <c r="T185" s="1">
        <v>61.6</v>
      </c>
      <c r="Y185" s="1">
        <v>616.20000000000005</v>
      </c>
    </row>
    <row r="186" spans="1:27" x14ac:dyDescent="0.3">
      <c r="A186" s="5" t="s">
        <v>69</v>
      </c>
      <c r="B186" s="11" t="s">
        <v>68</v>
      </c>
      <c r="C186" s="6">
        <f t="shared" si="14"/>
        <v>31078</v>
      </c>
      <c r="D186" s="13"/>
      <c r="E186" s="6">
        <v>30987</v>
      </c>
      <c r="F186" s="2">
        <v>91</v>
      </c>
      <c r="G186" s="14"/>
      <c r="I186" s="8"/>
      <c r="M186" s="1">
        <v>4.42</v>
      </c>
      <c r="T186" s="1">
        <v>242.1</v>
      </c>
      <c r="Y186" s="1">
        <v>806.9</v>
      </c>
    </row>
    <row r="187" spans="1:27" x14ac:dyDescent="0.3">
      <c r="A187" s="5" t="s">
        <v>69</v>
      </c>
      <c r="B187" s="11" t="s">
        <v>68</v>
      </c>
      <c r="C187" s="6">
        <f t="shared" si="14"/>
        <v>31091</v>
      </c>
      <c r="D187" s="13"/>
      <c r="E187" s="6">
        <v>30987</v>
      </c>
      <c r="F187" s="2">
        <v>104</v>
      </c>
      <c r="G187" s="14"/>
      <c r="M187" s="1">
        <v>3.98</v>
      </c>
      <c r="T187" s="1">
        <v>381.1</v>
      </c>
      <c r="Y187" s="1">
        <v>866.1</v>
      </c>
    </row>
    <row r="188" spans="1:27" x14ac:dyDescent="0.3">
      <c r="A188" s="5" t="s">
        <v>69</v>
      </c>
      <c r="B188" s="11" t="s">
        <v>68</v>
      </c>
      <c r="C188" s="6">
        <f t="shared" si="14"/>
        <v>31104</v>
      </c>
      <c r="D188" s="13"/>
      <c r="E188" s="6">
        <v>30987</v>
      </c>
      <c r="F188" s="2">
        <v>117</v>
      </c>
      <c r="G188" s="14"/>
      <c r="M188" s="1">
        <v>4.2</v>
      </c>
      <c r="T188" s="1">
        <v>474.3</v>
      </c>
      <c r="Y188" s="1">
        <v>948.6</v>
      </c>
    </row>
    <row r="189" spans="1:27" x14ac:dyDescent="0.3">
      <c r="A189" s="5" t="s">
        <v>69</v>
      </c>
      <c r="B189" s="11" t="s">
        <v>68</v>
      </c>
      <c r="C189" s="6">
        <f t="shared" si="14"/>
        <v>31118</v>
      </c>
      <c r="D189" s="6" t="s">
        <v>26</v>
      </c>
      <c r="E189" s="6">
        <v>30987</v>
      </c>
      <c r="F189" s="2">
        <v>131</v>
      </c>
      <c r="G189" s="14"/>
      <c r="J189" s="1">
        <v>131</v>
      </c>
      <c r="M189" s="1">
        <v>3.44</v>
      </c>
      <c r="T189" s="1">
        <v>588.70000000000005</v>
      </c>
      <c r="Y189" s="1">
        <v>1032.8</v>
      </c>
      <c r="AA189" s="1">
        <f>T189/Y189</f>
        <v>0.57000387296669253</v>
      </c>
    </row>
    <row r="190" spans="1:27" x14ac:dyDescent="0.3">
      <c r="A190" s="5" t="s">
        <v>70</v>
      </c>
      <c r="B190" s="11" t="s">
        <v>71</v>
      </c>
      <c r="C190" s="13">
        <f t="shared" si="14"/>
        <v>31056</v>
      </c>
      <c r="D190" s="13"/>
      <c r="E190" s="13">
        <v>31021</v>
      </c>
      <c r="F190" s="2">
        <v>35</v>
      </c>
      <c r="G190" s="14"/>
      <c r="M190" s="1">
        <v>0.52</v>
      </c>
      <c r="T190" s="1">
        <v>0</v>
      </c>
      <c r="Y190" s="1">
        <v>38.4</v>
      </c>
    </row>
    <row r="191" spans="1:27" x14ac:dyDescent="0.3">
      <c r="A191" s="5" t="s">
        <v>70</v>
      </c>
      <c r="B191" s="11" t="s">
        <v>71</v>
      </c>
      <c r="C191" s="13">
        <f t="shared" si="14"/>
        <v>31070</v>
      </c>
      <c r="D191" s="13"/>
      <c r="E191" s="13">
        <v>31021</v>
      </c>
      <c r="F191" s="2">
        <v>49</v>
      </c>
      <c r="G191" s="14"/>
      <c r="M191" s="1">
        <v>1.87</v>
      </c>
      <c r="T191" s="1">
        <v>0</v>
      </c>
      <c r="Y191" s="1">
        <v>178.8</v>
      </c>
    </row>
    <row r="192" spans="1:27" x14ac:dyDescent="0.3">
      <c r="A192" s="5" t="s">
        <v>70</v>
      </c>
      <c r="B192" s="11" t="s">
        <v>71</v>
      </c>
      <c r="C192" s="13">
        <f t="shared" si="14"/>
        <v>31084</v>
      </c>
      <c r="D192" s="13"/>
      <c r="E192" s="13">
        <v>31021</v>
      </c>
      <c r="F192" s="2">
        <v>63</v>
      </c>
      <c r="G192" s="14"/>
      <c r="M192" s="1">
        <v>3.47</v>
      </c>
      <c r="T192" s="1">
        <v>11.4</v>
      </c>
      <c r="Y192" s="1">
        <v>379</v>
      </c>
    </row>
    <row r="193" spans="1:27" x14ac:dyDescent="0.3">
      <c r="A193" s="5" t="s">
        <v>70</v>
      </c>
      <c r="B193" s="11" t="s">
        <v>71</v>
      </c>
      <c r="C193" s="13">
        <f t="shared" si="14"/>
        <v>31104</v>
      </c>
      <c r="D193" s="13"/>
      <c r="E193" s="13">
        <v>31021</v>
      </c>
      <c r="F193" s="2">
        <v>83</v>
      </c>
      <c r="G193" s="14"/>
      <c r="I193" s="8"/>
      <c r="M193" s="1">
        <v>4.41</v>
      </c>
      <c r="T193" s="1">
        <v>124.2</v>
      </c>
      <c r="Y193" s="1">
        <v>653.70000000000005</v>
      </c>
    </row>
    <row r="194" spans="1:27" x14ac:dyDescent="0.3">
      <c r="A194" s="5" t="s">
        <v>70</v>
      </c>
      <c r="B194" s="11" t="s">
        <v>71</v>
      </c>
      <c r="C194" s="13">
        <f t="shared" si="14"/>
        <v>31118</v>
      </c>
      <c r="D194" s="13"/>
      <c r="E194" s="13">
        <v>31021</v>
      </c>
      <c r="F194" s="2">
        <v>97</v>
      </c>
      <c r="G194" s="14"/>
      <c r="M194" s="1">
        <v>4.84</v>
      </c>
      <c r="T194" s="1">
        <v>313</v>
      </c>
      <c r="Y194" s="1">
        <v>894.2</v>
      </c>
    </row>
    <row r="195" spans="1:27" x14ac:dyDescent="0.3">
      <c r="A195" s="5" t="s">
        <v>70</v>
      </c>
      <c r="B195" s="11" t="s">
        <v>71</v>
      </c>
      <c r="C195" s="13">
        <f t="shared" si="14"/>
        <v>31134</v>
      </c>
      <c r="D195" s="13"/>
      <c r="E195" s="13">
        <v>31021</v>
      </c>
      <c r="F195" s="2">
        <v>113</v>
      </c>
      <c r="G195" s="14"/>
      <c r="M195" s="1">
        <v>5.18</v>
      </c>
      <c r="T195" s="1">
        <v>562.6</v>
      </c>
      <c r="Y195" s="1">
        <v>1148.0999999999999</v>
      </c>
    </row>
    <row r="196" spans="1:27" x14ac:dyDescent="0.3">
      <c r="A196" s="5" t="s">
        <v>70</v>
      </c>
      <c r="B196" s="11" t="s">
        <v>71</v>
      </c>
      <c r="C196" s="13">
        <f t="shared" si="14"/>
        <v>31148</v>
      </c>
      <c r="D196" s="13"/>
      <c r="E196" s="13">
        <v>31021</v>
      </c>
      <c r="F196" s="2">
        <v>127</v>
      </c>
      <c r="G196" s="14"/>
      <c r="M196" s="1">
        <v>4.1900000000000004</v>
      </c>
      <c r="T196" s="1">
        <v>624.70000000000005</v>
      </c>
      <c r="Y196" s="1">
        <v>1135.8</v>
      </c>
    </row>
    <row r="197" spans="1:27" x14ac:dyDescent="0.3">
      <c r="A197" s="5" t="s">
        <v>70</v>
      </c>
      <c r="B197" s="11" t="s">
        <v>71</v>
      </c>
      <c r="C197" s="13">
        <f t="shared" si="14"/>
        <v>31161</v>
      </c>
      <c r="D197" s="6" t="s">
        <v>26</v>
      </c>
      <c r="E197" s="13">
        <v>31021</v>
      </c>
      <c r="F197" s="2">
        <v>140</v>
      </c>
      <c r="G197" s="14"/>
      <c r="J197" s="1">
        <v>140</v>
      </c>
      <c r="M197" s="1">
        <v>3.84</v>
      </c>
      <c r="T197" s="1">
        <v>669</v>
      </c>
      <c r="Y197" s="1">
        <v>1194.5999999999999</v>
      </c>
      <c r="AA197" s="1">
        <f>T197/Y197</f>
        <v>0.56002009040683076</v>
      </c>
    </row>
    <row r="198" spans="1:27" x14ac:dyDescent="0.3">
      <c r="A198" s="5" t="s">
        <v>72</v>
      </c>
      <c r="B198" s="11" t="s">
        <v>71</v>
      </c>
      <c r="C198" s="13">
        <f t="shared" si="14"/>
        <v>31056</v>
      </c>
      <c r="D198" s="13"/>
      <c r="E198" s="13">
        <v>31021</v>
      </c>
      <c r="F198" s="2">
        <v>35</v>
      </c>
      <c r="G198" s="14"/>
      <c r="M198" s="1">
        <v>0.92</v>
      </c>
      <c r="T198" s="1">
        <v>0</v>
      </c>
      <c r="Y198" s="1">
        <v>68.2</v>
      </c>
    </row>
    <row r="199" spans="1:27" x14ac:dyDescent="0.3">
      <c r="A199" s="5" t="s">
        <v>72</v>
      </c>
      <c r="B199" s="11" t="s">
        <v>71</v>
      </c>
      <c r="C199" s="13">
        <f t="shared" si="14"/>
        <v>31070</v>
      </c>
      <c r="D199" s="13"/>
      <c r="E199" s="13">
        <v>31021</v>
      </c>
      <c r="F199" s="2">
        <v>49</v>
      </c>
      <c r="G199" s="14"/>
      <c r="M199" s="1">
        <v>2.2799999999999998</v>
      </c>
      <c r="T199" s="1">
        <v>0</v>
      </c>
      <c r="Y199" s="1">
        <v>239.5</v>
      </c>
    </row>
    <row r="200" spans="1:27" x14ac:dyDescent="0.3">
      <c r="A200" s="5" t="s">
        <v>72</v>
      </c>
      <c r="B200" s="11" t="s">
        <v>71</v>
      </c>
      <c r="C200" s="13">
        <f t="shared" si="14"/>
        <v>31084</v>
      </c>
      <c r="D200" s="13"/>
      <c r="E200" s="13">
        <v>31021</v>
      </c>
      <c r="F200" s="2">
        <v>63</v>
      </c>
      <c r="G200" s="14"/>
      <c r="I200" s="8"/>
      <c r="M200" s="1">
        <v>3.78</v>
      </c>
      <c r="T200" s="1">
        <v>4.2</v>
      </c>
      <c r="Y200" s="1">
        <v>419.8</v>
      </c>
    </row>
    <row r="201" spans="1:27" x14ac:dyDescent="0.3">
      <c r="A201" s="5" t="s">
        <v>72</v>
      </c>
      <c r="B201" s="11" t="s">
        <v>71</v>
      </c>
      <c r="C201" s="13">
        <f t="shared" si="14"/>
        <v>31104</v>
      </c>
      <c r="D201" s="13"/>
      <c r="E201" s="13">
        <v>31021</v>
      </c>
      <c r="F201" s="2">
        <v>83</v>
      </c>
      <c r="G201" s="14"/>
      <c r="M201" s="1">
        <v>5.65</v>
      </c>
      <c r="T201" s="1">
        <v>129.19999999999999</v>
      </c>
      <c r="Y201" s="1">
        <v>807.7</v>
      </c>
    </row>
    <row r="202" spans="1:27" x14ac:dyDescent="0.3">
      <c r="A202" s="5" t="s">
        <v>72</v>
      </c>
      <c r="B202" s="11" t="s">
        <v>71</v>
      </c>
      <c r="C202" s="13">
        <f t="shared" si="14"/>
        <v>31118</v>
      </c>
      <c r="D202" s="13"/>
      <c r="E202" s="13">
        <v>31021</v>
      </c>
      <c r="F202" s="2">
        <v>97</v>
      </c>
      <c r="G202" s="14"/>
      <c r="M202" s="1">
        <v>5.72</v>
      </c>
      <c r="T202" s="1">
        <v>281.8</v>
      </c>
      <c r="Y202" s="1">
        <v>971.8</v>
      </c>
    </row>
    <row r="203" spans="1:27" x14ac:dyDescent="0.3">
      <c r="A203" s="5" t="s">
        <v>72</v>
      </c>
      <c r="B203" s="11" t="s">
        <v>71</v>
      </c>
      <c r="C203" s="13">
        <f t="shared" si="14"/>
        <v>31134</v>
      </c>
      <c r="D203" s="13"/>
      <c r="E203" s="13">
        <v>31021</v>
      </c>
      <c r="F203" s="2">
        <v>113</v>
      </c>
      <c r="G203" s="14"/>
      <c r="M203" s="1">
        <v>4.9800000000000004</v>
      </c>
      <c r="T203" s="1">
        <v>478.8</v>
      </c>
      <c r="Y203" s="1">
        <v>1113.5999999999999</v>
      </c>
    </row>
    <row r="204" spans="1:27" x14ac:dyDescent="0.3">
      <c r="A204" s="5" t="s">
        <v>72</v>
      </c>
      <c r="B204" s="11" t="s">
        <v>71</v>
      </c>
      <c r="C204" s="13">
        <f t="shared" si="14"/>
        <v>31148</v>
      </c>
      <c r="D204" s="13"/>
      <c r="E204" s="13">
        <v>31021</v>
      </c>
      <c r="F204" s="2">
        <v>127</v>
      </c>
      <c r="G204" s="14"/>
      <c r="M204" s="1">
        <v>4.08</v>
      </c>
      <c r="T204" s="1">
        <v>550.6</v>
      </c>
      <c r="Y204" s="1">
        <v>1123.5999999999999</v>
      </c>
    </row>
    <row r="205" spans="1:27" x14ac:dyDescent="0.3">
      <c r="A205" s="5" t="s">
        <v>72</v>
      </c>
      <c r="B205" s="11" t="s">
        <v>71</v>
      </c>
      <c r="C205" s="13">
        <f t="shared" si="14"/>
        <v>31161</v>
      </c>
      <c r="D205" s="6" t="s">
        <v>26</v>
      </c>
      <c r="E205" s="13">
        <v>31021</v>
      </c>
      <c r="F205" s="2">
        <v>140</v>
      </c>
      <c r="G205" s="14"/>
      <c r="J205" s="1">
        <v>140</v>
      </c>
      <c r="M205" s="1">
        <v>3.88</v>
      </c>
      <c r="T205" s="1">
        <v>722.6</v>
      </c>
      <c r="Y205" s="1">
        <v>1290.3</v>
      </c>
      <c r="AA205" s="1">
        <f>T205/Y205</f>
        <v>0.5600248004340076</v>
      </c>
    </row>
    <row r="206" spans="1:27" x14ac:dyDescent="0.3">
      <c r="A206" s="5" t="s">
        <v>73</v>
      </c>
      <c r="B206" s="11" t="s">
        <v>74</v>
      </c>
      <c r="C206" s="13">
        <f t="shared" si="14"/>
        <v>31105</v>
      </c>
      <c r="D206" s="13"/>
      <c r="E206" s="13">
        <v>31062</v>
      </c>
      <c r="F206" s="2">
        <v>43</v>
      </c>
      <c r="G206" s="14"/>
      <c r="M206" s="1">
        <v>1.0900000000000001</v>
      </c>
      <c r="T206" s="1">
        <v>0</v>
      </c>
      <c r="Y206" s="1">
        <v>83.7</v>
      </c>
    </row>
    <row r="207" spans="1:27" x14ac:dyDescent="0.3">
      <c r="A207" s="5" t="s">
        <v>73</v>
      </c>
      <c r="B207" s="11" t="s">
        <v>74</v>
      </c>
      <c r="C207" s="13">
        <f t="shared" si="14"/>
        <v>31113</v>
      </c>
      <c r="D207" s="13"/>
      <c r="E207" s="13">
        <v>31062</v>
      </c>
      <c r="F207" s="2">
        <v>51</v>
      </c>
      <c r="G207" s="14"/>
      <c r="I207" s="8"/>
      <c r="M207" s="1">
        <v>1.65</v>
      </c>
      <c r="T207" s="1">
        <v>0</v>
      </c>
      <c r="Y207" s="1">
        <v>128.9</v>
      </c>
    </row>
    <row r="208" spans="1:27" x14ac:dyDescent="0.3">
      <c r="A208" s="5" t="s">
        <v>73</v>
      </c>
      <c r="B208" s="11" t="s">
        <v>74</v>
      </c>
      <c r="C208" s="13">
        <f t="shared" si="14"/>
        <v>31127</v>
      </c>
      <c r="D208" s="13"/>
      <c r="E208" s="13">
        <v>31062</v>
      </c>
      <c r="F208" s="2">
        <v>65</v>
      </c>
      <c r="G208" s="14"/>
      <c r="M208" s="1">
        <v>2.65</v>
      </c>
      <c r="T208" s="1">
        <v>10.6</v>
      </c>
      <c r="Y208" s="1">
        <v>352.8</v>
      </c>
    </row>
    <row r="209" spans="1:100" x14ac:dyDescent="0.3">
      <c r="A209" s="5" t="s">
        <v>73</v>
      </c>
      <c r="B209" s="11" t="s">
        <v>74</v>
      </c>
      <c r="C209" s="13">
        <f t="shared" si="14"/>
        <v>31141</v>
      </c>
      <c r="D209" s="13"/>
      <c r="E209" s="13">
        <v>31062</v>
      </c>
      <c r="F209" s="2">
        <v>79</v>
      </c>
      <c r="G209" s="14"/>
      <c r="M209" s="1">
        <v>3.38</v>
      </c>
      <c r="T209" s="1">
        <v>88.9</v>
      </c>
      <c r="Y209" s="1">
        <v>494</v>
      </c>
    </row>
    <row r="210" spans="1:100" x14ac:dyDescent="0.3">
      <c r="A210" s="5" t="s">
        <v>73</v>
      </c>
      <c r="B210" s="11" t="s">
        <v>74</v>
      </c>
      <c r="C210" s="13">
        <f t="shared" si="14"/>
        <v>31162</v>
      </c>
      <c r="D210" s="13"/>
      <c r="E210" s="13">
        <v>31062</v>
      </c>
      <c r="F210" s="2">
        <v>100</v>
      </c>
      <c r="G210" s="14"/>
      <c r="M210" s="1">
        <v>2.99</v>
      </c>
      <c r="T210" s="1">
        <v>240.1</v>
      </c>
      <c r="Y210" s="1">
        <v>666.9</v>
      </c>
    </row>
    <row r="211" spans="1:100" x14ac:dyDescent="0.3">
      <c r="A211" s="5" t="s">
        <v>73</v>
      </c>
      <c r="B211" s="11" t="s">
        <v>74</v>
      </c>
      <c r="C211" s="13">
        <f t="shared" si="14"/>
        <v>31177</v>
      </c>
      <c r="D211" s="13"/>
      <c r="E211" s="13">
        <v>31062</v>
      </c>
      <c r="F211" s="2">
        <v>115</v>
      </c>
      <c r="G211" s="14"/>
      <c r="M211" s="1">
        <v>2.5499999999999998</v>
      </c>
      <c r="T211" s="1">
        <v>299</v>
      </c>
      <c r="Y211" s="1">
        <v>650</v>
      </c>
    </row>
    <row r="212" spans="1:100" x14ac:dyDescent="0.3">
      <c r="A212" s="5" t="s">
        <v>73</v>
      </c>
      <c r="B212" s="11" t="s">
        <v>74</v>
      </c>
      <c r="C212" s="13">
        <f t="shared" si="14"/>
        <v>31189</v>
      </c>
      <c r="D212" s="13"/>
      <c r="E212" s="13">
        <v>31062</v>
      </c>
      <c r="F212" s="2">
        <v>127</v>
      </c>
      <c r="G212" s="14"/>
      <c r="M212" s="1">
        <v>2.38</v>
      </c>
      <c r="T212" s="1">
        <v>391.2</v>
      </c>
      <c r="Y212" s="1">
        <v>724.4</v>
      </c>
    </row>
    <row r="213" spans="1:100" x14ac:dyDescent="0.3">
      <c r="A213" s="5" t="s">
        <v>73</v>
      </c>
      <c r="B213" s="11" t="s">
        <v>74</v>
      </c>
      <c r="C213" s="13">
        <f t="shared" si="14"/>
        <v>31195</v>
      </c>
      <c r="D213" s="6" t="s">
        <v>26</v>
      </c>
      <c r="E213" s="13">
        <v>31062</v>
      </c>
      <c r="F213" s="2">
        <v>133</v>
      </c>
      <c r="G213" s="14"/>
      <c r="J213" s="1">
        <v>133</v>
      </c>
      <c r="M213" s="1">
        <v>1.77</v>
      </c>
      <c r="T213" s="1">
        <v>471.8</v>
      </c>
      <c r="Y213" s="1">
        <v>773.5</v>
      </c>
      <c r="AA213" s="1">
        <f>T213/Y213</f>
        <v>0.60995475113122177</v>
      </c>
    </row>
    <row r="214" spans="1:100" x14ac:dyDescent="0.3">
      <c r="A214" s="5" t="s">
        <v>75</v>
      </c>
      <c r="B214" s="11" t="s">
        <v>74</v>
      </c>
      <c r="C214" s="13">
        <f t="shared" si="14"/>
        <v>31105</v>
      </c>
      <c r="D214" s="13"/>
      <c r="E214" s="13">
        <v>31062</v>
      </c>
      <c r="F214" s="2">
        <v>43</v>
      </c>
      <c r="G214" s="14"/>
      <c r="I214" s="8"/>
      <c r="M214" s="1">
        <v>1.79</v>
      </c>
      <c r="T214" s="1">
        <v>0</v>
      </c>
      <c r="Y214" s="1">
        <v>145</v>
      </c>
    </row>
    <row r="215" spans="1:100" x14ac:dyDescent="0.3">
      <c r="A215" s="5" t="s">
        <v>75</v>
      </c>
      <c r="B215" s="11" t="s">
        <v>74</v>
      </c>
      <c r="C215" s="13">
        <f t="shared" si="14"/>
        <v>31113</v>
      </c>
      <c r="D215" s="13"/>
      <c r="E215" s="13">
        <v>31062</v>
      </c>
      <c r="F215" s="2">
        <v>51</v>
      </c>
      <c r="G215" s="14"/>
      <c r="M215" s="1">
        <v>2.74</v>
      </c>
      <c r="T215" s="1">
        <v>0</v>
      </c>
      <c r="Y215" s="1">
        <v>229.6</v>
      </c>
    </row>
    <row r="216" spans="1:100" x14ac:dyDescent="0.3">
      <c r="A216" s="5" t="s">
        <v>75</v>
      </c>
      <c r="B216" s="11" t="s">
        <v>74</v>
      </c>
      <c r="C216" s="13">
        <f t="shared" si="14"/>
        <v>31127</v>
      </c>
      <c r="D216" s="13"/>
      <c r="E216" s="13">
        <v>31062</v>
      </c>
      <c r="F216" s="2">
        <v>65</v>
      </c>
      <c r="G216" s="14"/>
      <c r="M216" s="1">
        <v>3.92</v>
      </c>
      <c r="T216" s="1">
        <v>19.2</v>
      </c>
      <c r="Y216" s="1">
        <v>480.1</v>
      </c>
    </row>
    <row r="217" spans="1:100" x14ac:dyDescent="0.3">
      <c r="A217" s="5" t="s">
        <v>75</v>
      </c>
      <c r="B217" s="11" t="s">
        <v>74</v>
      </c>
      <c r="C217" s="13">
        <f t="shared" si="14"/>
        <v>31141</v>
      </c>
      <c r="D217" s="13"/>
      <c r="E217" s="13">
        <v>31062</v>
      </c>
      <c r="F217" s="2">
        <v>79</v>
      </c>
      <c r="G217" s="14"/>
      <c r="M217" s="1">
        <v>3.83</v>
      </c>
      <c r="T217" s="1">
        <v>80.7</v>
      </c>
      <c r="Y217" s="1">
        <v>576.4</v>
      </c>
    </row>
    <row r="218" spans="1:100" x14ac:dyDescent="0.3">
      <c r="A218" s="5" t="s">
        <v>75</v>
      </c>
      <c r="B218" s="11" t="s">
        <v>74</v>
      </c>
      <c r="C218" s="13">
        <f t="shared" si="14"/>
        <v>31162</v>
      </c>
      <c r="D218" s="13"/>
      <c r="E218" s="13">
        <v>31062</v>
      </c>
      <c r="F218" s="2">
        <v>100</v>
      </c>
      <c r="G218" s="14"/>
      <c r="M218" s="1">
        <v>3.33</v>
      </c>
      <c r="T218" s="1">
        <v>259.3</v>
      </c>
      <c r="Y218" s="1">
        <v>700.7</v>
      </c>
    </row>
    <row r="219" spans="1:100" x14ac:dyDescent="0.3">
      <c r="A219" s="5" t="s">
        <v>75</v>
      </c>
      <c r="B219" s="11" t="s">
        <v>74</v>
      </c>
      <c r="C219" s="13">
        <f t="shared" si="14"/>
        <v>31177</v>
      </c>
      <c r="D219" s="13"/>
      <c r="E219" s="13">
        <v>31062</v>
      </c>
      <c r="F219" s="2">
        <v>115</v>
      </c>
      <c r="G219" s="14"/>
      <c r="M219" s="1">
        <v>3.12</v>
      </c>
      <c r="T219" s="1">
        <v>397.6</v>
      </c>
      <c r="Y219" s="1">
        <v>864.4</v>
      </c>
    </row>
    <row r="220" spans="1:100" x14ac:dyDescent="0.3">
      <c r="A220" s="5" t="s">
        <v>75</v>
      </c>
      <c r="B220" s="11" t="s">
        <v>74</v>
      </c>
      <c r="C220" s="13">
        <f t="shared" si="14"/>
        <v>31189</v>
      </c>
      <c r="D220" s="13"/>
      <c r="E220" s="13">
        <v>31062</v>
      </c>
      <c r="F220" s="2">
        <v>127</v>
      </c>
      <c r="G220" s="14"/>
      <c r="M220" s="1">
        <v>2.62</v>
      </c>
      <c r="T220" s="1">
        <v>436.6</v>
      </c>
      <c r="Y220" s="1">
        <v>793.9</v>
      </c>
    </row>
    <row r="221" spans="1:100" x14ac:dyDescent="0.3">
      <c r="A221" s="5" t="s">
        <v>75</v>
      </c>
      <c r="B221" s="11" t="s">
        <v>74</v>
      </c>
      <c r="C221" s="13">
        <f t="shared" si="14"/>
        <v>31195</v>
      </c>
      <c r="D221" s="6" t="s">
        <v>26</v>
      </c>
      <c r="E221" s="13">
        <v>31062</v>
      </c>
      <c r="F221" s="2">
        <v>133</v>
      </c>
      <c r="G221" s="14"/>
      <c r="I221" s="8"/>
      <c r="J221" s="1">
        <v>133</v>
      </c>
      <c r="M221" s="1">
        <v>2.0699999999999998</v>
      </c>
      <c r="T221" s="1">
        <v>447.8</v>
      </c>
      <c r="Y221" s="1">
        <v>746.4</v>
      </c>
      <c r="AA221" s="1">
        <f>T221/Y221</f>
        <v>0.59994640943194</v>
      </c>
    </row>
    <row r="222" spans="1:100" x14ac:dyDescent="0.3">
      <c r="A222" s="21" t="s">
        <v>108</v>
      </c>
      <c r="C222" s="8"/>
      <c r="D222" s="6" t="s">
        <v>26</v>
      </c>
      <c r="E222" s="8">
        <v>30587</v>
      </c>
      <c r="I222" s="1">
        <v>50</v>
      </c>
      <c r="CV222" s="2"/>
    </row>
    <row r="223" spans="1:100" x14ac:dyDescent="0.3">
      <c r="A223" s="21" t="s">
        <v>109</v>
      </c>
      <c r="C223" s="8"/>
      <c r="D223" s="6" t="s">
        <v>26</v>
      </c>
      <c r="E223" s="8">
        <v>30601</v>
      </c>
      <c r="I223" s="1">
        <v>51</v>
      </c>
      <c r="CV223" s="2"/>
    </row>
    <row r="224" spans="1:100" x14ac:dyDescent="0.3">
      <c r="A224" s="21" t="s">
        <v>110</v>
      </c>
      <c r="C224" s="8"/>
      <c r="D224" s="6" t="s">
        <v>26</v>
      </c>
      <c r="E224" s="8">
        <v>30615</v>
      </c>
      <c r="I224" s="1">
        <v>49</v>
      </c>
      <c r="CV224" s="2"/>
    </row>
    <row r="225" spans="1:100" x14ac:dyDescent="0.3">
      <c r="A225" s="21" t="s">
        <v>111</v>
      </c>
      <c r="C225" s="8"/>
      <c r="D225" s="6" t="s">
        <v>26</v>
      </c>
      <c r="E225" s="8">
        <v>30629</v>
      </c>
      <c r="I225" s="22">
        <v>48</v>
      </c>
      <c r="CV225" s="2"/>
    </row>
    <row r="226" spans="1:100" x14ac:dyDescent="0.3">
      <c r="A226" s="21" t="s">
        <v>112</v>
      </c>
      <c r="C226" s="8"/>
      <c r="D226" s="6" t="s">
        <v>26</v>
      </c>
      <c r="E226" s="8">
        <v>30645</v>
      </c>
      <c r="I226" s="22">
        <v>42</v>
      </c>
      <c r="CV226" s="2"/>
    </row>
    <row r="227" spans="1:100" x14ac:dyDescent="0.3">
      <c r="A227" s="21" t="s">
        <v>113</v>
      </c>
      <c r="C227" s="8"/>
      <c r="D227" s="6" t="s">
        <v>26</v>
      </c>
      <c r="E227" s="8">
        <v>30657</v>
      </c>
      <c r="I227" s="22">
        <v>42</v>
      </c>
      <c r="CV227" s="2"/>
    </row>
    <row r="228" spans="1:100" x14ac:dyDescent="0.3">
      <c r="A228" s="21" t="s">
        <v>114</v>
      </c>
      <c r="C228" s="8"/>
      <c r="D228" s="6" t="s">
        <v>26</v>
      </c>
      <c r="E228" s="8">
        <v>30671</v>
      </c>
      <c r="I228" s="22">
        <v>38</v>
      </c>
      <c r="CV228" s="2"/>
    </row>
    <row r="229" spans="1:100" x14ac:dyDescent="0.3">
      <c r="A229" s="21" t="s">
        <v>115</v>
      </c>
      <c r="C229" s="8"/>
      <c r="D229" s="6" t="s">
        <v>26</v>
      </c>
      <c r="E229" s="8">
        <v>30685</v>
      </c>
      <c r="I229" s="22">
        <v>38</v>
      </c>
      <c r="CV229" s="2"/>
    </row>
    <row r="230" spans="1:100" x14ac:dyDescent="0.3">
      <c r="A230" s="21" t="s">
        <v>116</v>
      </c>
      <c r="C230" s="8"/>
      <c r="D230" s="6" t="s">
        <v>26</v>
      </c>
      <c r="E230" s="8">
        <v>30699</v>
      </c>
      <c r="I230" s="22">
        <v>42</v>
      </c>
      <c r="CV230" s="2"/>
    </row>
    <row r="231" spans="1:100" x14ac:dyDescent="0.3">
      <c r="A231" s="21" t="s">
        <v>117</v>
      </c>
      <c r="C231" s="8"/>
      <c r="D231" s="6" t="s">
        <v>26</v>
      </c>
      <c r="E231" s="8">
        <v>30713</v>
      </c>
      <c r="I231" s="22">
        <v>40</v>
      </c>
      <c r="CV231" s="2"/>
    </row>
    <row r="232" spans="1:100" x14ac:dyDescent="0.3">
      <c r="A232" s="21" t="s">
        <v>118</v>
      </c>
      <c r="C232" s="8"/>
      <c r="D232" s="6" t="s">
        <v>26</v>
      </c>
      <c r="E232" s="8">
        <v>30727</v>
      </c>
      <c r="I232" s="22">
        <v>44</v>
      </c>
      <c r="CV232" s="2"/>
    </row>
    <row r="233" spans="1:100" x14ac:dyDescent="0.3">
      <c r="A233" s="21" t="s">
        <v>129</v>
      </c>
      <c r="C233" s="8"/>
      <c r="D233" s="6" t="s">
        <v>26</v>
      </c>
      <c r="E233" s="8">
        <v>30587</v>
      </c>
      <c r="I233" s="22">
        <v>49</v>
      </c>
      <c r="CV233" s="2"/>
    </row>
    <row r="234" spans="1:100" x14ac:dyDescent="0.3">
      <c r="A234" s="21" t="s">
        <v>119</v>
      </c>
      <c r="C234" s="8"/>
      <c r="D234" s="6" t="s">
        <v>26</v>
      </c>
      <c r="E234" s="8">
        <v>30601</v>
      </c>
      <c r="I234" s="22">
        <v>50</v>
      </c>
      <c r="CV234" s="2"/>
    </row>
    <row r="235" spans="1:100" x14ac:dyDescent="0.3">
      <c r="A235" s="21" t="s">
        <v>120</v>
      </c>
      <c r="C235" s="8"/>
      <c r="D235" s="6" t="s">
        <v>26</v>
      </c>
      <c r="E235" s="8">
        <v>30615</v>
      </c>
      <c r="I235" s="22">
        <v>47</v>
      </c>
      <c r="CV235" s="2"/>
    </row>
    <row r="236" spans="1:100" x14ac:dyDescent="0.3">
      <c r="A236" s="21" t="s">
        <v>121</v>
      </c>
      <c r="C236" s="8"/>
      <c r="D236" s="6" t="s">
        <v>26</v>
      </c>
      <c r="E236" s="8">
        <v>30629</v>
      </c>
      <c r="I236" s="22">
        <v>46</v>
      </c>
      <c r="CV236" s="2"/>
    </row>
    <row r="237" spans="1:100" x14ac:dyDescent="0.3">
      <c r="A237" s="21" t="s">
        <v>122</v>
      </c>
      <c r="C237" s="8"/>
      <c r="D237" s="6" t="s">
        <v>26</v>
      </c>
      <c r="E237" s="8">
        <v>30645</v>
      </c>
      <c r="I237" s="22">
        <v>43</v>
      </c>
      <c r="CV237" s="2"/>
    </row>
    <row r="238" spans="1:100" x14ac:dyDescent="0.3">
      <c r="A238" s="21" t="s">
        <v>123</v>
      </c>
      <c r="C238" s="8"/>
      <c r="D238" s="6" t="s">
        <v>26</v>
      </c>
      <c r="E238" s="8">
        <v>30657</v>
      </c>
      <c r="I238" s="22">
        <v>43</v>
      </c>
      <c r="CV238" s="2"/>
    </row>
    <row r="239" spans="1:100" x14ac:dyDescent="0.3">
      <c r="A239" s="21" t="s">
        <v>124</v>
      </c>
      <c r="C239" s="8"/>
      <c r="D239" s="6" t="s">
        <v>26</v>
      </c>
      <c r="E239" s="8">
        <v>30671</v>
      </c>
      <c r="I239" s="22">
        <v>38</v>
      </c>
      <c r="CV239" s="2"/>
    </row>
    <row r="240" spans="1:100" x14ac:dyDescent="0.3">
      <c r="A240" s="21" t="s">
        <v>125</v>
      </c>
      <c r="C240" s="8"/>
      <c r="D240" s="6" t="s">
        <v>26</v>
      </c>
      <c r="E240" s="8">
        <v>30685</v>
      </c>
      <c r="I240" s="22">
        <v>38</v>
      </c>
      <c r="CV240" s="2"/>
    </row>
    <row r="241" spans="1:100" x14ac:dyDescent="0.3">
      <c r="A241" s="21" t="s">
        <v>126</v>
      </c>
      <c r="C241" s="8"/>
      <c r="D241" s="6" t="s">
        <v>26</v>
      </c>
      <c r="E241" s="8">
        <v>30699</v>
      </c>
      <c r="I241" s="22">
        <v>39</v>
      </c>
      <c r="CV241" s="2"/>
    </row>
    <row r="242" spans="1:100" x14ac:dyDescent="0.3">
      <c r="A242" s="21" t="s">
        <v>127</v>
      </c>
      <c r="C242" s="8"/>
      <c r="D242" s="6" t="s">
        <v>26</v>
      </c>
      <c r="E242" s="8">
        <v>30713</v>
      </c>
      <c r="I242" s="22">
        <v>38</v>
      </c>
      <c r="CV242" s="2"/>
    </row>
    <row r="243" spans="1:100" x14ac:dyDescent="0.3">
      <c r="A243" s="21" t="s">
        <v>128</v>
      </c>
      <c r="C243" s="8"/>
      <c r="D243" s="6" t="s">
        <v>26</v>
      </c>
      <c r="E243" s="8">
        <v>30727</v>
      </c>
      <c r="I243" s="22">
        <v>40</v>
      </c>
      <c r="CV243" s="2"/>
    </row>
    <row r="244" spans="1:100" x14ac:dyDescent="0.3">
      <c r="A244" s="21" t="s">
        <v>130</v>
      </c>
      <c r="C244" s="8"/>
      <c r="D244" s="6" t="s">
        <v>26</v>
      </c>
      <c r="E244" s="8">
        <v>30587</v>
      </c>
      <c r="I244" s="1">
        <v>49</v>
      </c>
      <c r="CV244" s="2"/>
    </row>
    <row r="245" spans="1:100" x14ac:dyDescent="0.3">
      <c r="A245" s="21" t="s">
        <v>131</v>
      </c>
      <c r="C245" s="8"/>
      <c r="D245" s="6" t="s">
        <v>26</v>
      </c>
      <c r="E245" s="8">
        <v>30601</v>
      </c>
      <c r="I245" s="1">
        <v>49</v>
      </c>
      <c r="CV245" s="2"/>
    </row>
    <row r="246" spans="1:100" x14ac:dyDescent="0.3">
      <c r="A246" s="21" t="s">
        <v>132</v>
      </c>
      <c r="C246" s="8"/>
      <c r="D246" s="6" t="s">
        <v>26</v>
      </c>
      <c r="E246" s="8">
        <v>30615</v>
      </c>
      <c r="I246" s="1">
        <v>43</v>
      </c>
      <c r="CV246" s="2"/>
    </row>
    <row r="247" spans="1:100" x14ac:dyDescent="0.3">
      <c r="A247" s="21" t="s">
        <v>133</v>
      </c>
      <c r="C247" s="8"/>
      <c r="D247" s="6" t="s">
        <v>26</v>
      </c>
      <c r="E247" s="8">
        <v>30629</v>
      </c>
      <c r="I247" s="22">
        <v>45</v>
      </c>
      <c r="CV247" s="2"/>
    </row>
    <row r="248" spans="1:100" x14ac:dyDescent="0.3">
      <c r="A248" s="21" t="s">
        <v>134</v>
      </c>
      <c r="C248" s="8"/>
      <c r="D248" s="6" t="s">
        <v>26</v>
      </c>
      <c r="E248" s="8">
        <v>30645</v>
      </c>
      <c r="I248" s="22">
        <v>42</v>
      </c>
      <c r="CV248" s="2"/>
    </row>
    <row r="249" spans="1:100" x14ac:dyDescent="0.3">
      <c r="A249" s="21" t="s">
        <v>135</v>
      </c>
      <c r="C249" s="8"/>
      <c r="D249" s="6" t="s">
        <v>26</v>
      </c>
      <c r="E249" s="8">
        <v>30657</v>
      </c>
      <c r="I249" s="22">
        <v>38</v>
      </c>
      <c r="CV249" s="2"/>
    </row>
    <row r="250" spans="1:100" x14ac:dyDescent="0.3">
      <c r="A250" s="21" t="s">
        <v>136</v>
      </c>
      <c r="C250" s="8"/>
      <c r="D250" s="6" t="s">
        <v>26</v>
      </c>
      <c r="E250" s="8">
        <v>30671</v>
      </c>
      <c r="I250" s="22">
        <v>35</v>
      </c>
      <c r="CV250" s="2"/>
    </row>
    <row r="251" spans="1:100" x14ac:dyDescent="0.3">
      <c r="A251" s="21" t="s">
        <v>137</v>
      </c>
      <c r="C251" s="8"/>
      <c r="D251" s="6" t="s">
        <v>26</v>
      </c>
      <c r="E251" s="8">
        <v>30685</v>
      </c>
      <c r="I251" s="22">
        <v>36</v>
      </c>
      <c r="CV251" s="2"/>
    </row>
    <row r="252" spans="1:100" x14ac:dyDescent="0.3">
      <c r="A252" s="21" t="s">
        <v>138</v>
      </c>
      <c r="C252" s="8"/>
      <c r="D252" s="6" t="s">
        <v>26</v>
      </c>
      <c r="E252" s="8">
        <v>30699</v>
      </c>
      <c r="I252" s="22">
        <v>38</v>
      </c>
      <c r="CV252" s="2"/>
    </row>
    <row r="253" spans="1:100" x14ac:dyDescent="0.3">
      <c r="A253" s="21" t="s">
        <v>139</v>
      </c>
      <c r="C253" s="8"/>
      <c r="D253" s="6" t="s">
        <v>26</v>
      </c>
      <c r="E253" s="8">
        <v>30713</v>
      </c>
      <c r="I253" s="22">
        <v>37</v>
      </c>
    </row>
    <row r="254" spans="1:100" x14ac:dyDescent="0.3">
      <c r="A254" s="21" t="s">
        <v>140</v>
      </c>
      <c r="C254" s="8"/>
      <c r="D254" s="6" t="s">
        <v>26</v>
      </c>
      <c r="E254" s="8">
        <v>30727</v>
      </c>
      <c r="I254" s="22">
        <v>38</v>
      </c>
    </row>
    <row r="255" spans="1:100" x14ac:dyDescent="0.3">
      <c r="A255" s="21" t="s">
        <v>141</v>
      </c>
      <c r="D255" s="6" t="s">
        <v>26</v>
      </c>
      <c r="E255" s="8">
        <v>35342</v>
      </c>
      <c r="H255" s="1">
        <v>20</v>
      </c>
      <c r="I255" s="22">
        <v>70</v>
      </c>
    </row>
    <row r="256" spans="1:100" x14ac:dyDescent="0.3">
      <c r="A256" s="21" t="s">
        <v>142</v>
      </c>
      <c r="D256" s="6" t="s">
        <v>26</v>
      </c>
      <c r="E256" s="8">
        <v>35376</v>
      </c>
      <c r="H256" s="1">
        <v>15</v>
      </c>
      <c r="I256" s="22">
        <v>55</v>
      </c>
    </row>
    <row r="257" spans="1:29" x14ac:dyDescent="0.3">
      <c r="A257" s="21" t="s">
        <v>143</v>
      </c>
      <c r="D257" s="6" t="s">
        <v>26</v>
      </c>
      <c r="E257" s="8">
        <v>35410</v>
      </c>
      <c r="H257" s="1">
        <v>10</v>
      </c>
      <c r="I257" s="22">
        <v>43</v>
      </c>
    </row>
    <row r="258" spans="1:29" x14ac:dyDescent="0.3">
      <c r="A258" s="21" t="s">
        <v>144</v>
      </c>
      <c r="D258" s="6" t="s">
        <v>26</v>
      </c>
      <c r="E258" s="8">
        <v>35342</v>
      </c>
      <c r="H258" s="22">
        <v>20</v>
      </c>
      <c r="I258" s="22">
        <v>70</v>
      </c>
    </row>
    <row r="259" spans="1:29" x14ac:dyDescent="0.3">
      <c r="A259" s="21" t="s">
        <v>145</v>
      </c>
      <c r="D259" s="6" t="s">
        <v>26</v>
      </c>
      <c r="E259" s="8">
        <v>35376</v>
      </c>
      <c r="H259" s="22">
        <v>15</v>
      </c>
      <c r="I259" s="22">
        <v>55</v>
      </c>
    </row>
    <row r="260" spans="1:29" x14ac:dyDescent="0.3">
      <c r="A260" s="21" t="s">
        <v>146</v>
      </c>
      <c r="D260" s="6" t="s">
        <v>26</v>
      </c>
      <c r="E260" s="8">
        <v>35410</v>
      </c>
      <c r="H260" s="22">
        <v>10</v>
      </c>
      <c r="I260" s="22">
        <v>47</v>
      </c>
    </row>
    <row r="261" spans="1:29" x14ac:dyDescent="0.3">
      <c r="A261" s="21" t="s">
        <v>147</v>
      </c>
      <c r="D261" s="6" t="s">
        <v>26</v>
      </c>
      <c r="E261" s="8">
        <v>35342</v>
      </c>
      <c r="H261" s="22">
        <v>18</v>
      </c>
      <c r="I261" s="22">
        <v>61</v>
      </c>
    </row>
    <row r="262" spans="1:29" x14ac:dyDescent="0.3">
      <c r="A262" s="21" t="s">
        <v>148</v>
      </c>
      <c r="D262" s="6" t="s">
        <v>26</v>
      </c>
      <c r="E262" s="8">
        <v>35376</v>
      </c>
      <c r="H262" s="22">
        <v>11</v>
      </c>
      <c r="I262" s="22">
        <v>46</v>
      </c>
    </row>
    <row r="263" spans="1:29" x14ac:dyDescent="0.3">
      <c r="A263" s="21" t="s">
        <v>149</v>
      </c>
      <c r="D263" s="6" t="s">
        <v>26</v>
      </c>
      <c r="E263" s="8">
        <v>35410</v>
      </c>
      <c r="H263" s="22">
        <v>10</v>
      </c>
      <c r="I263" s="22">
        <v>41</v>
      </c>
    </row>
    <row r="264" spans="1:29" x14ac:dyDescent="0.3">
      <c r="A264" s="21" t="s">
        <v>152</v>
      </c>
      <c r="C264" s="23">
        <f>DATE(1988,4,28)+F264</f>
        <v>32295</v>
      </c>
      <c r="F264" s="2">
        <v>34</v>
      </c>
      <c r="I264" s="8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P264" s="1">
        <v>29.962546816479499</v>
      </c>
      <c r="R264" s="1">
        <v>29.962546816479499</v>
      </c>
      <c r="S264" s="1">
        <v>24.4897959183673</v>
      </c>
      <c r="T264" s="1">
        <v>1.29606074622256</v>
      </c>
      <c r="Y264" s="1">
        <f>T264+S264+R264</f>
        <v>55.74840348106936</v>
      </c>
      <c r="AB264">
        <v>116.61129568106301</v>
      </c>
      <c r="AC264">
        <f>M264/L264</f>
        <v>8.9367709025773233E-4</v>
      </c>
    </row>
    <row r="265" spans="1:29" x14ac:dyDescent="0.3">
      <c r="A265" s="21" t="s">
        <v>152</v>
      </c>
      <c r="C265" s="23">
        <f t="shared" ref="C265:C275" si="15">DATE(1988,4,28)+F265</f>
        <v>32302</v>
      </c>
      <c r="F265" s="2">
        <f>F264+7</f>
        <v>41</v>
      </c>
      <c r="I265" s="8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6">M265/P265</f>
        <v>2.1493181582495167E-2</v>
      </c>
      <c r="P265" s="1">
        <v>38.951310861423103</v>
      </c>
      <c r="R265" s="1">
        <v>38.951310861423103</v>
      </c>
      <c r="S265" s="1">
        <v>38.775510204081598</v>
      </c>
      <c r="T265" s="1">
        <v>1.19006321307415</v>
      </c>
      <c r="Y265" s="1">
        <f t="shared" ref="Y265:Y275" si="17">T265+S265+R265</f>
        <v>78.916884278578848</v>
      </c>
      <c r="AB265">
        <v>164.784053156146</v>
      </c>
      <c r="AC265">
        <f t="shared" ref="AC265:AC275" si="18">M265/L265</f>
        <v>1.0972662379767062E-3</v>
      </c>
    </row>
    <row r="266" spans="1:29" x14ac:dyDescent="0.3">
      <c r="A266" s="21" t="s">
        <v>152</v>
      </c>
      <c r="C266" s="23">
        <f t="shared" si="15"/>
        <v>32309</v>
      </c>
      <c r="F266" s="2">
        <f t="shared" ref="F266:F275" si="19">F265+7</f>
        <v>48</v>
      </c>
      <c r="I266" s="8"/>
      <c r="K266" s="1">
        <v>10.4042234593971</v>
      </c>
      <c r="L266" s="1">
        <v>974.70339686698503</v>
      </c>
      <c r="M266" s="1">
        <v>1.4875557399149599</v>
      </c>
      <c r="N266" s="1">
        <f t="shared" si="16"/>
        <v>2.2065410142071924E-2</v>
      </c>
      <c r="P266" s="1">
        <v>67.4157303370786</v>
      </c>
      <c r="R266" s="1">
        <v>67.4157303370786</v>
      </c>
      <c r="S266" s="1">
        <v>89.7959183673468</v>
      </c>
      <c r="T266" s="1">
        <v>1.07442954054886</v>
      </c>
      <c r="Y266" s="1">
        <f t="shared" si="17"/>
        <v>158.28607824497425</v>
      </c>
      <c r="AB266">
        <v>188.039867109634</v>
      </c>
      <c r="AC266">
        <f t="shared" si="18"/>
        <v>1.5261624661373396E-3</v>
      </c>
    </row>
    <row r="267" spans="1:29" x14ac:dyDescent="0.3">
      <c r="A267" s="21" t="s">
        <v>152</v>
      </c>
      <c r="C267" s="23">
        <f t="shared" si="15"/>
        <v>32316</v>
      </c>
      <c r="F267" s="2">
        <f t="shared" si="19"/>
        <v>55</v>
      </c>
      <c r="I267" s="8"/>
      <c r="K267" s="1">
        <v>9.9050105586484793</v>
      </c>
      <c r="L267" s="1">
        <v>1397.2544605789899</v>
      </c>
      <c r="M267" s="1">
        <v>2.0486363164990098</v>
      </c>
      <c r="N267" s="1">
        <f t="shared" si="16"/>
        <v>1.8992565850876386E-2</v>
      </c>
      <c r="P267" s="1">
        <v>107.865168539325</v>
      </c>
      <c r="R267" s="1">
        <v>107.865168539325</v>
      </c>
      <c r="S267" s="1">
        <v>126.530612244897</v>
      </c>
      <c r="T267" s="1">
        <v>2.7944804193646098</v>
      </c>
      <c r="Y267" s="1">
        <f t="shared" si="17"/>
        <v>237.1902612035866</v>
      </c>
      <c r="AB267">
        <v>264.45182724252402</v>
      </c>
      <c r="AC267">
        <f t="shared" si="18"/>
        <v>1.466186993348443E-3</v>
      </c>
    </row>
    <row r="268" spans="1:29" x14ac:dyDescent="0.3">
      <c r="A268" s="21" t="s">
        <v>152</v>
      </c>
      <c r="C268" s="23">
        <f t="shared" si="15"/>
        <v>32323</v>
      </c>
      <c r="F268" s="2">
        <f t="shared" si="19"/>
        <v>62</v>
      </c>
      <c r="I268" s="8"/>
      <c r="K268" s="1">
        <v>12.225763102322899</v>
      </c>
      <c r="L268" s="1">
        <v>2157.7209070612698</v>
      </c>
      <c r="M268" s="1">
        <v>3.0153997718552299</v>
      </c>
      <c r="N268" s="1">
        <f t="shared" si="16"/>
        <v>1.7351546100977347E-2</v>
      </c>
      <c r="P268" s="1">
        <v>173.78277153558</v>
      </c>
      <c r="R268" s="1">
        <v>173.78277153558</v>
      </c>
      <c r="S268" s="1">
        <v>236.73469387755</v>
      </c>
      <c r="T268" s="1">
        <v>6.3116712920134397</v>
      </c>
      <c r="Y268" s="1">
        <f t="shared" si="17"/>
        <v>416.82913670514347</v>
      </c>
      <c r="AB268">
        <v>332.55813953488303</v>
      </c>
      <c r="AC268">
        <f t="shared" si="18"/>
        <v>1.3974929574937867E-3</v>
      </c>
    </row>
    <row r="269" spans="1:29" x14ac:dyDescent="0.3">
      <c r="A269" s="21" t="s">
        <v>152</v>
      </c>
      <c r="C269" s="23">
        <f t="shared" si="15"/>
        <v>32330</v>
      </c>
      <c r="F269" s="2">
        <f t="shared" si="19"/>
        <v>69</v>
      </c>
      <c r="I269" s="8"/>
      <c r="K269" s="1">
        <v>12.2306008830869</v>
      </c>
      <c r="L269" s="1">
        <v>1250.5489233721401</v>
      </c>
      <c r="M269" s="1">
        <v>2.4253862905734702</v>
      </c>
      <c r="N269" s="1">
        <f t="shared" si="16"/>
        <v>2.0236816861972495E-2</v>
      </c>
      <c r="P269" s="1">
        <v>119.850187265917</v>
      </c>
      <c r="R269" s="1">
        <v>119.850187265917</v>
      </c>
      <c r="S269" s="1">
        <v>171.42857142857099</v>
      </c>
      <c r="T269" s="1">
        <v>13.447232500770699</v>
      </c>
      <c r="Y269" s="1">
        <f t="shared" si="17"/>
        <v>304.7259911952587</v>
      </c>
      <c r="AB269">
        <v>395.68106312292298</v>
      </c>
      <c r="AC269">
        <f t="shared" si="18"/>
        <v>1.9394573416874794E-3</v>
      </c>
    </row>
    <row r="270" spans="1:29" x14ac:dyDescent="0.3">
      <c r="A270" s="21" t="s">
        <v>152</v>
      </c>
      <c r="C270" s="23">
        <f t="shared" si="15"/>
        <v>32337</v>
      </c>
      <c r="F270" s="2">
        <f t="shared" si="19"/>
        <v>76</v>
      </c>
      <c r="I270" s="8"/>
    </row>
    <row r="271" spans="1:29" x14ac:dyDescent="0.3">
      <c r="A271" s="21" t="s">
        <v>152</v>
      </c>
      <c r="C271" s="23">
        <f t="shared" si="15"/>
        <v>32344</v>
      </c>
      <c r="F271" s="2">
        <f t="shared" si="19"/>
        <v>83</v>
      </c>
      <c r="I271" s="8"/>
      <c r="K271" s="1">
        <v>15.563140717988</v>
      </c>
      <c r="L271" s="1">
        <v>3214.69823052936</v>
      </c>
      <c r="M271" s="1">
        <v>4.1557606553976996</v>
      </c>
      <c r="N271" s="1">
        <f t="shared" si="16"/>
        <v>1.7229628804210972E-2</v>
      </c>
      <c r="P271" s="1">
        <v>241.19850187265899</v>
      </c>
      <c r="R271" s="1">
        <v>241.19850187265899</v>
      </c>
      <c r="S271" s="1">
        <v>412.24489795918299</v>
      </c>
      <c r="T271" s="1">
        <v>129.186902559358</v>
      </c>
      <c r="Y271" s="1">
        <f t="shared" si="17"/>
        <v>782.63030239119996</v>
      </c>
      <c r="AB271">
        <v>520.26578073089604</v>
      </c>
      <c r="AC271">
        <f t="shared" si="18"/>
        <v>1.2927374071790795E-3</v>
      </c>
    </row>
    <row r="272" spans="1:29" x14ac:dyDescent="0.3">
      <c r="A272" s="21" t="s">
        <v>152</v>
      </c>
      <c r="C272" s="23">
        <f t="shared" si="15"/>
        <v>32351</v>
      </c>
      <c r="F272" s="2">
        <f t="shared" si="19"/>
        <v>90</v>
      </c>
      <c r="I272" s="8"/>
      <c r="K272" s="1">
        <v>15.4673065847571</v>
      </c>
      <c r="L272" s="1">
        <v>3436.88765060796</v>
      </c>
      <c r="M272" s="1">
        <v>3.6783677278855098</v>
      </c>
      <c r="N272" s="1">
        <f t="shared" si="16"/>
        <v>1.2991060626262332E-2</v>
      </c>
      <c r="P272" s="1">
        <v>283.14606741572999</v>
      </c>
      <c r="R272" s="1">
        <v>283.14606741572999</v>
      </c>
      <c r="S272" s="1">
        <v>475.51020408163203</v>
      </c>
      <c r="T272" s="1">
        <v>158.06159420289799</v>
      </c>
      <c r="Y272" s="1">
        <f t="shared" si="17"/>
        <v>916.71786570026006</v>
      </c>
      <c r="AB272">
        <v>453.82059800664399</v>
      </c>
      <c r="AC272">
        <f t="shared" si="18"/>
        <v>1.0702612659552121E-3</v>
      </c>
    </row>
    <row r="273" spans="1:29" x14ac:dyDescent="0.3">
      <c r="A273" s="21" t="s">
        <v>152</v>
      </c>
      <c r="C273" s="23">
        <f t="shared" si="15"/>
        <v>32358</v>
      </c>
      <c r="F273" s="2">
        <f t="shared" si="19"/>
        <v>97</v>
      </c>
      <c r="I273" s="8"/>
      <c r="K273" s="1">
        <v>15.069917450566299</v>
      </c>
      <c r="L273" s="1">
        <v>3564.0533608871301</v>
      </c>
      <c r="M273" s="1">
        <v>5.3219433786166102</v>
      </c>
      <c r="N273" s="1">
        <f t="shared" si="16"/>
        <v>1.6599986940311187E-2</v>
      </c>
      <c r="P273" s="1">
        <v>320.59925093632899</v>
      </c>
      <c r="R273" s="1">
        <v>320.59925093632899</v>
      </c>
      <c r="S273" s="1">
        <v>446.93877551020398</v>
      </c>
      <c r="T273" s="1">
        <v>299.26476256552502</v>
      </c>
      <c r="Y273" s="1">
        <f t="shared" si="17"/>
        <v>1066.8027890120579</v>
      </c>
      <c r="AB273">
        <v>463.78737541528204</v>
      </c>
      <c r="AC273">
        <f t="shared" si="18"/>
        <v>1.4932277493432148E-3</v>
      </c>
    </row>
    <row r="274" spans="1:29" x14ac:dyDescent="0.3">
      <c r="A274" s="21" t="s">
        <v>152</v>
      </c>
      <c r="C274" s="23">
        <f t="shared" si="15"/>
        <v>32365</v>
      </c>
      <c r="F274" s="2">
        <f t="shared" si="19"/>
        <v>104</v>
      </c>
      <c r="I274" s="8"/>
      <c r="K274" s="1">
        <v>15.477442887310399</v>
      </c>
      <c r="L274" s="1">
        <v>3765.0792479288498</v>
      </c>
      <c r="M274" s="1">
        <v>4.9798817795291903</v>
      </c>
      <c r="N274" s="1">
        <f t="shared" si="16"/>
        <v>1.6873457298658558E-2</v>
      </c>
      <c r="P274" s="1">
        <v>295.13108614232198</v>
      </c>
      <c r="R274" s="1">
        <v>295.13108614232198</v>
      </c>
      <c r="S274" s="1">
        <v>465.30612244897901</v>
      </c>
      <c r="T274" s="1">
        <v>313.646700585877</v>
      </c>
      <c r="Y274" s="1">
        <f t="shared" si="17"/>
        <v>1074.0839091771779</v>
      </c>
      <c r="AB274">
        <v>417.27574750830502</v>
      </c>
      <c r="AC274">
        <f t="shared" si="18"/>
        <v>1.3226499235756053E-3</v>
      </c>
    </row>
    <row r="275" spans="1:29" x14ac:dyDescent="0.3">
      <c r="A275" s="21" t="s">
        <v>152</v>
      </c>
      <c r="C275" s="23">
        <f t="shared" si="15"/>
        <v>32372</v>
      </c>
      <c r="D275" s="6" t="s">
        <v>26</v>
      </c>
      <c r="F275" s="2">
        <f t="shared" si="19"/>
        <v>111</v>
      </c>
      <c r="I275" s="8"/>
      <c r="K275" s="1">
        <v>16.188135918602399</v>
      </c>
      <c r="L275" s="1">
        <v>3660.1287894163802</v>
      </c>
      <c r="M275" s="1">
        <v>5.1565902727367003</v>
      </c>
      <c r="N275" s="1">
        <f t="shared" si="16"/>
        <v>1.5096596522156794E-2</v>
      </c>
      <c r="P275" s="1">
        <v>341.57303370786502</v>
      </c>
      <c r="R275" s="1">
        <v>341.57303370786502</v>
      </c>
      <c r="S275" s="1">
        <v>544.89795918367304</v>
      </c>
      <c r="T275" s="1">
        <v>409.540741597286</v>
      </c>
      <c r="Y275" s="1">
        <f t="shared" si="17"/>
        <v>1296.011734488824</v>
      </c>
      <c r="AB275">
        <v>427.24252491694301</v>
      </c>
      <c r="AC275">
        <f t="shared" si="18"/>
        <v>1.4088548708033129E-3</v>
      </c>
    </row>
    <row r="276" spans="1:29" x14ac:dyDescent="0.3">
      <c r="A276" s="21" t="s">
        <v>154</v>
      </c>
      <c r="C276" s="8">
        <f>DATE(1990,5,15)+G276+6</f>
        <v>33030</v>
      </c>
      <c r="G276" s="2">
        <v>16</v>
      </c>
      <c r="I276" s="8"/>
      <c r="M276" s="1">
        <v>7.0000000000000007E-2</v>
      </c>
      <c r="T276" s="1">
        <v>0</v>
      </c>
      <c r="X276" s="1">
        <v>0</v>
      </c>
      <c r="Y276" s="1">
        <v>7.6</v>
      </c>
    </row>
    <row r="277" spans="1:29" x14ac:dyDescent="0.3">
      <c r="A277" s="21" t="s">
        <v>154</v>
      </c>
      <c r="C277" s="8">
        <f t="shared" ref="C277:C294" si="20">DATE(1990,5,15)+G277+6</f>
        <v>33037</v>
      </c>
      <c r="G277" s="2">
        <v>23</v>
      </c>
      <c r="I277" s="8"/>
      <c r="M277" s="1">
        <v>0.3</v>
      </c>
      <c r="T277" s="1">
        <v>0</v>
      </c>
      <c r="X277" s="1">
        <v>0</v>
      </c>
      <c r="Y277" s="1">
        <v>22.8</v>
      </c>
    </row>
    <row r="278" spans="1:29" x14ac:dyDescent="0.3">
      <c r="A278" s="21" t="s">
        <v>154</v>
      </c>
      <c r="C278" s="8">
        <f t="shared" si="20"/>
        <v>33044</v>
      </c>
      <c r="G278" s="2">
        <v>30</v>
      </c>
      <c r="I278" s="8"/>
      <c r="M278" s="1">
        <v>0.46</v>
      </c>
      <c r="T278" s="1">
        <v>0</v>
      </c>
      <c r="X278" s="1">
        <v>0</v>
      </c>
      <c r="Y278" s="1">
        <v>41</v>
      </c>
    </row>
    <row r="279" spans="1:29" x14ac:dyDescent="0.3">
      <c r="A279" s="21" t="s">
        <v>154</v>
      </c>
      <c r="C279" s="8">
        <f t="shared" si="20"/>
        <v>33051</v>
      </c>
      <c r="G279" s="2">
        <v>37</v>
      </c>
      <c r="I279" s="8"/>
      <c r="M279" s="1">
        <v>0.78</v>
      </c>
      <c r="T279" s="1">
        <v>0</v>
      </c>
      <c r="X279" s="1">
        <v>0</v>
      </c>
      <c r="Y279" s="1">
        <v>76.099999999999994</v>
      </c>
    </row>
    <row r="280" spans="1:29" x14ac:dyDescent="0.3">
      <c r="A280" s="21" t="s">
        <v>154</v>
      </c>
      <c r="C280" s="8">
        <f t="shared" si="20"/>
        <v>33058</v>
      </c>
      <c r="G280" s="2">
        <v>44</v>
      </c>
      <c r="I280" s="8"/>
      <c r="M280" s="1">
        <v>2.17</v>
      </c>
      <c r="T280" s="1">
        <v>0.1</v>
      </c>
      <c r="X280" s="1">
        <v>0.1</v>
      </c>
      <c r="Y280" s="1">
        <v>192.8</v>
      </c>
    </row>
    <row r="281" spans="1:29" x14ac:dyDescent="0.3">
      <c r="A281" s="21" t="s">
        <v>154</v>
      </c>
      <c r="C281" s="8">
        <f t="shared" si="20"/>
        <v>33065</v>
      </c>
      <c r="G281" s="2">
        <v>51</v>
      </c>
      <c r="I281" s="8"/>
      <c r="M281" s="1">
        <v>3.04</v>
      </c>
      <c r="T281" s="1">
        <v>4.2</v>
      </c>
      <c r="X281" s="1">
        <v>4.2</v>
      </c>
      <c r="Y281" s="1">
        <v>290.7</v>
      </c>
    </row>
    <row r="282" spans="1:29" x14ac:dyDescent="0.3">
      <c r="A282" s="21" t="s">
        <v>154</v>
      </c>
      <c r="C282" s="8">
        <f t="shared" si="20"/>
        <v>33072</v>
      </c>
      <c r="G282" s="2">
        <v>58</v>
      </c>
      <c r="I282" s="8"/>
      <c r="M282" s="1">
        <v>3.99</v>
      </c>
      <c r="T282" s="1">
        <v>31.9</v>
      </c>
      <c r="X282" s="1">
        <v>31.9</v>
      </c>
      <c r="Y282" s="1">
        <v>458.3</v>
      </c>
    </row>
    <row r="283" spans="1:29" x14ac:dyDescent="0.3">
      <c r="A283" s="21" t="s">
        <v>154</v>
      </c>
      <c r="C283" s="8">
        <f t="shared" si="20"/>
        <v>33079</v>
      </c>
      <c r="G283" s="2">
        <v>65</v>
      </c>
      <c r="I283" s="8"/>
      <c r="M283" s="1">
        <v>4.96</v>
      </c>
      <c r="T283" s="1">
        <v>61.8</v>
      </c>
      <c r="X283" s="1">
        <v>61.8</v>
      </c>
      <c r="Y283" s="1">
        <v>658.6</v>
      </c>
    </row>
    <row r="284" spans="1:29" x14ac:dyDescent="0.3">
      <c r="A284" s="21" t="s">
        <v>154</v>
      </c>
      <c r="C284" s="8">
        <f t="shared" si="20"/>
        <v>33086</v>
      </c>
      <c r="G284" s="2">
        <v>72</v>
      </c>
      <c r="I284" s="8"/>
      <c r="M284" s="1">
        <v>5.32</v>
      </c>
      <c r="T284" s="1">
        <v>135.80000000000001</v>
      </c>
      <c r="X284" s="1">
        <v>135.80000000000001</v>
      </c>
      <c r="Y284" s="1">
        <v>730.5</v>
      </c>
    </row>
    <row r="285" spans="1:29" x14ac:dyDescent="0.3">
      <c r="A285" s="21" t="s">
        <v>154</v>
      </c>
      <c r="C285" s="8">
        <f t="shared" si="20"/>
        <v>33093</v>
      </c>
      <c r="G285" s="2">
        <v>79</v>
      </c>
      <c r="I285" s="8"/>
      <c r="M285" s="1">
        <v>4.9400000000000004</v>
      </c>
      <c r="T285" s="1">
        <v>190.3</v>
      </c>
      <c r="X285" s="1">
        <v>190.3</v>
      </c>
      <c r="Y285" s="1">
        <v>814.8</v>
      </c>
    </row>
    <row r="286" spans="1:29" x14ac:dyDescent="0.3">
      <c r="A286" s="21" t="s">
        <v>154</v>
      </c>
      <c r="C286" s="8">
        <f t="shared" si="20"/>
        <v>33100</v>
      </c>
      <c r="G286" s="2">
        <v>86</v>
      </c>
      <c r="I286" s="8"/>
      <c r="M286" s="1">
        <v>5.01</v>
      </c>
      <c r="T286" s="1">
        <v>268.10000000000002</v>
      </c>
      <c r="X286" s="1">
        <v>268.10000000000002</v>
      </c>
      <c r="Y286" s="1">
        <v>879.2</v>
      </c>
    </row>
    <row r="287" spans="1:29" x14ac:dyDescent="0.3">
      <c r="A287" s="21" t="s">
        <v>154</v>
      </c>
      <c r="C287" s="8">
        <f t="shared" si="20"/>
        <v>33107</v>
      </c>
      <c r="G287" s="2">
        <v>93</v>
      </c>
      <c r="I287" s="8"/>
      <c r="M287" s="1">
        <v>6.02</v>
      </c>
      <c r="T287" s="1">
        <v>352.5</v>
      </c>
      <c r="X287" s="1">
        <v>352.5</v>
      </c>
      <c r="Y287" s="1">
        <v>1102.8</v>
      </c>
    </row>
    <row r="288" spans="1:29" x14ac:dyDescent="0.3">
      <c r="A288" s="21" t="s">
        <v>154</v>
      </c>
      <c r="C288" s="8">
        <f t="shared" si="20"/>
        <v>33114</v>
      </c>
      <c r="G288" s="2">
        <v>100</v>
      </c>
      <c r="I288" s="8"/>
      <c r="M288" s="1">
        <v>5.35</v>
      </c>
      <c r="T288" s="1">
        <v>409.6</v>
      </c>
      <c r="X288" s="1">
        <v>409.6</v>
      </c>
      <c r="Y288" s="1">
        <v>1134.5</v>
      </c>
    </row>
    <row r="289" spans="1:25" x14ac:dyDescent="0.3">
      <c r="A289" s="21" t="s">
        <v>154</v>
      </c>
      <c r="C289" s="8">
        <f t="shared" si="20"/>
        <v>33121</v>
      </c>
      <c r="G289" s="2">
        <v>107</v>
      </c>
      <c r="I289" s="8"/>
      <c r="M289" s="1">
        <v>4.1500000000000004</v>
      </c>
      <c r="T289" s="1">
        <v>423.1</v>
      </c>
      <c r="X289" s="1">
        <v>423.1</v>
      </c>
      <c r="Y289" s="1">
        <v>998.1</v>
      </c>
    </row>
    <row r="290" spans="1:25" x14ac:dyDescent="0.3">
      <c r="A290" s="21" t="s">
        <v>154</v>
      </c>
      <c r="C290" s="8">
        <f t="shared" si="20"/>
        <v>33128</v>
      </c>
      <c r="G290" s="2">
        <v>114</v>
      </c>
      <c r="I290" s="8"/>
      <c r="M290" s="1">
        <v>2.5499999999999998</v>
      </c>
      <c r="T290" s="1">
        <v>529.4</v>
      </c>
      <c r="X290" s="1">
        <v>529.4</v>
      </c>
      <c r="Y290" s="1">
        <v>1130.2</v>
      </c>
    </row>
    <row r="291" spans="1:25" x14ac:dyDescent="0.3">
      <c r="A291" s="21" t="s">
        <v>154</v>
      </c>
      <c r="C291" s="8">
        <f t="shared" si="20"/>
        <v>33135</v>
      </c>
      <c r="G291" s="2">
        <v>121</v>
      </c>
      <c r="I291" s="8"/>
      <c r="M291" s="1">
        <v>1.82</v>
      </c>
      <c r="T291" s="1">
        <v>598</v>
      </c>
      <c r="X291" s="1">
        <v>598</v>
      </c>
      <c r="Y291" s="1">
        <v>1165.3</v>
      </c>
    </row>
    <row r="292" spans="1:25" x14ac:dyDescent="0.3">
      <c r="A292" s="21" t="s">
        <v>154</v>
      </c>
      <c r="C292" s="8">
        <f t="shared" si="20"/>
        <v>33142</v>
      </c>
      <c r="G292" s="2">
        <v>128</v>
      </c>
      <c r="I292" s="8"/>
      <c r="M292" s="1">
        <v>0.9</v>
      </c>
      <c r="T292" s="1">
        <v>543</v>
      </c>
      <c r="X292" s="1">
        <v>543</v>
      </c>
      <c r="Y292" s="1">
        <v>1057.7</v>
      </c>
    </row>
    <row r="293" spans="1:25" x14ac:dyDescent="0.3">
      <c r="A293" s="21" t="s">
        <v>154</v>
      </c>
      <c r="C293" s="8">
        <f t="shared" si="20"/>
        <v>33149</v>
      </c>
      <c r="G293" s="2">
        <v>135</v>
      </c>
      <c r="I293" s="8"/>
      <c r="M293" s="1">
        <v>1.05</v>
      </c>
      <c r="T293" s="1">
        <v>591.79999999999995</v>
      </c>
      <c r="X293" s="1">
        <v>591.79999999999995</v>
      </c>
      <c r="Y293" s="1">
        <v>972.9</v>
      </c>
    </row>
    <row r="294" spans="1:25" x14ac:dyDescent="0.3">
      <c r="A294" s="21" t="s">
        <v>154</v>
      </c>
      <c r="C294" s="8">
        <f t="shared" si="20"/>
        <v>33156</v>
      </c>
      <c r="D294" s="6" t="s">
        <v>26</v>
      </c>
      <c r="G294" s="2">
        <v>142</v>
      </c>
      <c r="I294" s="8"/>
      <c r="M294" s="1">
        <v>0.53</v>
      </c>
      <c r="T294" s="1">
        <v>467.2</v>
      </c>
      <c r="X294" s="1">
        <v>467.2</v>
      </c>
      <c r="Y294" s="1">
        <v>808.4</v>
      </c>
    </row>
    <row r="295" spans="1:25" x14ac:dyDescent="0.3">
      <c r="A295" s="1" t="s">
        <v>53</v>
      </c>
      <c r="C295" s="8">
        <f>DATE(1981,12,10)+F295</f>
        <v>29952</v>
      </c>
      <c r="F295" s="2">
        <v>22</v>
      </c>
      <c r="I295" s="8"/>
      <c r="M295" s="2">
        <v>0.18</v>
      </c>
      <c r="T295" s="1">
        <v>0</v>
      </c>
      <c r="Y295" s="1">
        <v>12.8</v>
      </c>
    </row>
    <row r="296" spans="1:25" x14ac:dyDescent="0.3">
      <c r="A296" s="1" t="s">
        <v>53</v>
      </c>
      <c r="C296" s="8">
        <f t="shared" ref="C296:C320" si="21">DATE(1981,12,10)+F296</f>
        <v>29959</v>
      </c>
      <c r="F296" s="2">
        <v>29</v>
      </c>
      <c r="I296" s="8"/>
      <c r="M296" s="2">
        <v>0.43</v>
      </c>
      <c r="T296" s="1">
        <v>0</v>
      </c>
      <c r="Y296" s="1">
        <v>30.4</v>
      </c>
    </row>
    <row r="297" spans="1:25" x14ac:dyDescent="0.3">
      <c r="A297" s="1" t="s">
        <v>53</v>
      </c>
      <c r="C297" s="8">
        <f t="shared" si="21"/>
        <v>29966</v>
      </c>
      <c r="F297" s="2">
        <v>36</v>
      </c>
      <c r="I297" s="8"/>
      <c r="M297" s="2">
        <v>0.88</v>
      </c>
      <c r="T297" s="1">
        <v>0</v>
      </c>
      <c r="Y297" s="1">
        <v>57.3</v>
      </c>
    </row>
    <row r="298" spans="1:25" x14ac:dyDescent="0.3">
      <c r="A298" s="1" t="s">
        <v>53</v>
      </c>
      <c r="C298" s="8">
        <f t="shared" si="21"/>
        <v>29973</v>
      </c>
      <c r="F298" s="2">
        <v>43</v>
      </c>
      <c r="I298" s="8"/>
      <c r="M298" s="2">
        <v>1.84</v>
      </c>
      <c r="T298" s="1">
        <v>2.6</v>
      </c>
      <c r="Y298" s="1">
        <v>129.6</v>
      </c>
    </row>
    <row r="299" spans="1:25" x14ac:dyDescent="0.3">
      <c r="A299" s="1" t="s">
        <v>53</v>
      </c>
      <c r="C299" s="8">
        <f t="shared" si="21"/>
        <v>29980</v>
      </c>
      <c r="F299" s="2">
        <v>50</v>
      </c>
      <c r="I299" s="8"/>
      <c r="M299" s="2">
        <v>2.6</v>
      </c>
      <c r="T299" s="1">
        <v>8.8000000000000007</v>
      </c>
      <c r="Y299" s="1">
        <v>219</v>
      </c>
    </row>
    <row r="300" spans="1:25" x14ac:dyDescent="0.3">
      <c r="A300" s="1" t="s">
        <v>53</v>
      </c>
      <c r="C300" s="8">
        <f t="shared" si="21"/>
        <v>29987</v>
      </c>
      <c r="F300" s="2">
        <v>57</v>
      </c>
      <c r="I300" s="8"/>
      <c r="M300" s="2">
        <v>3.37</v>
      </c>
      <c r="T300" s="1">
        <v>31.2</v>
      </c>
      <c r="Y300" s="1">
        <v>346.6</v>
      </c>
    </row>
    <row r="301" spans="1:25" x14ac:dyDescent="0.3">
      <c r="A301" s="1" t="s">
        <v>53</v>
      </c>
      <c r="C301" s="8">
        <f t="shared" si="21"/>
        <v>29994</v>
      </c>
      <c r="F301" s="2">
        <v>64</v>
      </c>
      <c r="I301" s="8"/>
      <c r="M301" s="2">
        <v>3.78</v>
      </c>
      <c r="T301" s="1">
        <v>80.900000000000006</v>
      </c>
      <c r="Y301" s="1">
        <v>449.4</v>
      </c>
    </row>
    <row r="302" spans="1:25" x14ac:dyDescent="0.3">
      <c r="A302" s="1" t="s">
        <v>53</v>
      </c>
      <c r="C302" s="8">
        <f t="shared" si="21"/>
        <v>30008</v>
      </c>
      <c r="F302" s="2">
        <v>78</v>
      </c>
      <c r="I302" s="8"/>
      <c r="M302" s="2">
        <v>5.32</v>
      </c>
      <c r="T302" s="1">
        <v>137.69999999999999</v>
      </c>
      <c r="Y302" s="1">
        <v>655.7</v>
      </c>
    </row>
    <row r="303" spans="1:25" x14ac:dyDescent="0.3">
      <c r="A303" s="1" t="s">
        <v>53</v>
      </c>
      <c r="C303" s="8">
        <f t="shared" si="21"/>
        <v>30022</v>
      </c>
      <c r="F303" s="2">
        <v>92</v>
      </c>
      <c r="I303" s="8"/>
      <c r="M303" s="2">
        <v>5.88</v>
      </c>
      <c r="T303" s="1">
        <v>201.1</v>
      </c>
      <c r="Y303" s="1">
        <v>718.3</v>
      </c>
    </row>
    <row r="304" spans="1:25" x14ac:dyDescent="0.3">
      <c r="A304" s="1" t="s">
        <v>53</v>
      </c>
      <c r="C304" s="8">
        <f t="shared" si="21"/>
        <v>30029</v>
      </c>
      <c r="F304" s="2">
        <v>99</v>
      </c>
      <c r="I304" s="8"/>
      <c r="M304" s="2">
        <v>5.35</v>
      </c>
      <c r="T304" s="1">
        <v>268.2</v>
      </c>
      <c r="Y304" s="1">
        <v>865.1</v>
      </c>
    </row>
    <row r="305" spans="1:25" x14ac:dyDescent="0.3">
      <c r="A305" s="1" t="s">
        <v>53</v>
      </c>
      <c r="C305" s="8">
        <f t="shared" si="21"/>
        <v>30036</v>
      </c>
      <c r="F305" s="2">
        <v>106</v>
      </c>
      <c r="I305" s="8"/>
      <c r="T305" s="1">
        <v>516.1</v>
      </c>
      <c r="Y305" s="1">
        <v>1172.9000000000001</v>
      </c>
    </row>
    <row r="306" spans="1:25" x14ac:dyDescent="0.3">
      <c r="A306" s="1" t="s">
        <v>53</v>
      </c>
      <c r="C306" s="8">
        <f t="shared" si="21"/>
        <v>30043</v>
      </c>
      <c r="F306" s="2">
        <v>113</v>
      </c>
      <c r="I306" s="8"/>
      <c r="T306" s="1">
        <v>592.20000000000005</v>
      </c>
      <c r="Y306" s="1">
        <v>1259.9000000000001</v>
      </c>
    </row>
    <row r="307" spans="1:25" x14ac:dyDescent="0.3">
      <c r="A307" s="1" t="s">
        <v>53</v>
      </c>
      <c r="C307" s="8">
        <f t="shared" si="21"/>
        <v>30050</v>
      </c>
      <c r="F307" s="2">
        <v>120</v>
      </c>
      <c r="I307" s="8"/>
      <c r="T307" s="1">
        <v>669.1</v>
      </c>
      <c r="Y307" s="1">
        <v>1311.9</v>
      </c>
    </row>
    <row r="308" spans="1:25" x14ac:dyDescent="0.3">
      <c r="A308" s="1" t="s">
        <v>54</v>
      </c>
      <c r="C308" s="8">
        <f t="shared" si="21"/>
        <v>29952</v>
      </c>
      <c r="F308" s="2">
        <v>22</v>
      </c>
      <c r="I308" s="8"/>
      <c r="M308" s="1">
        <v>0.54</v>
      </c>
      <c r="T308" s="1">
        <v>0</v>
      </c>
      <c r="Y308" s="1">
        <v>42.8</v>
      </c>
    </row>
    <row r="309" spans="1:25" x14ac:dyDescent="0.3">
      <c r="A309" s="1" t="s">
        <v>54</v>
      </c>
      <c r="C309" s="8">
        <f t="shared" si="21"/>
        <v>29959</v>
      </c>
      <c r="F309" s="2">
        <v>29</v>
      </c>
      <c r="I309" s="8"/>
      <c r="M309" s="1">
        <v>1.22</v>
      </c>
      <c r="T309" s="1">
        <v>0</v>
      </c>
      <c r="Y309" s="1">
        <v>81.7</v>
      </c>
    </row>
    <row r="310" spans="1:25" x14ac:dyDescent="0.3">
      <c r="A310" s="1" t="s">
        <v>54</v>
      </c>
      <c r="C310" s="8">
        <f t="shared" si="21"/>
        <v>29966</v>
      </c>
      <c r="F310" s="2">
        <v>36</v>
      </c>
      <c r="I310" s="8"/>
      <c r="M310" s="1">
        <v>2.74</v>
      </c>
      <c r="T310" s="1">
        <v>0</v>
      </c>
      <c r="Y310" s="1">
        <v>193</v>
      </c>
    </row>
    <row r="311" spans="1:25" x14ac:dyDescent="0.3">
      <c r="A311" s="1" t="s">
        <v>54</v>
      </c>
      <c r="C311" s="8">
        <f t="shared" si="21"/>
        <v>29973</v>
      </c>
      <c r="F311" s="2">
        <v>43</v>
      </c>
      <c r="I311" s="8"/>
      <c r="M311" s="1">
        <v>4.3600000000000003</v>
      </c>
      <c r="T311" s="1">
        <v>10</v>
      </c>
      <c r="Y311" s="1">
        <v>334.8</v>
      </c>
    </row>
    <row r="312" spans="1:25" x14ac:dyDescent="0.3">
      <c r="A312" s="1" t="s">
        <v>54</v>
      </c>
      <c r="C312" s="8">
        <f t="shared" si="21"/>
        <v>29980</v>
      </c>
      <c r="F312" s="2">
        <v>50</v>
      </c>
      <c r="I312" s="8"/>
      <c r="M312" s="1">
        <v>4.63</v>
      </c>
      <c r="T312" s="1">
        <v>15.9</v>
      </c>
      <c r="Y312" s="1">
        <v>397</v>
      </c>
    </row>
    <row r="313" spans="1:25" x14ac:dyDescent="0.3">
      <c r="A313" s="1" t="s">
        <v>54</v>
      </c>
      <c r="C313" s="8">
        <f t="shared" si="21"/>
        <v>29987</v>
      </c>
      <c r="F313" s="2">
        <v>57</v>
      </c>
      <c r="I313" s="8"/>
      <c r="M313" s="1">
        <v>6.28</v>
      </c>
      <c r="T313" s="1">
        <v>60.5</v>
      </c>
      <c r="Y313" s="1">
        <v>671.8</v>
      </c>
    </row>
    <row r="314" spans="1:25" x14ac:dyDescent="0.3">
      <c r="A314" s="1" t="s">
        <v>54</v>
      </c>
      <c r="C314" s="8">
        <f t="shared" si="21"/>
        <v>29994</v>
      </c>
      <c r="F314" s="2">
        <v>64</v>
      </c>
      <c r="I314" s="8"/>
      <c r="M314" s="1">
        <v>6.32</v>
      </c>
      <c r="T314" s="1">
        <v>111.7</v>
      </c>
      <c r="Y314" s="1">
        <v>744.7</v>
      </c>
    </row>
    <row r="315" spans="1:25" x14ac:dyDescent="0.3">
      <c r="A315" s="1" t="s">
        <v>54</v>
      </c>
      <c r="C315" s="8">
        <f t="shared" si="21"/>
        <v>30008</v>
      </c>
      <c r="F315" s="2">
        <v>78</v>
      </c>
      <c r="I315" s="8"/>
      <c r="M315" s="1">
        <v>6.9</v>
      </c>
      <c r="T315" s="1">
        <v>166.7</v>
      </c>
      <c r="Y315" s="1">
        <v>877.6</v>
      </c>
    </row>
    <row r="316" spans="1:25" x14ac:dyDescent="0.3">
      <c r="A316" s="1" t="s">
        <v>54</v>
      </c>
      <c r="C316" s="8">
        <f t="shared" si="21"/>
        <v>30022</v>
      </c>
      <c r="F316" s="2">
        <v>92</v>
      </c>
      <c r="I316" s="8"/>
      <c r="M316" s="1">
        <v>7.75</v>
      </c>
      <c r="T316" s="1">
        <v>238.5</v>
      </c>
      <c r="Y316" s="1">
        <v>954.1</v>
      </c>
    </row>
    <row r="317" spans="1:25" x14ac:dyDescent="0.3">
      <c r="A317" s="1" t="s">
        <v>54</v>
      </c>
      <c r="C317" s="8">
        <f t="shared" si="21"/>
        <v>30029</v>
      </c>
      <c r="F317" s="2">
        <v>99</v>
      </c>
      <c r="I317" s="8"/>
      <c r="M317" s="1">
        <v>8.27</v>
      </c>
      <c r="T317" s="1">
        <v>300.3</v>
      </c>
      <c r="Y317" s="1">
        <v>1072.5</v>
      </c>
    </row>
    <row r="318" spans="1:25" x14ac:dyDescent="0.3">
      <c r="A318" s="1" t="s">
        <v>54</v>
      </c>
      <c r="C318" s="8">
        <f t="shared" si="21"/>
        <v>30036</v>
      </c>
      <c r="F318" s="2">
        <v>106</v>
      </c>
      <c r="I318" s="8"/>
      <c r="T318" s="1">
        <v>579.79999999999995</v>
      </c>
      <c r="Y318" s="1">
        <v>1207.5</v>
      </c>
    </row>
    <row r="319" spans="1:25" x14ac:dyDescent="0.3">
      <c r="A319" s="1" t="s">
        <v>54</v>
      </c>
      <c r="C319" s="8">
        <f t="shared" si="21"/>
        <v>30043</v>
      </c>
      <c r="F319" s="2">
        <v>113</v>
      </c>
      <c r="I319" s="8"/>
      <c r="T319" s="1">
        <v>595.6</v>
      </c>
      <c r="Y319" s="1">
        <v>1489</v>
      </c>
    </row>
    <row r="320" spans="1:25" x14ac:dyDescent="0.3">
      <c r="A320" s="1" t="s">
        <v>54</v>
      </c>
      <c r="C320" s="8">
        <f t="shared" si="21"/>
        <v>30050</v>
      </c>
      <c r="F320" s="2">
        <v>120</v>
      </c>
      <c r="I320" s="8"/>
      <c r="T320" s="1">
        <v>667.3</v>
      </c>
      <c r="Y320" s="1">
        <v>1588.7</v>
      </c>
    </row>
    <row r="321" spans="9:9" x14ac:dyDescent="0.3">
      <c r="I321" s="8"/>
    </row>
    <row r="322" spans="9:9" x14ac:dyDescent="0.3">
      <c r="I322" s="8"/>
    </row>
    <row r="323" spans="9:9" x14ac:dyDescent="0.3">
      <c r="I323" s="8"/>
    </row>
    <row r="324" spans="9:9" x14ac:dyDescent="0.3">
      <c r="I324" s="8"/>
    </row>
    <row r="325" spans="9:9" x14ac:dyDescent="0.3">
      <c r="I325" s="8"/>
    </row>
    <row r="326" spans="9:9" x14ac:dyDescent="0.3">
      <c r="I326" s="8"/>
    </row>
    <row r="327" spans="9:9" x14ac:dyDescent="0.3">
      <c r="I327" s="8"/>
    </row>
    <row r="328" spans="9:9" x14ac:dyDescent="0.3">
      <c r="I328" s="8"/>
    </row>
    <row r="329" spans="9:9" x14ac:dyDescent="0.3">
      <c r="I329" s="8"/>
    </row>
    <row r="330" spans="9:9" x14ac:dyDescent="0.3">
      <c r="I330" s="8"/>
    </row>
    <row r="331" spans="9:9" x14ac:dyDescent="0.3">
      <c r="I331" s="8"/>
    </row>
    <row r="332" spans="9:9" x14ac:dyDescent="0.3">
      <c r="I332" s="8"/>
    </row>
    <row r="333" spans="9:9" x14ac:dyDescent="0.3">
      <c r="I333" s="8"/>
    </row>
    <row r="334" spans="9:9" x14ac:dyDescent="0.3">
      <c r="I334" s="8"/>
    </row>
    <row r="335" spans="9:9" x14ac:dyDescent="0.3">
      <c r="I335" s="8"/>
    </row>
    <row r="336" spans="9:9" x14ac:dyDescent="0.3">
      <c r="I336" s="8"/>
    </row>
    <row r="337" spans="3:102" x14ac:dyDescent="0.3">
      <c r="I337" s="8"/>
    </row>
    <row r="338" spans="3:102" x14ac:dyDescent="0.3">
      <c r="I338" s="8"/>
    </row>
    <row r="339" spans="3:102" x14ac:dyDescent="0.3">
      <c r="I339" s="8"/>
    </row>
    <row r="340" spans="3:102" x14ac:dyDescent="0.3">
      <c r="I340" s="8"/>
    </row>
    <row r="341" spans="3:102" x14ac:dyDescent="0.3">
      <c r="I341" s="8"/>
    </row>
    <row r="342" spans="3:102" x14ac:dyDescent="0.3">
      <c r="I342" s="8"/>
    </row>
    <row r="343" spans="3:102" x14ac:dyDescent="0.3">
      <c r="I343" s="8"/>
    </row>
    <row r="344" spans="3:102" x14ac:dyDescent="0.3">
      <c r="I344" s="8"/>
    </row>
    <row r="345" spans="3:102" x14ac:dyDescent="0.3">
      <c r="I345" s="8"/>
    </row>
    <row r="346" spans="3:102" x14ac:dyDescent="0.3">
      <c r="I346" s="8"/>
    </row>
    <row r="347" spans="3:102" x14ac:dyDescent="0.3">
      <c r="I347" s="8"/>
    </row>
    <row r="348" spans="3:102" x14ac:dyDescent="0.3">
      <c r="I348" s="8"/>
    </row>
    <row r="349" spans="3:102" x14ac:dyDescent="0.3">
      <c r="I349" s="8"/>
    </row>
    <row r="350" spans="3:102" x14ac:dyDescent="0.3">
      <c r="I350" s="8"/>
    </row>
    <row r="351" spans="3:102" x14ac:dyDescent="0.3">
      <c r="C351" s="18"/>
      <c r="D351" s="18"/>
      <c r="E351" s="18"/>
      <c r="F351" s="19"/>
      <c r="G351" s="19"/>
      <c r="CW351" s="20"/>
      <c r="CX351" s="20"/>
    </row>
    <row r="352" spans="3:102" x14ac:dyDescent="0.3">
      <c r="C352" s="18"/>
      <c r="D352" s="18"/>
      <c r="E352" s="18"/>
      <c r="F352" s="19"/>
      <c r="G352" s="19"/>
      <c r="CW352" s="20"/>
      <c r="CX352" s="20"/>
    </row>
    <row r="353" spans="3:102" x14ac:dyDescent="0.3">
      <c r="C353" s="18"/>
      <c r="D353" s="18"/>
      <c r="E353" s="18"/>
      <c r="F353" s="19"/>
      <c r="G353" s="19"/>
      <c r="CW353" s="20"/>
      <c r="CX353" s="20"/>
    </row>
    <row r="354" spans="3:102" x14ac:dyDescent="0.3">
      <c r="C354" s="18"/>
      <c r="D354" s="18"/>
      <c r="E354" s="18"/>
      <c r="F354" s="19"/>
      <c r="G354" s="19"/>
      <c r="CW354" s="20"/>
      <c r="CX354" s="20"/>
    </row>
    <row r="355" spans="3:102" x14ac:dyDescent="0.3">
      <c r="C355" s="18"/>
      <c r="D355" s="18"/>
      <c r="E355" s="18"/>
      <c r="F355" s="19"/>
      <c r="G355" s="19"/>
      <c r="CW355" s="20"/>
      <c r="CX355" s="20"/>
    </row>
    <row r="356" spans="3:102" x14ac:dyDescent="0.3">
      <c r="C356" s="18"/>
      <c r="D356" s="18"/>
      <c r="E356" s="18"/>
      <c r="F356" s="19"/>
      <c r="G356" s="19"/>
      <c r="CW356" s="20"/>
      <c r="CX356" s="20"/>
    </row>
    <row r="357" spans="3:102" x14ac:dyDescent="0.3">
      <c r="C357" s="18"/>
      <c r="D357" s="18"/>
      <c r="E357" s="18"/>
      <c r="F357" s="19"/>
      <c r="G357" s="19"/>
      <c r="CW357" s="20"/>
      <c r="CX357" s="20"/>
    </row>
    <row r="358" spans="3:102" x14ac:dyDescent="0.3">
      <c r="C358" s="18"/>
      <c r="D358" s="18"/>
      <c r="E358" s="18"/>
      <c r="F358" s="19"/>
      <c r="G358" s="19"/>
      <c r="CW358" s="20"/>
      <c r="CX358" s="20"/>
    </row>
    <row r="359" spans="3:102" x14ac:dyDescent="0.3">
      <c r="C359" s="18"/>
      <c r="D359" s="18"/>
      <c r="E359" s="18"/>
      <c r="F359" s="19"/>
      <c r="G359" s="19"/>
      <c r="CW359" s="20"/>
      <c r="CX359" s="20"/>
    </row>
    <row r="360" spans="3:102" x14ac:dyDescent="0.3">
      <c r="C360" s="18"/>
      <c r="D360" s="18"/>
      <c r="E360" s="18"/>
      <c r="F360" s="19"/>
      <c r="G360" s="19"/>
      <c r="CW360" s="20"/>
      <c r="CX360" s="20"/>
    </row>
    <row r="361" spans="3:102" x14ac:dyDescent="0.3">
      <c r="C361" s="18"/>
      <c r="D361" s="18"/>
      <c r="E361" s="18"/>
      <c r="F361" s="19"/>
      <c r="G361" s="19"/>
      <c r="CW361" s="20"/>
      <c r="CX361" s="20"/>
    </row>
    <row r="362" spans="3:102" x14ac:dyDescent="0.3">
      <c r="C362" s="18"/>
      <c r="D362" s="18"/>
      <c r="E362" s="18"/>
      <c r="F362" s="19"/>
      <c r="G362" s="19"/>
      <c r="CW362" s="20"/>
      <c r="CX362" s="20"/>
    </row>
    <row r="363" spans="3:102" x14ac:dyDescent="0.3">
      <c r="C363" s="18"/>
      <c r="D363" s="18"/>
      <c r="E363" s="18"/>
      <c r="F363" s="19"/>
      <c r="G363" s="19"/>
      <c r="CW363" s="20"/>
      <c r="CX363" s="20"/>
    </row>
    <row r="364" spans="3:102" x14ac:dyDescent="0.3">
      <c r="C364" s="18"/>
      <c r="D364" s="18"/>
      <c r="E364" s="18"/>
      <c r="F364" s="19"/>
      <c r="G364" s="19"/>
      <c r="CW364" s="20"/>
      <c r="CX364" s="20"/>
    </row>
    <row r="365" spans="3:102" x14ac:dyDescent="0.3">
      <c r="C365" s="18"/>
      <c r="D365" s="18"/>
      <c r="E365" s="18"/>
      <c r="F365" s="19"/>
      <c r="G365" s="19"/>
      <c r="CW365" s="20"/>
      <c r="CX365" s="20"/>
    </row>
    <row r="366" spans="3:102" x14ac:dyDescent="0.3">
      <c r="C366" s="18"/>
      <c r="D366" s="18"/>
      <c r="E366" s="18"/>
      <c r="F366" s="19"/>
      <c r="G366" s="19"/>
      <c r="CW366" s="20"/>
      <c r="CX366" s="20"/>
    </row>
    <row r="367" spans="3:102" x14ac:dyDescent="0.3">
      <c r="C367" s="18"/>
      <c r="D367" s="18"/>
      <c r="E367" s="18"/>
      <c r="F367" s="19"/>
      <c r="G367" s="19"/>
      <c r="CW367" s="20"/>
      <c r="CX367" s="20"/>
    </row>
    <row r="368" spans="3:102" x14ac:dyDescent="0.3">
      <c r="C368" s="18"/>
      <c r="D368" s="18"/>
      <c r="E368" s="18"/>
      <c r="F368" s="19"/>
      <c r="G368" s="19"/>
      <c r="CW368" s="20"/>
      <c r="CX368" s="20"/>
    </row>
    <row r="369" spans="3:102" x14ac:dyDescent="0.3">
      <c r="C369" s="18"/>
      <c r="D369" s="18"/>
      <c r="E369" s="18"/>
      <c r="F369" s="19"/>
      <c r="G369" s="19"/>
      <c r="CW369" s="20"/>
      <c r="CX369" s="20"/>
    </row>
    <row r="370" spans="3:102" x14ac:dyDescent="0.3">
      <c r="C370" s="18"/>
      <c r="D370" s="18"/>
      <c r="E370" s="18"/>
      <c r="F370" s="19"/>
      <c r="G370" s="19"/>
      <c r="CW370" s="20"/>
      <c r="CX370" s="20"/>
    </row>
    <row r="371" spans="3:102" x14ac:dyDescent="0.3">
      <c r="C371" s="18"/>
      <c r="D371" s="18"/>
      <c r="E371" s="18"/>
      <c r="F371" s="19"/>
      <c r="G371" s="19"/>
      <c r="CW371" s="20"/>
      <c r="CX371" s="20"/>
    </row>
    <row r="372" spans="3:102" x14ac:dyDescent="0.3">
      <c r="C372" s="18"/>
      <c r="D372" s="18"/>
      <c r="E372" s="18"/>
      <c r="F372" s="19"/>
      <c r="G372" s="19"/>
    </row>
    <row r="373" spans="3:102" x14ac:dyDescent="0.3">
      <c r="C373" s="18"/>
      <c r="D373" s="18"/>
      <c r="E373" s="18"/>
      <c r="F373" s="19"/>
      <c r="G373" s="19"/>
    </row>
    <row r="374" spans="3:102" x14ac:dyDescent="0.3">
      <c r="C374" s="18"/>
      <c r="D374" s="18"/>
      <c r="E374" s="18"/>
      <c r="F374" s="19"/>
      <c r="G374" s="19"/>
    </row>
    <row r="375" spans="3:102" x14ac:dyDescent="0.3">
      <c r="C375" s="18"/>
      <c r="D375" s="18"/>
      <c r="E375" s="18"/>
      <c r="F375" s="19"/>
      <c r="G375" s="19"/>
    </row>
    <row r="376" spans="3:102" x14ac:dyDescent="0.3">
      <c r="C376" s="18"/>
      <c r="D376" s="18"/>
      <c r="E376" s="18"/>
      <c r="F376" s="19"/>
      <c r="G376" s="19"/>
    </row>
    <row r="377" spans="3:102" x14ac:dyDescent="0.3">
      <c r="C377" s="18"/>
      <c r="D377" s="18"/>
      <c r="E377" s="18"/>
      <c r="F377" s="19"/>
      <c r="G377" s="19"/>
    </row>
    <row r="378" spans="3:102" x14ac:dyDescent="0.3">
      <c r="C378" s="18"/>
      <c r="D378" s="18"/>
      <c r="E378" s="18"/>
      <c r="F378" s="19"/>
      <c r="G378" s="19"/>
    </row>
    <row r="379" spans="3:102" x14ac:dyDescent="0.3">
      <c r="C379" s="18"/>
      <c r="D379" s="18"/>
      <c r="E379" s="18"/>
      <c r="F379" s="19"/>
      <c r="G379" s="19"/>
    </row>
    <row r="380" spans="3:102" x14ac:dyDescent="0.3">
      <c r="C380" s="18"/>
      <c r="D380" s="18"/>
      <c r="E380" s="18"/>
      <c r="F380" s="19"/>
      <c r="G380" s="19"/>
    </row>
    <row r="381" spans="3:102" x14ac:dyDescent="0.3">
      <c r="C381" s="18"/>
      <c r="D381" s="18"/>
      <c r="E381" s="18"/>
      <c r="F381" s="19"/>
      <c r="G381" s="19"/>
    </row>
    <row r="382" spans="3:102" x14ac:dyDescent="0.3">
      <c r="C382" s="18"/>
      <c r="D382" s="18"/>
      <c r="E382" s="18"/>
      <c r="F382" s="19"/>
      <c r="G382" s="19"/>
    </row>
    <row r="383" spans="3:102" x14ac:dyDescent="0.3">
      <c r="C383" s="18"/>
      <c r="D383" s="18"/>
      <c r="E383" s="18"/>
      <c r="F383" s="19"/>
      <c r="G383" s="19"/>
    </row>
    <row r="384" spans="3:102" x14ac:dyDescent="0.3">
      <c r="C384" s="18"/>
      <c r="D384" s="18"/>
      <c r="E384" s="18"/>
      <c r="F384" s="19"/>
      <c r="G384" s="19"/>
    </row>
    <row r="385" spans="3:7" x14ac:dyDescent="0.3">
      <c r="C385" s="18"/>
      <c r="D385" s="18"/>
      <c r="E385" s="18"/>
      <c r="F385" s="19"/>
      <c r="G385" s="19"/>
    </row>
    <row r="386" spans="3:7" x14ac:dyDescent="0.3">
      <c r="C386" s="18"/>
      <c r="D386" s="18"/>
      <c r="E386" s="18"/>
      <c r="F386" s="19"/>
      <c r="G386" s="19"/>
    </row>
    <row r="387" spans="3:7" x14ac:dyDescent="0.3">
      <c r="C387" s="18"/>
      <c r="D387" s="18"/>
      <c r="E387" s="18"/>
      <c r="F387" s="19"/>
      <c r="G387" s="19"/>
    </row>
    <row r="388" spans="3:7" x14ac:dyDescent="0.3">
      <c r="C388" s="18"/>
      <c r="D388" s="18"/>
      <c r="E388" s="18"/>
      <c r="F388" s="19"/>
      <c r="G388" s="19"/>
    </row>
    <row r="389" spans="3:7" x14ac:dyDescent="0.3">
      <c r="C389" s="18"/>
      <c r="D389" s="18"/>
      <c r="E389" s="18"/>
      <c r="F389" s="19"/>
      <c r="G389" s="19"/>
    </row>
    <row r="390" spans="3:7" x14ac:dyDescent="0.3">
      <c r="C390" s="18"/>
      <c r="D390" s="18"/>
      <c r="E390" s="18"/>
      <c r="F390" s="19"/>
      <c r="G390" s="19"/>
    </row>
    <row r="391" spans="3:7" x14ac:dyDescent="0.3">
      <c r="C391" s="18"/>
      <c r="D391" s="18"/>
      <c r="E391" s="18"/>
      <c r="F391" s="19"/>
      <c r="G391" s="19"/>
    </row>
    <row r="392" spans="3:7" x14ac:dyDescent="0.3">
      <c r="C392" s="18"/>
      <c r="D392" s="18"/>
      <c r="E392" s="18"/>
      <c r="F392" s="19"/>
      <c r="G392" s="19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91</v>
      </c>
      <c r="D3" t="s">
        <v>92</v>
      </c>
      <c r="E3" t="s">
        <v>93</v>
      </c>
      <c r="F3" t="s">
        <v>107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98</v>
      </c>
      <c r="H1" t="s">
        <v>98</v>
      </c>
    </row>
    <row r="2" spans="1:11" x14ac:dyDescent="0.3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2020-12-17T05:48:04Z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