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denbridge/Desktop/"/>
    </mc:Choice>
  </mc:AlternateContent>
  <xr:revisionPtr revIDLastSave="0" documentId="13_ncr:1_{383BF9F7-25E3-7144-9E1F-DCD902D6B60A}" xr6:coauthVersionLast="45" xr6:coauthVersionMax="45" xr10:uidLastSave="{00000000-0000-0000-0000-000000000000}"/>
  <bookViews>
    <workbookView xWindow="380" yWindow="460" windowWidth="28040" windowHeight="16400" xr2:uid="{C8D7FA8A-F49B-9043-AB08-760980A3FE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R141" i="1"/>
  <c r="AH141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S141" i="1"/>
  <c r="T141" i="1"/>
  <c r="U141" i="1"/>
  <c r="V141" i="1"/>
  <c r="O141" i="1"/>
  <c r="N141" i="1"/>
  <c r="M141" i="1"/>
  <c r="L141" i="1"/>
  <c r="K141" i="1"/>
  <c r="J141" i="1"/>
  <c r="I141" i="1"/>
  <c r="G141" i="1"/>
  <c r="F141" i="1"/>
  <c r="E141" i="1"/>
  <c r="C141" i="1"/>
  <c r="S139" i="1"/>
  <c r="T139" i="1"/>
  <c r="U139" i="1"/>
  <c r="V139" i="1"/>
  <c r="I139" i="1"/>
  <c r="J139" i="1"/>
  <c r="K139" i="1"/>
  <c r="L139" i="1"/>
  <c r="M139" i="1"/>
  <c r="N139" i="1"/>
  <c r="O139" i="1"/>
  <c r="G139" i="1"/>
  <c r="F139" i="1"/>
  <c r="E139" i="1"/>
  <c r="C139" i="1"/>
  <c r="R126" i="1"/>
  <c r="R127" i="1"/>
  <c r="R128" i="1"/>
  <c r="R129" i="1"/>
  <c r="R130" i="1"/>
  <c r="R131" i="1"/>
  <c r="R132" i="1"/>
  <c r="R133" i="1"/>
  <c r="R134" i="1"/>
  <c r="R135" i="1"/>
  <c r="R136" i="1"/>
  <c r="R2" i="1"/>
  <c r="X2" i="1" s="1"/>
  <c r="R125" i="1"/>
  <c r="AJ135" i="1"/>
  <c r="AJ136" i="1"/>
  <c r="P135" i="1"/>
  <c r="P136" i="1"/>
  <c r="H135" i="1"/>
  <c r="Q135" i="1" s="1"/>
  <c r="H136" i="1"/>
  <c r="Z136" i="1" s="1"/>
  <c r="D135" i="1"/>
  <c r="AP135" i="1" s="1"/>
  <c r="D136" i="1"/>
  <c r="AB136" i="1" s="1"/>
  <c r="AJ125" i="1"/>
  <c r="AJ126" i="1"/>
  <c r="AJ127" i="1"/>
  <c r="AJ128" i="1"/>
  <c r="AJ129" i="1"/>
  <c r="AJ130" i="1"/>
  <c r="AJ131" i="1"/>
  <c r="AJ132" i="1"/>
  <c r="AJ133" i="1"/>
  <c r="AJ134" i="1"/>
  <c r="H124" i="1"/>
  <c r="Q124" i="1" s="1"/>
  <c r="X124" i="1" s="1"/>
  <c r="H125" i="1"/>
  <c r="Z125" i="1" s="1"/>
  <c r="AD125" i="1" s="1"/>
  <c r="H126" i="1"/>
  <c r="Q126" i="1" s="1"/>
  <c r="H127" i="1"/>
  <c r="Q127" i="1" s="1"/>
  <c r="H128" i="1"/>
  <c r="Q128" i="1" s="1"/>
  <c r="H129" i="1"/>
  <c r="Z129" i="1" s="1"/>
  <c r="H130" i="1"/>
  <c r="Q130" i="1" s="1"/>
  <c r="H131" i="1"/>
  <c r="Q131" i="1" s="1"/>
  <c r="H132" i="1"/>
  <c r="Q132" i="1" s="1"/>
  <c r="H133" i="1"/>
  <c r="Q133" i="1" s="1"/>
  <c r="H134" i="1"/>
  <c r="Q134" i="1" s="1"/>
  <c r="X134" i="1" s="1"/>
  <c r="D124" i="1"/>
  <c r="D125" i="1"/>
  <c r="AB125" i="1" s="1"/>
  <c r="D126" i="1"/>
  <c r="AN126" i="1" s="1"/>
  <c r="D127" i="1"/>
  <c r="AP127" i="1" s="1"/>
  <c r="D128" i="1"/>
  <c r="AP128" i="1" s="1"/>
  <c r="D129" i="1"/>
  <c r="AP129" i="1" s="1"/>
  <c r="D130" i="1"/>
  <c r="AP130" i="1" s="1"/>
  <c r="D131" i="1"/>
  <c r="AP131" i="1" s="1"/>
  <c r="D132" i="1"/>
  <c r="AP132" i="1" s="1"/>
  <c r="D133" i="1"/>
  <c r="AP133" i="1" s="1"/>
  <c r="D134" i="1"/>
  <c r="AP134" i="1" s="1"/>
  <c r="P124" i="1"/>
  <c r="P125" i="1"/>
  <c r="P126" i="1"/>
  <c r="P127" i="1"/>
  <c r="P128" i="1"/>
  <c r="P129" i="1"/>
  <c r="P130" i="1"/>
  <c r="P131" i="1"/>
  <c r="P132" i="1"/>
  <c r="P133" i="1"/>
  <c r="P134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D102" i="1"/>
  <c r="R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90" i="1"/>
  <c r="AF141" i="1" l="1"/>
  <c r="AD129" i="1"/>
  <c r="AD136" i="1"/>
  <c r="AL130" i="1"/>
  <c r="P141" i="1"/>
  <c r="R141" i="1"/>
  <c r="AL135" i="1"/>
  <c r="AL127" i="1"/>
  <c r="AL126" i="1"/>
  <c r="AL132" i="1"/>
  <c r="AL131" i="1"/>
  <c r="Z133" i="1"/>
  <c r="AN136" i="1"/>
  <c r="Q136" i="1"/>
  <c r="X136" i="1" s="1"/>
  <c r="AP136" i="1"/>
  <c r="AN135" i="1"/>
  <c r="AB135" i="1"/>
  <c r="Z135" i="1"/>
  <c r="X135" i="1"/>
  <c r="Z134" i="1"/>
  <c r="AB134" i="1"/>
  <c r="AL134" i="1"/>
  <c r="AN134" i="1"/>
  <c r="AB133" i="1"/>
  <c r="X133" i="1"/>
  <c r="AL133" i="1"/>
  <c r="AN133" i="1"/>
  <c r="Z132" i="1"/>
  <c r="X132" i="1"/>
  <c r="AN132" i="1"/>
  <c r="AB132" i="1"/>
  <c r="AB131" i="1"/>
  <c r="Z131" i="1"/>
  <c r="AN131" i="1"/>
  <c r="X131" i="1"/>
  <c r="X130" i="1"/>
  <c r="Z130" i="1"/>
  <c r="AN130" i="1"/>
  <c r="AB130" i="1"/>
  <c r="AN129" i="1"/>
  <c r="Q129" i="1"/>
  <c r="X129" i="1" s="1"/>
  <c r="AB129" i="1"/>
  <c r="AN128" i="1"/>
  <c r="AB128" i="1"/>
  <c r="Z128" i="1"/>
  <c r="AL128" i="1"/>
  <c r="X128" i="1"/>
  <c r="Z127" i="1"/>
  <c r="AB127" i="1"/>
  <c r="X127" i="1"/>
  <c r="AN127" i="1"/>
  <c r="AP126" i="1"/>
  <c r="X126" i="1"/>
  <c r="Z126" i="1"/>
  <c r="AB126" i="1"/>
  <c r="Q125" i="1"/>
  <c r="X125" i="1" s="1"/>
  <c r="AN125" i="1"/>
  <c r="AP125" i="1"/>
  <c r="AP124" i="1"/>
  <c r="AN102" i="1"/>
  <c r="AN124" i="1"/>
  <c r="AL124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B102" i="1"/>
  <c r="AB124" i="1"/>
  <c r="Z124" i="1"/>
  <c r="H93" i="1"/>
  <c r="Q93" i="1" s="1"/>
  <c r="AL93" i="1" s="1"/>
  <c r="H94" i="1"/>
  <c r="H95" i="1"/>
  <c r="Q95" i="1" s="1"/>
  <c r="X95" i="1" s="1"/>
  <c r="H96" i="1"/>
  <c r="Q96" i="1" s="1"/>
  <c r="X96" i="1" s="1"/>
  <c r="H97" i="1"/>
  <c r="Q97" i="1" s="1"/>
  <c r="X97" i="1" s="1"/>
  <c r="H98" i="1"/>
  <c r="H99" i="1"/>
  <c r="Q99" i="1" s="1"/>
  <c r="AL99" i="1" s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D93" i="1"/>
  <c r="AP93" i="1" s="1"/>
  <c r="D94" i="1"/>
  <c r="AN94" i="1" s="1"/>
  <c r="D95" i="1"/>
  <c r="AP95" i="1" s="1"/>
  <c r="D96" i="1"/>
  <c r="AB96" i="1" s="1"/>
  <c r="D97" i="1"/>
  <c r="AB97" i="1" s="1"/>
  <c r="D98" i="1"/>
  <c r="AP98" i="1" s="1"/>
  <c r="D99" i="1"/>
  <c r="AP99" i="1" s="1"/>
  <c r="D100" i="1"/>
  <c r="AN100" i="1" s="1"/>
  <c r="D101" i="1"/>
  <c r="AP101" i="1" s="1"/>
  <c r="AP102" i="1"/>
  <c r="D103" i="1"/>
  <c r="AP103" i="1" s="1"/>
  <c r="D104" i="1"/>
  <c r="AP104" i="1" s="1"/>
  <c r="D105" i="1"/>
  <c r="AP105" i="1" s="1"/>
  <c r="D106" i="1"/>
  <c r="AP106" i="1" s="1"/>
  <c r="D107" i="1"/>
  <c r="AP107" i="1" s="1"/>
  <c r="D108" i="1"/>
  <c r="AP108" i="1" s="1"/>
  <c r="D109" i="1"/>
  <c r="AP109" i="1" s="1"/>
  <c r="D110" i="1"/>
  <c r="AP110" i="1" s="1"/>
  <c r="D111" i="1"/>
  <c r="AP111" i="1" s="1"/>
  <c r="D112" i="1"/>
  <c r="AP112" i="1" s="1"/>
  <c r="D113" i="1"/>
  <c r="AP113" i="1" s="1"/>
  <c r="D114" i="1"/>
  <c r="AP114" i="1" s="1"/>
  <c r="D115" i="1"/>
  <c r="AP115" i="1" s="1"/>
  <c r="D116" i="1"/>
  <c r="AP116" i="1" s="1"/>
  <c r="D117" i="1"/>
  <c r="AP117" i="1" s="1"/>
  <c r="D118" i="1"/>
  <c r="AB118" i="1" s="1"/>
  <c r="D119" i="1"/>
  <c r="AP119" i="1" s="1"/>
  <c r="D120" i="1"/>
  <c r="AP120" i="1" s="1"/>
  <c r="D121" i="1"/>
  <c r="AP121" i="1" s="1"/>
  <c r="D122" i="1"/>
  <c r="AP122" i="1" s="1"/>
  <c r="D123" i="1"/>
  <c r="AP123" i="1" s="1"/>
  <c r="D65" i="1"/>
  <c r="AP65" i="1" s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H70" i="1"/>
  <c r="Z70" i="1" s="1"/>
  <c r="H71" i="1"/>
  <c r="Z71" i="1" s="1"/>
  <c r="H72" i="1"/>
  <c r="Z72" i="1" s="1"/>
  <c r="H73" i="1"/>
  <c r="Z73" i="1" s="1"/>
  <c r="H74" i="1"/>
  <c r="Z74" i="1" s="1"/>
  <c r="H75" i="1"/>
  <c r="Z75" i="1" s="1"/>
  <c r="H76" i="1"/>
  <c r="Z76" i="1" s="1"/>
  <c r="H77" i="1"/>
  <c r="Z77" i="1" s="1"/>
  <c r="H78" i="1"/>
  <c r="Z78" i="1" s="1"/>
  <c r="H79" i="1"/>
  <c r="Z79" i="1" s="1"/>
  <c r="H80" i="1"/>
  <c r="Z80" i="1" s="1"/>
  <c r="H81" i="1"/>
  <c r="Z81" i="1" s="1"/>
  <c r="H82" i="1"/>
  <c r="Z82" i="1" s="1"/>
  <c r="H83" i="1"/>
  <c r="Z83" i="1" s="1"/>
  <c r="H84" i="1"/>
  <c r="Z84" i="1" s="1"/>
  <c r="H85" i="1"/>
  <c r="Z85" i="1" s="1"/>
  <c r="H86" i="1"/>
  <c r="Z86" i="1" s="1"/>
  <c r="H87" i="1"/>
  <c r="Z87" i="1" s="1"/>
  <c r="H88" i="1"/>
  <c r="Z88" i="1" s="1"/>
  <c r="H89" i="1"/>
  <c r="Z89" i="1" s="1"/>
  <c r="H90" i="1"/>
  <c r="H91" i="1"/>
  <c r="Q91" i="1" s="1"/>
  <c r="X91" i="1" s="1"/>
  <c r="H92" i="1"/>
  <c r="Q92" i="1" s="1"/>
  <c r="AL92" i="1" s="1"/>
  <c r="D70" i="1"/>
  <c r="AP70" i="1" s="1"/>
  <c r="D71" i="1"/>
  <c r="AB71" i="1" s="1"/>
  <c r="D72" i="1"/>
  <c r="AB72" i="1" s="1"/>
  <c r="D73" i="1"/>
  <c r="AP73" i="1" s="1"/>
  <c r="D74" i="1"/>
  <c r="AP74" i="1" s="1"/>
  <c r="D75" i="1"/>
  <c r="AP75" i="1" s="1"/>
  <c r="D76" i="1"/>
  <c r="AP76" i="1" s="1"/>
  <c r="D77" i="1"/>
  <c r="AP77" i="1" s="1"/>
  <c r="D78" i="1"/>
  <c r="AN78" i="1" s="1"/>
  <c r="D79" i="1"/>
  <c r="AP79" i="1" s="1"/>
  <c r="D80" i="1"/>
  <c r="AP80" i="1" s="1"/>
  <c r="D81" i="1"/>
  <c r="AP81" i="1" s="1"/>
  <c r="D82" i="1"/>
  <c r="AP82" i="1" s="1"/>
  <c r="D83" i="1"/>
  <c r="AP83" i="1" s="1"/>
  <c r="D84" i="1"/>
  <c r="AP84" i="1" s="1"/>
  <c r="D85" i="1"/>
  <c r="AP85" i="1" s="1"/>
  <c r="D86" i="1"/>
  <c r="AP86" i="1" s="1"/>
  <c r="D87" i="1"/>
  <c r="AN87" i="1" s="1"/>
  <c r="D88" i="1"/>
  <c r="AP88" i="1" s="1"/>
  <c r="D89" i="1"/>
  <c r="AP89" i="1" s="1"/>
  <c r="D90" i="1"/>
  <c r="AN90" i="1" s="1"/>
  <c r="D91" i="1"/>
  <c r="AP91" i="1" s="1"/>
  <c r="D92" i="1"/>
  <c r="AP92" i="1" s="1"/>
  <c r="AL65" i="1"/>
  <c r="AL66" i="1"/>
  <c r="AL67" i="1"/>
  <c r="AL68" i="1"/>
  <c r="AL69" i="1"/>
  <c r="AL70" i="1"/>
  <c r="AL71" i="1"/>
  <c r="AL72" i="1"/>
  <c r="AJ65" i="1"/>
  <c r="AJ66" i="1"/>
  <c r="AJ67" i="1"/>
  <c r="AJ68" i="1"/>
  <c r="AJ69" i="1"/>
  <c r="AJ70" i="1"/>
  <c r="AJ71" i="1"/>
  <c r="AJ72" i="1"/>
  <c r="X65" i="1"/>
  <c r="X66" i="1"/>
  <c r="X67" i="1"/>
  <c r="X68" i="1"/>
  <c r="X69" i="1"/>
  <c r="X70" i="1"/>
  <c r="X71" i="1"/>
  <c r="X72" i="1"/>
  <c r="H58" i="1"/>
  <c r="Z58" i="1" s="1"/>
  <c r="H59" i="1"/>
  <c r="Z59" i="1" s="1"/>
  <c r="H60" i="1"/>
  <c r="Z60" i="1" s="1"/>
  <c r="H61" i="1"/>
  <c r="Z61" i="1" s="1"/>
  <c r="H62" i="1"/>
  <c r="Z62" i="1" s="1"/>
  <c r="H63" i="1"/>
  <c r="Z63" i="1" s="1"/>
  <c r="H64" i="1"/>
  <c r="Z64" i="1" s="1"/>
  <c r="H65" i="1"/>
  <c r="Z65" i="1" s="1"/>
  <c r="H66" i="1"/>
  <c r="Z66" i="1" s="1"/>
  <c r="H67" i="1"/>
  <c r="Z67" i="1" s="1"/>
  <c r="H68" i="1"/>
  <c r="Z68" i="1" s="1"/>
  <c r="H69" i="1"/>
  <c r="Z69" i="1" s="1"/>
  <c r="D58" i="1"/>
  <c r="AP58" i="1" s="1"/>
  <c r="D59" i="1"/>
  <c r="AN59" i="1" s="1"/>
  <c r="D60" i="1"/>
  <c r="AB60" i="1" s="1"/>
  <c r="D61" i="1"/>
  <c r="AN61" i="1" s="1"/>
  <c r="D62" i="1"/>
  <c r="AB62" i="1" s="1"/>
  <c r="D63" i="1"/>
  <c r="AN63" i="1" s="1"/>
  <c r="D64" i="1"/>
  <c r="AP64" i="1" s="1"/>
  <c r="D66" i="1"/>
  <c r="AP66" i="1" s="1"/>
  <c r="D67" i="1"/>
  <c r="AB67" i="1" s="1"/>
  <c r="D68" i="1"/>
  <c r="AB68" i="1" s="1"/>
  <c r="D69" i="1"/>
  <c r="AN69" i="1" s="1"/>
  <c r="H50" i="1"/>
  <c r="Z50" i="1" s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H49" i="1"/>
  <c r="Z49" i="1" s="1"/>
  <c r="H51" i="1"/>
  <c r="Z51" i="1" s="1"/>
  <c r="H52" i="1"/>
  <c r="Z52" i="1" s="1"/>
  <c r="H53" i="1"/>
  <c r="Z53" i="1" s="1"/>
  <c r="H54" i="1"/>
  <c r="Z54" i="1" s="1"/>
  <c r="H55" i="1"/>
  <c r="Z55" i="1" s="1"/>
  <c r="H56" i="1"/>
  <c r="Z56" i="1" s="1"/>
  <c r="H57" i="1"/>
  <c r="Z57" i="1" s="1"/>
  <c r="D49" i="1"/>
  <c r="AB49" i="1" s="1"/>
  <c r="D50" i="1"/>
  <c r="AP50" i="1" s="1"/>
  <c r="D51" i="1"/>
  <c r="AN51" i="1" s="1"/>
  <c r="D52" i="1"/>
  <c r="AB52" i="1" s="1"/>
  <c r="D53" i="1"/>
  <c r="AP53" i="1" s="1"/>
  <c r="D54" i="1"/>
  <c r="AB54" i="1" s="1"/>
  <c r="D55" i="1"/>
  <c r="AP55" i="1" s="1"/>
  <c r="D56" i="1"/>
  <c r="AB56" i="1" s="1"/>
  <c r="D57" i="1"/>
  <c r="AP57" i="1" s="1"/>
  <c r="AL40" i="1"/>
  <c r="AL41" i="1"/>
  <c r="AL42" i="1"/>
  <c r="AL43" i="1"/>
  <c r="AL44" i="1"/>
  <c r="AL45" i="1"/>
  <c r="AL46" i="1"/>
  <c r="AL47" i="1"/>
  <c r="AL48" i="1"/>
  <c r="AL49" i="1"/>
  <c r="AJ40" i="1"/>
  <c r="AJ41" i="1"/>
  <c r="AJ42" i="1"/>
  <c r="AJ43" i="1"/>
  <c r="AJ44" i="1"/>
  <c r="AJ45" i="1"/>
  <c r="AJ46" i="1"/>
  <c r="AJ47" i="1"/>
  <c r="AJ48" i="1"/>
  <c r="AJ49" i="1"/>
  <c r="X40" i="1"/>
  <c r="X41" i="1"/>
  <c r="X42" i="1"/>
  <c r="X43" i="1"/>
  <c r="X44" i="1"/>
  <c r="X45" i="1"/>
  <c r="X46" i="1"/>
  <c r="X47" i="1"/>
  <c r="X48" i="1"/>
  <c r="X49" i="1"/>
  <c r="H41" i="1"/>
  <c r="Z41" i="1" s="1"/>
  <c r="H42" i="1"/>
  <c r="Z42" i="1" s="1"/>
  <c r="H43" i="1"/>
  <c r="Z43" i="1" s="1"/>
  <c r="H44" i="1"/>
  <c r="Z44" i="1" s="1"/>
  <c r="H45" i="1"/>
  <c r="Z45" i="1" s="1"/>
  <c r="H46" i="1"/>
  <c r="Z46" i="1" s="1"/>
  <c r="H47" i="1"/>
  <c r="Z47" i="1" s="1"/>
  <c r="H48" i="1"/>
  <c r="Z48" i="1" s="1"/>
  <c r="D41" i="1"/>
  <c r="AB41" i="1" s="1"/>
  <c r="D42" i="1"/>
  <c r="AB42" i="1" s="1"/>
  <c r="D43" i="1"/>
  <c r="AP43" i="1" s="1"/>
  <c r="D44" i="1"/>
  <c r="AN44" i="1" s="1"/>
  <c r="D45" i="1"/>
  <c r="AN45" i="1" s="1"/>
  <c r="D46" i="1"/>
  <c r="AB46" i="1" s="1"/>
  <c r="D47" i="1"/>
  <c r="AB47" i="1" s="1"/>
  <c r="D48" i="1"/>
  <c r="AB48" i="1" s="1"/>
  <c r="X31" i="1"/>
  <c r="X32" i="1"/>
  <c r="X33" i="1"/>
  <c r="X34" i="1"/>
  <c r="X35" i="1"/>
  <c r="X36" i="1"/>
  <c r="X37" i="1"/>
  <c r="X38" i="1"/>
  <c r="X39" i="1"/>
  <c r="AL31" i="1"/>
  <c r="AL32" i="1"/>
  <c r="AL33" i="1"/>
  <c r="AL34" i="1"/>
  <c r="AL35" i="1"/>
  <c r="AL36" i="1"/>
  <c r="AL37" i="1"/>
  <c r="AL38" i="1"/>
  <c r="AL39" i="1"/>
  <c r="AJ39" i="1"/>
  <c r="AJ31" i="1"/>
  <c r="AJ32" i="1"/>
  <c r="AJ33" i="1"/>
  <c r="AJ34" i="1"/>
  <c r="AJ35" i="1"/>
  <c r="AJ36" i="1"/>
  <c r="AJ37" i="1"/>
  <c r="AJ38" i="1"/>
  <c r="H31" i="1"/>
  <c r="Z31" i="1" s="1"/>
  <c r="H32" i="1"/>
  <c r="Z32" i="1" s="1"/>
  <c r="H33" i="1"/>
  <c r="Z33" i="1" s="1"/>
  <c r="H34" i="1"/>
  <c r="Z34" i="1" s="1"/>
  <c r="H35" i="1"/>
  <c r="Z35" i="1" s="1"/>
  <c r="H36" i="1"/>
  <c r="Z36" i="1" s="1"/>
  <c r="H37" i="1"/>
  <c r="Z37" i="1" s="1"/>
  <c r="H38" i="1"/>
  <c r="Z38" i="1" s="1"/>
  <c r="H39" i="1"/>
  <c r="Z39" i="1" s="1"/>
  <c r="H40" i="1"/>
  <c r="Z40" i="1" s="1"/>
  <c r="D31" i="1"/>
  <c r="AB31" i="1" s="1"/>
  <c r="D32" i="1"/>
  <c r="AB32" i="1" s="1"/>
  <c r="D33" i="1"/>
  <c r="AB33" i="1" s="1"/>
  <c r="D34" i="1"/>
  <c r="AB34" i="1" s="1"/>
  <c r="D35" i="1"/>
  <c r="AP35" i="1" s="1"/>
  <c r="D36" i="1"/>
  <c r="AP36" i="1" s="1"/>
  <c r="D37" i="1"/>
  <c r="AP37" i="1" s="1"/>
  <c r="D38" i="1"/>
  <c r="AB38" i="1" s="1"/>
  <c r="D39" i="1"/>
  <c r="AB39" i="1" s="1"/>
  <c r="D40" i="1"/>
  <c r="AB40" i="1" s="1"/>
  <c r="AL26" i="1"/>
  <c r="AL27" i="1"/>
  <c r="AL28" i="1"/>
  <c r="AL29" i="1"/>
  <c r="AL30" i="1"/>
  <c r="AJ26" i="1"/>
  <c r="AJ27" i="1"/>
  <c r="AJ28" i="1"/>
  <c r="AJ29" i="1"/>
  <c r="AJ30" i="1"/>
  <c r="X26" i="1"/>
  <c r="X27" i="1"/>
  <c r="X28" i="1"/>
  <c r="X29" i="1"/>
  <c r="X30" i="1"/>
  <c r="H30" i="1"/>
  <c r="Z30" i="1" s="1"/>
  <c r="H21" i="1"/>
  <c r="Z21" i="1" s="1"/>
  <c r="H22" i="1"/>
  <c r="Z22" i="1" s="1"/>
  <c r="H23" i="1"/>
  <c r="Z23" i="1" s="1"/>
  <c r="H24" i="1"/>
  <c r="Z24" i="1" s="1"/>
  <c r="H25" i="1"/>
  <c r="Z25" i="1" s="1"/>
  <c r="H26" i="1"/>
  <c r="Z26" i="1" s="1"/>
  <c r="H27" i="1"/>
  <c r="Z27" i="1" s="1"/>
  <c r="H28" i="1"/>
  <c r="Z28" i="1" s="1"/>
  <c r="H29" i="1"/>
  <c r="Z29" i="1" s="1"/>
  <c r="D21" i="1"/>
  <c r="AN21" i="1" s="1"/>
  <c r="D22" i="1"/>
  <c r="AN22" i="1" s="1"/>
  <c r="D23" i="1"/>
  <c r="AN23" i="1" s="1"/>
  <c r="D24" i="1"/>
  <c r="AP24" i="1" s="1"/>
  <c r="D25" i="1"/>
  <c r="AP25" i="1" s="1"/>
  <c r="D26" i="1"/>
  <c r="AP26" i="1" s="1"/>
  <c r="D27" i="1"/>
  <c r="AP27" i="1" s="1"/>
  <c r="D28" i="1"/>
  <c r="AP28" i="1" s="1"/>
  <c r="D29" i="1"/>
  <c r="AN29" i="1" s="1"/>
  <c r="D30" i="1"/>
  <c r="AB30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AN10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H15" i="1"/>
  <c r="Z15" i="1" s="1"/>
  <c r="H16" i="1"/>
  <c r="Z16" i="1" s="1"/>
  <c r="H17" i="1"/>
  <c r="Z17" i="1" s="1"/>
  <c r="H18" i="1"/>
  <c r="Z18" i="1" s="1"/>
  <c r="H19" i="1"/>
  <c r="Z19" i="1" s="1"/>
  <c r="H20" i="1"/>
  <c r="Z20" i="1" s="1"/>
  <c r="D15" i="1"/>
  <c r="AB15" i="1" s="1"/>
  <c r="D16" i="1"/>
  <c r="AN16" i="1" s="1"/>
  <c r="D17" i="1"/>
  <c r="AP17" i="1" s="1"/>
  <c r="D18" i="1"/>
  <c r="AB18" i="1" s="1"/>
  <c r="D19" i="1"/>
  <c r="AB19" i="1" s="1"/>
  <c r="D20" i="1"/>
  <c r="AB20" i="1" s="1"/>
  <c r="AL2" i="1"/>
  <c r="AJ2" i="1"/>
  <c r="D3" i="1"/>
  <c r="AN3" i="1" s="1"/>
  <c r="D4" i="1"/>
  <c r="AN4" i="1" s="1"/>
  <c r="D5" i="1"/>
  <c r="AB5" i="1" s="1"/>
  <c r="D6" i="1"/>
  <c r="AB6" i="1" s="1"/>
  <c r="D7" i="1"/>
  <c r="AB7" i="1" s="1"/>
  <c r="D8" i="1"/>
  <c r="AP8" i="1" s="1"/>
  <c r="D9" i="1"/>
  <c r="AP9" i="1" s="1"/>
  <c r="D10" i="1"/>
  <c r="AB10" i="1" s="1"/>
  <c r="D11" i="1"/>
  <c r="AN11" i="1" s="1"/>
  <c r="D12" i="1"/>
  <c r="AN12" i="1" s="1"/>
  <c r="D13" i="1"/>
  <c r="AB13" i="1" s="1"/>
  <c r="D14" i="1"/>
  <c r="AN14" i="1" s="1"/>
  <c r="D2" i="1"/>
  <c r="H12" i="1"/>
  <c r="Z12" i="1" s="1"/>
  <c r="H13" i="1"/>
  <c r="Z13" i="1" s="1"/>
  <c r="H14" i="1"/>
  <c r="Z14" i="1" s="1"/>
  <c r="H5" i="1"/>
  <c r="H6" i="1"/>
  <c r="H7" i="1"/>
  <c r="H8" i="1"/>
  <c r="H9" i="1"/>
  <c r="H10" i="1"/>
  <c r="H11" i="1"/>
  <c r="Z11" i="1" s="1"/>
  <c r="H4" i="1"/>
  <c r="H3" i="1"/>
  <c r="H2" i="1"/>
  <c r="AH2" i="1" s="1"/>
  <c r="AD42" i="1" l="1"/>
  <c r="AD82" i="1"/>
  <c r="AD74" i="1"/>
  <c r="AD126" i="1"/>
  <c r="AD16" i="1"/>
  <c r="AD23" i="1"/>
  <c r="AD22" i="1"/>
  <c r="AD36" i="1"/>
  <c r="AD41" i="1"/>
  <c r="AD57" i="1"/>
  <c r="AD62" i="1"/>
  <c r="AD89" i="1"/>
  <c r="AD81" i="1"/>
  <c r="AD73" i="1"/>
  <c r="AD128" i="1"/>
  <c r="AD130" i="1"/>
  <c r="AD29" i="1"/>
  <c r="AD35" i="1"/>
  <c r="AD48" i="1"/>
  <c r="AD56" i="1"/>
  <c r="AD69" i="1"/>
  <c r="AD61" i="1"/>
  <c r="AD88" i="1"/>
  <c r="AD80" i="1"/>
  <c r="AD72" i="1"/>
  <c r="AD132" i="1"/>
  <c r="AD134" i="1"/>
  <c r="AD133" i="1"/>
  <c r="AD15" i="1"/>
  <c r="AD30" i="1"/>
  <c r="AD34" i="1"/>
  <c r="AD47" i="1"/>
  <c r="AD55" i="1"/>
  <c r="AD68" i="1"/>
  <c r="AD60" i="1"/>
  <c r="AD87" i="1"/>
  <c r="AD79" i="1"/>
  <c r="AD71" i="1"/>
  <c r="Z7" i="1"/>
  <c r="AH7" i="1"/>
  <c r="Z5" i="1"/>
  <c r="AH5" i="1"/>
  <c r="AD14" i="1"/>
  <c r="AD20" i="1"/>
  <c r="AD27" i="1"/>
  <c r="AD33" i="1"/>
  <c r="AD46" i="1"/>
  <c r="AD54" i="1"/>
  <c r="AD67" i="1"/>
  <c r="AD59" i="1"/>
  <c r="AD86" i="1"/>
  <c r="AD78" i="1"/>
  <c r="AD70" i="1"/>
  <c r="AL97" i="1"/>
  <c r="AD135" i="1"/>
  <c r="Z8" i="1"/>
  <c r="AH8" i="1"/>
  <c r="Z6" i="1"/>
  <c r="AH6" i="1"/>
  <c r="AD28" i="1"/>
  <c r="Z4" i="1"/>
  <c r="AH4" i="1"/>
  <c r="AD11" i="1"/>
  <c r="AD13" i="1"/>
  <c r="AD19" i="1"/>
  <c r="AD26" i="1"/>
  <c r="AD40" i="1"/>
  <c r="AD32" i="1"/>
  <c r="AD45" i="1"/>
  <c r="AD53" i="1"/>
  <c r="AD66" i="1"/>
  <c r="AD58" i="1"/>
  <c r="AD85" i="1"/>
  <c r="AD77" i="1"/>
  <c r="AD124" i="1"/>
  <c r="AD131" i="1"/>
  <c r="AD49" i="1"/>
  <c r="AD21" i="1"/>
  <c r="Z3" i="1"/>
  <c r="AH3" i="1"/>
  <c r="AD12" i="1"/>
  <c r="AD39" i="1"/>
  <c r="AD31" i="1"/>
  <c r="AD44" i="1"/>
  <c r="AD52" i="1"/>
  <c r="AD50" i="1"/>
  <c r="AD65" i="1"/>
  <c r="AN70" i="1"/>
  <c r="AD84" i="1"/>
  <c r="AD76" i="1"/>
  <c r="Z96" i="1"/>
  <c r="AD127" i="1"/>
  <c r="AD37" i="1"/>
  <c r="AD63" i="1"/>
  <c r="Z10" i="1"/>
  <c r="AH10" i="1"/>
  <c r="AD18" i="1"/>
  <c r="AD25" i="1"/>
  <c r="Z9" i="1"/>
  <c r="AH9" i="1"/>
  <c r="AD17" i="1"/>
  <c r="AD24" i="1"/>
  <c r="AD38" i="1"/>
  <c r="AD43" i="1"/>
  <c r="AD51" i="1"/>
  <c r="AD64" i="1"/>
  <c r="AD83" i="1"/>
  <c r="AD75" i="1"/>
  <c r="AB98" i="1"/>
  <c r="AP10" i="1"/>
  <c r="AL129" i="1"/>
  <c r="AB65" i="1"/>
  <c r="AL96" i="1"/>
  <c r="H141" i="1"/>
  <c r="AN97" i="1"/>
  <c r="AJ141" i="1"/>
  <c r="AB4" i="1"/>
  <c r="AN71" i="1"/>
  <c r="AN112" i="1"/>
  <c r="AB3" i="1"/>
  <c r="Z90" i="1"/>
  <c r="Q90" i="1"/>
  <c r="AN110" i="1"/>
  <c r="AP2" i="1"/>
  <c r="D141" i="1"/>
  <c r="D139" i="1"/>
  <c r="AN89" i="1"/>
  <c r="AN15" i="1"/>
  <c r="AN81" i="1"/>
  <c r="Z2" i="1"/>
  <c r="H139" i="1"/>
  <c r="AP15" i="1"/>
  <c r="AL91" i="1"/>
  <c r="AB11" i="1"/>
  <c r="AN65" i="1"/>
  <c r="AB77" i="1"/>
  <c r="AL136" i="1"/>
  <c r="AL125" i="1"/>
  <c r="Z123" i="1"/>
  <c r="Q123" i="1"/>
  <c r="Z122" i="1"/>
  <c r="Q122" i="1"/>
  <c r="AB121" i="1"/>
  <c r="Z121" i="1"/>
  <c r="Q121" i="1"/>
  <c r="Z120" i="1"/>
  <c r="Q120" i="1"/>
  <c r="AN120" i="1"/>
  <c r="AB120" i="1"/>
  <c r="Z119" i="1"/>
  <c r="Q119" i="1"/>
  <c r="AP118" i="1"/>
  <c r="Z118" i="1"/>
  <c r="Q118" i="1"/>
  <c r="AN118" i="1"/>
  <c r="Z117" i="1"/>
  <c r="Q117" i="1"/>
  <c r="AB116" i="1"/>
  <c r="AN116" i="1"/>
  <c r="Z116" i="1"/>
  <c r="Q116" i="1"/>
  <c r="Z115" i="1"/>
  <c r="Q115" i="1"/>
  <c r="Z114" i="1"/>
  <c r="Q114" i="1"/>
  <c r="Z113" i="1"/>
  <c r="Q113" i="1"/>
  <c r="AB113" i="1"/>
  <c r="Z112" i="1"/>
  <c r="Q112" i="1"/>
  <c r="AB112" i="1"/>
  <c r="Z111" i="1"/>
  <c r="Q111" i="1"/>
  <c r="AB110" i="1"/>
  <c r="Z110" i="1"/>
  <c r="Q110" i="1"/>
  <c r="Z109" i="1"/>
  <c r="Q109" i="1"/>
  <c r="Z108" i="1"/>
  <c r="Q108" i="1"/>
  <c r="AB108" i="1"/>
  <c r="AN108" i="1"/>
  <c r="Z107" i="1"/>
  <c r="Q107" i="1"/>
  <c r="Z106" i="1"/>
  <c r="Q106" i="1"/>
  <c r="Z105" i="1"/>
  <c r="Q105" i="1"/>
  <c r="AB105" i="1"/>
  <c r="AB104" i="1"/>
  <c r="Z104" i="1"/>
  <c r="Q104" i="1"/>
  <c r="AN104" i="1"/>
  <c r="Z103" i="1"/>
  <c r="Q103" i="1"/>
  <c r="Z102" i="1"/>
  <c r="Q102" i="1"/>
  <c r="Z101" i="1"/>
  <c r="Q101" i="1"/>
  <c r="Z100" i="1"/>
  <c r="Q100" i="1"/>
  <c r="X99" i="1"/>
  <c r="Z99" i="1"/>
  <c r="Z98" i="1"/>
  <c r="Q98" i="1"/>
  <c r="AP97" i="1"/>
  <c r="Z97" i="1"/>
  <c r="AP96" i="1"/>
  <c r="AN96" i="1"/>
  <c r="Z95" i="1"/>
  <c r="AL95" i="1"/>
  <c r="AN95" i="1"/>
  <c r="Z94" i="1"/>
  <c r="Q94" i="1"/>
  <c r="AB94" i="1"/>
  <c r="AP94" i="1"/>
  <c r="Z93" i="1"/>
  <c r="X93" i="1"/>
  <c r="X92" i="1"/>
  <c r="Z92" i="1"/>
  <c r="Z91" i="1"/>
  <c r="AN91" i="1"/>
  <c r="AB90" i="1"/>
  <c r="AP90" i="1"/>
  <c r="AB99" i="1"/>
  <c r="AB88" i="1"/>
  <c r="AB123" i="1"/>
  <c r="AB115" i="1"/>
  <c r="AB107" i="1"/>
  <c r="AN123" i="1"/>
  <c r="AN115" i="1"/>
  <c r="AN107" i="1"/>
  <c r="AB87" i="1"/>
  <c r="AN93" i="1"/>
  <c r="AB122" i="1"/>
  <c r="AB114" i="1"/>
  <c r="AB106" i="1"/>
  <c r="AN122" i="1"/>
  <c r="AN114" i="1"/>
  <c r="AN106" i="1"/>
  <c r="AN62" i="1"/>
  <c r="AB95" i="1"/>
  <c r="AN92" i="1"/>
  <c r="AN121" i="1"/>
  <c r="AN113" i="1"/>
  <c r="AN105" i="1"/>
  <c r="AB50" i="1"/>
  <c r="AN54" i="1"/>
  <c r="AN99" i="1"/>
  <c r="AN53" i="1"/>
  <c r="AB93" i="1"/>
  <c r="AN98" i="1"/>
  <c r="AB119" i="1"/>
  <c r="AB111" i="1"/>
  <c r="AB103" i="1"/>
  <c r="AN119" i="1"/>
  <c r="AN111" i="1"/>
  <c r="AN103" i="1"/>
  <c r="AB92" i="1"/>
  <c r="AN50" i="1"/>
  <c r="AB91" i="1"/>
  <c r="AN88" i="1"/>
  <c r="AB117" i="1"/>
  <c r="AB109" i="1"/>
  <c r="AB101" i="1"/>
  <c r="AN117" i="1"/>
  <c r="AN109" i="1"/>
  <c r="AN101" i="1"/>
  <c r="AB100" i="1"/>
  <c r="AP100" i="1"/>
  <c r="AB89" i="1"/>
  <c r="AP87" i="1"/>
  <c r="AB86" i="1"/>
  <c r="AN86" i="1"/>
  <c r="AB85" i="1"/>
  <c r="AN85" i="1"/>
  <c r="AB84" i="1"/>
  <c r="AN84" i="1"/>
  <c r="AN83" i="1"/>
  <c r="AB83" i="1"/>
  <c r="AN82" i="1"/>
  <c r="AB82" i="1"/>
  <c r="AB81" i="1"/>
  <c r="AB80" i="1"/>
  <c r="AN80" i="1"/>
  <c r="AB79" i="1"/>
  <c r="AN79" i="1"/>
  <c r="AB78" i="1"/>
  <c r="AP78" i="1"/>
  <c r="AN77" i="1"/>
  <c r="AN76" i="1"/>
  <c r="AB76" i="1"/>
  <c r="AB75" i="1"/>
  <c r="AN75" i="1"/>
  <c r="AB74" i="1"/>
  <c r="AN74" i="1"/>
  <c r="AN73" i="1"/>
  <c r="AB73" i="1"/>
  <c r="AN72" i="1"/>
  <c r="AP72" i="1"/>
  <c r="AP71" i="1"/>
  <c r="AB70" i="1"/>
  <c r="AB69" i="1"/>
  <c r="AP69" i="1"/>
  <c r="AP68" i="1"/>
  <c r="AN68" i="1"/>
  <c r="AP67" i="1"/>
  <c r="AN67" i="1"/>
  <c r="AB66" i="1"/>
  <c r="AN66" i="1"/>
  <c r="AP62" i="1"/>
  <c r="AB61" i="1"/>
  <c r="AP61" i="1"/>
  <c r="AN60" i="1"/>
  <c r="AP60" i="1"/>
  <c r="AB59" i="1"/>
  <c r="AP59" i="1"/>
  <c r="AB58" i="1"/>
  <c r="AN58" i="1"/>
  <c r="AB57" i="1"/>
  <c r="AN57" i="1"/>
  <c r="AN56" i="1"/>
  <c r="AP56" i="1"/>
  <c r="AN55" i="1"/>
  <c r="AB55" i="1"/>
  <c r="AB64" i="1"/>
  <c r="AP63" i="1"/>
  <c r="AB63" i="1"/>
  <c r="AN64" i="1"/>
  <c r="AP54" i="1"/>
  <c r="AB53" i="1"/>
  <c r="AN52" i="1"/>
  <c r="AP52" i="1"/>
  <c r="AB51" i="1"/>
  <c r="AP51" i="1"/>
  <c r="AN49" i="1"/>
  <c r="AP49" i="1"/>
  <c r="AN48" i="1"/>
  <c r="AP48" i="1"/>
  <c r="AN47" i="1"/>
  <c r="AP47" i="1"/>
  <c r="AN46" i="1"/>
  <c r="AP46" i="1"/>
  <c r="AP45" i="1"/>
  <c r="AB45" i="1"/>
  <c r="AP44" i="1"/>
  <c r="AB44" i="1"/>
  <c r="AN43" i="1"/>
  <c r="AB43" i="1"/>
  <c r="AN42" i="1"/>
  <c r="AP42" i="1"/>
  <c r="AN41" i="1"/>
  <c r="AP41" i="1"/>
  <c r="AN40" i="1"/>
  <c r="AP40" i="1"/>
  <c r="AP39" i="1"/>
  <c r="AP6" i="1"/>
  <c r="AP5" i="1"/>
  <c r="AN39" i="1"/>
  <c r="AP7" i="1"/>
  <c r="AP14" i="1"/>
  <c r="AP4" i="1"/>
  <c r="AP13" i="1"/>
  <c r="AP3" i="1"/>
  <c r="AN34" i="1"/>
  <c r="AP12" i="1"/>
  <c r="AP11" i="1"/>
  <c r="AB12" i="1"/>
  <c r="AN38" i="1"/>
  <c r="AP38" i="1"/>
  <c r="AN37" i="1"/>
  <c r="AB37" i="1"/>
  <c r="AB36" i="1"/>
  <c r="AN36" i="1"/>
  <c r="AN35" i="1"/>
  <c r="AB35" i="1"/>
  <c r="AP34" i="1"/>
  <c r="AP33" i="1"/>
  <c r="AN33" i="1"/>
  <c r="AN32" i="1"/>
  <c r="AP32" i="1"/>
  <c r="AN31" i="1"/>
  <c r="AP31" i="1"/>
  <c r="AN9" i="1"/>
  <c r="AB9" i="1"/>
  <c r="AB8" i="1"/>
  <c r="AN5" i="1"/>
  <c r="AN7" i="1"/>
  <c r="AN6" i="1"/>
  <c r="AB14" i="1"/>
  <c r="AN8" i="1"/>
  <c r="AN13" i="1"/>
  <c r="AB25" i="1"/>
  <c r="AN25" i="1"/>
  <c r="AB27" i="1"/>
  <c r="AB28" i="1"/>
  <c r="AB26" i="1"/>
  <c r="AN28" i="1"/>
  <c r="AN27" i="1"/>
  <c r="AB29" i="1"/>
  <c r="AN26" i="1"/>
  <c r="AP30" i="1"/>
  <c r="AP29" i="1"/>
  <c r="AN30" i="1"/>
  <c r="AN24" i="1"/>
  <c r="AB24" i="1"/>
  <c r="AP23" i="1"/>
  <c r="AB23" i="1"/>
  <c r="AP22" i="1"/>
  <c r="AB22" i="1"/>
  <c r="AB21" i="1"/>
  <c r="AP21" i="1"/>
  <c r="AN20" i="1"/>
  <c r="AP20" i="1"/>
  <c r="AP19" i="1"/>
  <c r="AN19" i="1"/>
  <c r="AP18" i="1"/>
  <c r="AN18" i="1"/>
  <c r="AB17" i="1"/>
  <c r="AN17" i="1"/>
  <c r="AB16" i="1"/>
  <c r="AP16" i="1"/>
  <c r="AB2" i="1"/>
  <c r="AN2" i="1"/>
  <c r="AD96" i="1" l="1"/>
  <c r="AD5" i="1"/>
  <c r="AD4" i="1"/>
  <c r="AD101" i="1"/>
  <c r="AD122" i="1"/>
  <c r="AD10" i="1"/>
  <c r="AD107" i="1"/>
  <c r="AD7" i="1"/>
  <c r="AD104" i="1"/>
  <c r="AD98" i="1"/>
  <c r="AD99" i="1"/>
  <c r="AD9" i="1"/>
  <c r="AD110" i="1"/>
  <c r="AD119" i="1"/>
  <c r="AD94" i="1"/>
  <c r="AD92" i="1"/>
  <c r="AD114" i="1"/>
  <c r="AD105" i="1"/>
  <c r="AD123" i="1"/>
  <c r="AD95" i="1"/>
  <c r="AD103" i="1"/>
  <c r="AD115" i="1"/>
  <c r="AD120" i="1"/>
  <c r="AD2" i="1"/>
  <c r="AD141" i="1" s="1"/>
  <c r="AD113" i="1"/>
  <c r="AD91" i="1"/>
  <c r="AD102" i="1"/>
  <c r="AD111" i="1"/>
  <c r="AS140" i="1"/>
  <c r="AD6" i="1"/>
  <c r="AD93" i="1"/>
  <c r="AD106" i="1"/>
  <c r="AD109" i="1"/>
  <c r="AD112" i="1"/>
  <c r="AD118" i="1"/>
  <c r="AD90" i="1"/>
  <c r="AD3" i="1"/>
  <c r="AD8" i="1"/>
  <c r="AD97" i="1"/>
  <c r="AD117" i="1"/>
  <c r="AD108" i="1"/>
  <c r="AD100" i="1"/>
  <c r="AD116" i="1"/>
  <c r="AD121" i="1"/>
  <c r="AP141" i="1"/>
  <c r="Q141" i="1"/>
  <c r="Z141" i="1"/>
  <c r="AN141" i="1"/>
  <c r="AB141" i="1"/>
  <c r="AL90" i="1"/>
  <c r="X90" i="1"/>
  <c r="AL123" i="1"/>
  <c r="X123" i="1"/>
  <c r="X122" i="1"/>
  <c r="AL122" i="1"/>
  <c r="AL121" i="1"/>
  <c r="X121" i="1"/>
  <c r="AL120" i="1"/>
  <c r="X120" i="1"/>
  <c r="X119" i="1"/>
  <c r="AL119" i="1"/>
  <c r="AL118" i="1"/>
  <c r="X118" i="1"/>
  <c r="AL117" i="1"/>
  <c r="X117" i="1"/>
  <c r="AL116" i="1"/>
  <c r="X116" i="1"/>
  <c r="AL115" i="1"/>
  <c r="X115" i="1"/>
  <c r="AL114" i="1"/>
  <c r="X114" i="1"/>
  <c r="AL113" i="1"/>
  <c r="X113" i="1"/>
  <c r="X112" i="1"/>
  <c r="AL112" i="1"/>
  <c r="X111" i="1"/>
  <c r="AL111" i="1"/>
  <c r="X110" i="1"/>
  <c r="AL110" i="1"/>
  <c r="X109" i="1"/>
  <c r="AL109" i="1"/>
  <c r="X108" i="1"/>
  <c r="AL108" i="1"/>
  <c r="X107" i="1"/>
  <c r="AL107" i="1"/>
  <c r="X106" i="1"/>
  <c r="AL106" i="1"/>
  <c r="AL105" i="1"/>
  <c r="X105" i="1"/>
  <c r="AL104" i="1"/>
  <c r="X104" i="1"/>
  <c r="AL103" i="1"/>
  <c r="X103" i="1"/>
  <c r="AL102" i="1"/>
  <c r="X102" i="1"/>
  <c r="AL101" i="1"/>
  <c r="X101" i="1"/>
  <c r="AL100" i="1"/>
  <c r="X100" i="1"/>
  <c r="AL98" i="1"/>
  <c r="X98" i="1"/>
  <c r="X94" i="1"/>
  <c r="AL94" i="1"/>
  <c r="X141" i="1" l="1"/>
  <c r="AL141" i="1"/>
</calcChain>
</file>

<file path=xl/sharedStrings.xml><?xml version="1.0" encoding="utf-8"?>
<sst xmlns="http://schemas.openxmlformats.org/spreadsheetml/2006/main" count="306" uniqueCount="181">
  <si>
    <t xml:space="preserve">Player </t>
  </si>
  <si>
    <t xml:space="preserve">Bridge </t>
  </si>
  <si>
    <t>GP</t>
  </si>
  <si>
    <t>AB</t>
  </si>
  <si>
    <t>R</t>
  </si>
  <si>
    <t>H</t>
  </si>
  <si>
    <t>2B</t>
  </si>
  <si>
    <t>3B</t>
  </si>
  <si>
    <t>HR</t>
  </si>
  <si>
    <t>RBI</t>
  </si>
  <si>
    <t>BB</t>
  </si>
  <si>
    <t xml:space="preserve">HBP </t>
  </si>
  <si>
    <t>SO</t>
  </si>
  <si>
    <t>AVG</t>
  </si>
  <si>
    <t>SLG</t>
  </si>
  <si>
    <t>OBP</t>
  </si>
  <si>
    <t>SF</t>
  </si>
  <si>
    <t>SH</t>
  </si>
  <si>
    <t>SB</t>
  </si>
  <si>
    <t>OPS</t>
  </si>
  <si>
    <t>wOBA</t>
  </si>
  <si>
    <t>1B</t>
  </si>
  <si>
    <t>wRC</t>
  </si>
  <si>
    <t>Beeker</t>
  </si>
  <si>
    <t xml:space="preserve">Gillen </t>
  </si>
  <si>
    <t xml:space="preserve">Elliot </t>
  </si>
  <si>
    <t>Levitt</t>
  </si>
  <si>
    <t xml:space="preserve">Roberts </t>
  </si>
  <si>
    <t>Liu</t>
  </si>
  <si>
    <t xml:space="preserve">Hebble </t>
  </si>
  <si>
    <t>Sepe</t>
  </si>
  <si>
    <t>Yoshii</t>
  </si>
  <si>
    <t>Palmer</t>
  </si>
  <si>
    <t>Barnett-Mayotte</t>
  </si>
  <si>
    <t>Fishburn</t>
  </si>
  <si>
    <t>R. Burnett</t>
  </si>
  <si>
    <t>r/PA</t>
  </si>
  <si>
    <t>PA</t>
  </si>
  <si>
    <t>WOBAScale</t>
  </si>
  <si>
    <t>wRAA</t>
  </si>
  <si>
    <t>wSB</t>
  </si>
  <si>
    <t>BABIP</t>
  </si>
  <si>
    <t>ISO</t>
  </si>
  <si>
    <t>K%</t>
  </si>
  <si>
    <t>BB%</t>
  </si>
  <si>
    <t>Team</t>
  </si>
  <si>
    <t>SWAT</t>
  </si>
  <si>
    <t>CS</t>
  </si>
  <si>
    <t>Mutz</t>
  </si>
  <si>
    <t>Eberle</t>
  </si>
  <si>
    <t>JHU</t>
  </si>
  <si>
    <t>Ritchie</t>
  </si>
  <si>
    <t>Bowman</t>
  </si>
  <si>
    <t>Festa</t>
  </si>
  <si>
    <t xml:space="preserve">Sacks </t>
  </si>
  <si>
    <t>DeGiacomo</t>
  </si>
  <si>
    <t>Kutcher</t>
  </si>
  <si>
    <t>Clara</t>
  </si>
  <si>
    <t>Davis</t>
  </si>
  <si>
    <t>Darwiche</t>
  </si>
  <si>
    <t>Jaffe</t>
  </si>
  <si>
    <t>Smith</t>
  </si>
  <si>
    <t>Lin</t>
  </si>
  <si>
    <t>Reynolds</t>
  </si>
  <si>
    <t>Mee</t>
  </si>
  <si>
    <t>Albert</t>
  </si>
  <si>
    <t>Conlon</t>
  </si>
  <si>
    <t>Orgielewicz</t>
  </si>
  <si>
    <t>Karp</t>
  </si>
  <si>
    <t>HAV</t>
  </si>
  <si>
    <t>Burns</t>
  </si>
  <si>
    <t xml:space="preserve">Wallis </t>
  </si>
  <si>
    <t>Plambeck</t>
  </si>
  <si>
    <t>Perez</t>
  </si>
  <si>
    <t>Lee-Tyson</t>
  </si>
  <si>
    <t>Partee</t>
  </si>
  <si>
    <t>Furlong</t>
  </si>
  <si>
    <t>Sohmer</t>
  </si>
  <si>
    <t>Goss</t>
  </si>
  <si>
    <t>Verducci</t>
  </si>
  <si>
    <t>Vollaro</t>
  </si>
  <si>
    <t>Launi</t>
  </si>
  <si>
    <t>F&amp;M</t>
  </si>
  <si>
    <t>Lammers</t>
  </si>
  <si>
    <t>Kann</t>
  </si>
  <si>
    <t>Freeman</t>
  </si>
  <si>
    <t>Cavegn</t>
  </si>
  <si>
    <t>Ebert</t>
  </si>
  <si>
    <t>Diloreto</t>
  </si>
  <si>
    <t>Blugis</t>
  </si>
  <si>
    <t>Marano</t>
  </si>
  <si>
    <t>Kawahara</t>
  </si>
  <si>
    <t>Whelan</t>
  </si>
  <si>
    <t>Bulik</t>
  </si>
  <si>
    <t xml:space="preserve">Williams </t>
  </si>
  <si>
    <t>Iacobucci</t>
  </si>
  <si>
    <t>Daley</t>
  </si>
  <si>
    <t xml:space="preserve">Vincent </t>
  </si>
  <si>
    <t>URS</t>
  </si>
  <si>
    <t>Stanziale</t>
  </si>
  <si>
    <t xml:space="preserve">Fiorentino </t>
  </si>
  <si>
    <t xml:space="preserve">Jacobs </t>
  </si>
  <si>
    <t>Gross</t>
  </si>
  <si>
    <t>Scavone</t>
  </si>
  <si>
    <t>Mumme</t>
  </si>
  <si>
    <t>Usowski</t>
  </si>
  <si>
    <t>Kozak</t>
  </si>
  <si>
    <t>Terry</t>
  </si>
  <si>
    <t>Diana</t>
  </si>
  <si>
    <t>Geyer</t>
  </si>
  <si>
    <t>Kurey</t>
  </si>
  <si>
    <t>Campbell</t>
  </si>
  <si>
    <t>Matilsky</t>
  </si>
  <si>
    <t>DKN</t>
  </si>
  <si>
    <t>Pell</t>
  </si>
  <si>
    <t>Cohen</t>
  </si>
  <si>
    <t>Volpe</t>
  </si>
  <si>
    <t>Delsandro</t>
  </si>
  <si>
    <t>Reilly</t>
  </si>
  <si>
    <t>Brown</t>
  </si>
  <si>
    <t>Jacobson</t>
  </si>
  <si>
    <t>Carter</t>
  </si>
  <si>
    <t>Thompson</t>
  </si>
  <si>
    <t>Chudacoff</t>
  </si>
  <si>
    <t>Sakowicz</t>
  </si>
  <si>
    <t>Sumners</t>
  </si>
  <si>
    <t>Hopkins</t>
  </si>
  <si>
    <t>WAC</t>
  </si>
  <si>
    <t>Gillmer</t>
  </si>
  <si>
    <t>Kramedas</t>
  </si>
  <si>
    <t>Zwier</t>
  </si>
  <si>
    <t>Conrad</t>
  </si>
  <si>
    <t>D'Ostilo</t>
  </si>
  <si>
    <t>Barclay</t>
  </si>
  <si>
    <t>Tancredi</t>
  </si>
  <si>
    <t>Lozupone</t>
  </si>
  <si>
    <t>Donnelly</t>
  </si>
  <si>
    <t>Hirschbaum</t>
  </si>
  <si>
    <t>Meder</t>
  </si>
  <si>
    <t>Dubbe</t>
  </si>
  <si>
    <t>Robertson</t>
  </si>
  <si>
    <t>GET</t>
  </si>
  <si>
    <t>Szczesny</t>
  </si>
  <si>
    <t>Augustus</t>
  </si>
  <si>
    <t>Murphy</t>
  </si>
  <si>
    <t>LaCoe</t>
  </si>
  <si>
    <t>Gasparro</t>
  </si>
  <si>
    <t>Giovinco</t>
  </si>
  <si>
    <t>Probst</t>
  </si>
  <si>
    <t>Sneed</t>
  </si>
  <si>
    <t>Anderson</t>
  </si>
  <si>
    <t>Tom</t>
  </si>
  <si>
    <t>MCD</t>
  </si>
  <si>
    <t>McGuire</t>
  </si>
  <si>
    <t>Franke</t>
  </si>
  <si>
    <t>Jenkins</t>
  </si>
  <si>
    <t>Daly</t>
  </si>
  <si>
    <t>Griest</t>
  </si>
  <si>
    <t>Biscoe</t>
  </si>
  <si>
    <t>Rosanova</t>
  </si>
  <si>
    <t>Nelson</t>
  </si>
  <si>
    <t>O'Shea</t>
  </si>
  <si>
    <t>Reitz</t>
  </si>
  <si>
    <t>Valori</t>
  </si>
  <si>
    <t>Grantland</t>
  </si>
  <si>
    <t>MUH</t>
  </si>
  <si>
    <t>Serruto</t>
  </si>
  <si>
    <t>Weiss</t>
  </si>
  <si>
    <t>Cappadona</t>
  </si>
  <si>
    <t>Avallone</t>
  </si>
  <si>
    <t xml:space="preserve">Brittingham </t>
  </si>
  <si>
    <t>Riebesell</t>
  </si>
  <si>
    <t>Capra</t>
  </si>
  <si>
    <t>Grillo</t>
  </si>
  <si>
    <t>Reitmeyer</t>
  </si>
  <si>
    <t>Hopes</t>
  </si>
  <si>
    <t>Icaza</t>
  </si>
  <si>
    <t>Yohe</t>
  </si>
  <si>
    <t xml:space="preserve">Total Sum </t>
  </si>
  <si>
    <t xml:space="preserve">Average </t>
  </si>
  <si>
    <t>lgwSB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</si>
</sst>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45F4-363B-EE41-BD78-97ACDA00257B}">
  <dimension ref="A1:BC151"/>
  <sheetViews>
    <sheetView tabSelected="1" workbookViewId="0">
      <pane xSplit="1" ySplit="1" topLeftCell="B93" activePane="bottomRight" state="frozen"/>
      <selection pane="topRight" activeCell="B1" sqref="B1"/>
      <selection pane="bottomLeft" activeCell="A2" sqref="A2"/>
      <selection pane="bottomRight" activeCell="Q113" sqref="Q113:Q124"/>
    </sheetView>
  </sheetViews>
  <sheetFormatPr baseColWidth="10" defaultRowHeight="16" x14ac:dyDescent="0.2"/>
  <cols>
    <col min="1" max="1" width="17.6640625" style="1" customWidth="1"/>
    <col min="2" max="2" width="15.5" style="1" customWidth="1"/>
    <col min="3" max="22" width="10.83203125" style="1"/>
    <col min="23" max="23" width="1.83203125" style="3" customWidth="1"/>
    <col min="24" max="24" width="10.83203125" style="1"/>
    <col min="25" max="25" width="1.83203125" style="3" customWidth="1"/>
    <col min="26" max="26" width="10.83203125" style="1"/>
    <col min="27" max="27" width="1.83203125" style="3" customWidth="1"/>
    <col min="28" max="28" width="13" style="1" customWidth="1"/>
    <col min="29" max="29" width="1.83203125" style="3" customWidth="1"/>
    <col min="30" max="30" width="10.83203125" style="1"/>
    <col min="31" max="31" width="1.83203125" style="3" customWidth="1"/>
    <col min="32" max="32" width="10.83203125" style="1"/>
    <col min="33" max="33" width="1.83203125" style="3" customWidth="1"/>
    <col min="34" max="34" width="10.83203125" style="1"/>
    <col min="35" max="35" width="1.83203125" style="3" customWidth="1"/>
    <col min="36" max="36" width="10.83203125" style="1"/>
    <col min="37" max="37" width="1.83203125" style="3" customWidth="1"/>
    <col min="38" max="38" width="9.33203125" style="1" customWidth="1"/>
    <col min="39" max="39" width="1.83203125" style="3" customWidth="1"/>
    <col min="40" max="40" width="10.83203125" style="1"/>
    <col min="41" max="41" width="1.83203125" style="3" customWidth="1"/>
    <col min="42" max="16384" width="10.83203125" style="1"/>
  </cols>
  <sheetData>
    <row r="1" spans="1:55" s="7" customFormat="1" x14ac:dyDescent="0.2">
      <c r="A1" s="7" t="s">
        <v>0</v>
      </c>
      <c r="B1" s="7" t="s">
        <v>45</v>
      </c>
      <c r="C1" s="7" t="s">
        <v>2</v>
      </c>
      <c r="D1" s="7" t="s">
        <v>37</v>
      </c>
      <c r="E1" s="7" t="s">
        <v>3</v>
      </c>
      <c r="F1" s="7" t="s">
        <v>4</v>
      </c>
      <c r="G1" s="7" t="s">
        <v>5</v>
      </c>
      <c r="H1" s="7" t="s">
        <v>21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47</v>
      </c>
      <c r="W1" s="8"/>
      <c r="X1" s="9" t="s">
        <v>19</v>
      </c>
      <c r="Y1" s="8"/>
      <c r="Z1" s="9" t="s">
        <v>20</v>
      </c>
      <c r="AA1" s="8"/>
      <c r="AB1" s="9" t="s">
        <v>36</v>
      </c>
      <c r="AC1" s="8"/>
      <c r="AD1" s="9" t="s">
        <v>22</v>
      </c>
      <c r="AE1" s="8"/>
      <c r="AF1" s="9" t="s">
        <v>39</v>
      </c>
      <c r="AG1" s="8"/>
      <c r="AH1" s="9" t="s">
        <v>40</v>
      </c>
      <c r="AI1" s="8"/>
      <c r="AJ1" s="9" t="s">
        <v>41</v>
      </c>
      <c r="AK1" s="8"/>
      <c r="AL1" s="9" t="s">
        <v>42</v>
      </c>
      <c r="AM1" s="8"/>
      <c r="AN1" s="9" t="s">
        <v>43</v>
      </c>
      <c r="AO1" s="8"/>
      <c r="AP1" s="9" t="s">
        <v>44</v>
      </c>
      <c r="AQ1" s="9"/>
      <c r="AR1" s="9" t="s">
        <v>38</v>
      </c>
      <c r="AS1" s="9" t="s">
        <v>180</v>
      </c>
      <c r="AT1" s="9"/>
      <c r="AU1" s="9"/>
      <c r="AV1" s="9"/>
      <c r="AW1" s="9"/>
      <c r="AX1" s="9"/>
      <c r="AY1" s="9"/>
      <c r="AZ1" s="9"/>
      <c r="BA1" s="9"/>
      <c r="BB1" s="9"/>
      <c r="BC1" s="9"/>
    </row>
    <row r="2" spans="1:55" ht="15" customHeight="1" x14ac:dyDescent="0.2">
      <c r="A2" s="1" t="s">
        <v>1</v>
      </c>
      <c r="B2" s="1" t="s">
        <v>46</v>
      </c>
      <c r="C2" s="1">
        <v>108</v>
      </c>
      <c r="D2" s="1">
        <f t="shared" ref="D2:D33" si="0">E2+M2+N2+S2+T2</f>
        <v>314</v>
      </c>
      <c r="E2" s="1">
        <v>279</v>
      </c>
      <c r="F2" s="1">
        <v>76</v>
      </c>
      <c r="G2" s="1">
        <v>106</v>
      </c>
      <c r="H2" s="1">
        <f>G2-(I2+J2+K2)</f>
        <v>86</v>
      </c>
      <c r="I2" s="1">
        <v>19</v>
      </c>
      <c r="J2" s="1">
        <v>1</v>
      </c>
      <c r="K2" s="1">
        <v>0</v>
      </c>
      <c r="L2" s="1">
        <v>41</v>
      </c>
      <c r="M2" s="1">
        <v>24</v>
      </c>
      <c r="N2" s="1">
        <v>4</v>
      </c>
      <c r="O2" s="1">
        <v>14</v>
      </c>
      <c r="P2" s="2">
        <v>0.38</v>
      </c>
      <c r="Q2" s="1">
        <v>0.45500000000000002</v>
      </c>
      <c r="R2" s="2">
        <f>(G2+M2+N2)/(E2+M2+N2+S2)</f>
        <v>0.4336569579288026</v>
      </c>
      <c r="S2" s="1">
        <v>2</v>
      </c>
      <c r="T2" s="1">
        <v>5</v>
      </c>
      <c r="U2" s="1">
        <v>20</v>
      </c>
      <c r="V2" s="1">
        <v>7</v>
      </c>
      <c r="X2" s="2">
        <f>R2+Q2</f>
        <v>0.88865695792880262</v>
      </c>
      <c r="Z2" s="2">
        <f t="shared" ref="Z2:Z33" si="1">( (0.69 *M2) + (0.72*N2) + (0.88*H2) + (1.247*I2) + (1.578*J2) + (2.031 *K2) )/ (E2+M2+S2+N2)</f>
        <v>0.38961488673139161</v>
      </c>
      <c r="AB2" s="2">
        <f t="shared" ref="AB2:AB33" si="2">F2/D2</f>
        <v>0.24203821656050956</v>
      </c>
      <c r="AD2" s="4">
        <f>(((Z2-0.348)/1.2467927)+(0.164))*D2</f>
        <v>61.976550963810567</v>
      </c>
      <c r="AF2" s="4">
        <f>((Z2-0.348)/1.394)*D2</f>
        <v>9.3737980155358489</v>
      </c>
      <c r="AH2" s="2">
        <f t="shared" ref="AH2:AH10" si="3">(U2*0.2) + (V2*-0.633) - (0.00249*(N2+M2+H2))</f>
        <v>-0.71486000000000005</v>
      </c>
      <c r="AJ2" s="2">
        <f t="shared" ref="AJ2:AJ33" si="4" xml:space="preserve"> (G2-K2)/(E2-K2-O2+S2)</f>
        <v>0.39700374531835209</v>
      </c>
      <c r="AL2" s="2">
        <f>Q2-P2</f>
        <v>7.5000000000000011E-2</v>
      </c>
      <c r="AN2" s="2">
        <f t="shared" ref="AN2:AN33" si="5">O2/D2</f>
        <v>4.4585987261146494E-2</v>
      </c>
      <c r="AP2" s="2">
        <f t="shared" ref="AP2:AP33" si="6">M2/D2</f>
        <v>7.6433121019108277E-2</v>
      </c>
    </row>
    <row r="3" spans="1:55" x14ac:dyDescent="0.2">
      <c r="A3" s="1" t="s">
        <v>23</v>
      </c>
      <c r="B3" s="1" t="s">
        <v>46</v>
      </c>
      <c r="C3" s="1">
        <v>138</v>
      </c>
      <c r="D3" s="1">
        <f t="shared" si="0"/>
        <v>648</v>
      </c>
      <c r="E3" s="1">
        <v>547</v>
      </c>
      <c r="F3" s="1">
        <v>130</v>
      </c>
      <c r="G3" s="1">
        <v>198</v>
      </c>
      <c r="H3" s="1">
        <f t="shared" ref="H3:H66" si="7">G3-(I3+J3+K3)</f>
        <v>128</v>
      </c>
      <c r="I3" s="1">
        <v>56</v>
      </c>
      <c r="J3" s="1">
        <v>1</v>
      </c>
      <c r="K3" s="1">
        <v>13</v>
      </c>
      <c r="L3" s="1">
        <v>154</v>
      </c>
      <c r="M3" s="1">
        <v>82</v>
      </c>
      <c r="N3" s="1">
        <v>9</v>
      </c>
      <c r="O3" s="1">
        <v>69</v>
      </c>
      <c r="P3" s="1">
        <v>0.36199999999999999</v>
      </c>
      <c r="Q3" s="1">
        <v>0.53900000000000003</v>
      </c>
      <c r="R3" s="1">
        <v>0.44700000000000001</v>
      </c>
      <c r="S3" s="1">
        <v>9</v>
      </c>
      <c r="T3" s="1">
        <v>1</v>
      </c>
      <c r="U3" s="1">
        <v>29</v>
      </c>
      <c r="V3" s="1">
        <v>2</v>
      </c>
      <c r="X3" s="1">
        <f t="shared" ref="X3:X66" si="8">R3+Q3</f>
        <v>0.98599999999999999</v>
      </c>
      <c r="Z3" s="2">
        <f t="shared" si="1"/>
        <v>0.42274034003091188</v>
      </c>
      <c r="AB3" s="2">
        <f t="shared" si="2"/>
        <v>0.20061728395061729</v>
      </c>
      <c r="AD3" s="4">
        <f>(((Z3-0.348)/1.2467927)+(0.164))*D3</f>
        <v>145.11706248715677</v>
      </c>
      <c r="AF3" s="4">
        <f t="shared" ref="AF3:AF66" si="9">((Z3-0.348)/1.394)*D3</f>
        <v>34.742998809204387</v>
      </c>
      <c r="AH3" s="2">
        <f t="shared" si="3"/>
        <v>3.988690000000001</v>
      </c>
      <c r="AJ3" s="2">
        <f t="shared" si="4"/>
        <v>0.39029535864978904</v>
      </c>
      <c r="AL3" s="2">
        <f t="shared" ref="AL3:AL66" si="10">Q3-P3</f>
        <v>0.17700000000000005</v>
      </c>
      <c r="AN3" s="2">
        <f t="shared" si="5"/>
        <v>0.10648148148148148</v>
      </c>
      <c r="AP3" s="2">
        <f t="shared" si="6"/>
        <v>0.12654320987654322</v>
      </c>
    </row>
    <row r="4" spans="1:55" x14ac:dyDescent="0.2">
      <c r="A4" s="1" t="s">
        <v>24</v>
      </c>
      <c r="B4" s="1" t="s">
        <v>46</v>
      </c>
      <c r="C4" s="1">
        <v>129</v>
      </c>
      <c r="D4" s="1">
        <f t="shared" si="0"/>
        <v>564</v>
      </c>
      <c r="E4" s="1">
        <v>513</v>
      </c>
      <c r="F4" s="1">
        <v>103</v>
      </c>
      <c r="G4" s="1">
        <v>157</v>
      </c>
      <c r="H4" s="1">
        <f t="shared" si="7"/>
        <v>98</v>
      </c>
      <c r="I4" s="1">
        <v>42</v>
      </c>
      <c r="J4" s="1">
        <v>8</v>
      </c>
      <c r="K4" s="1">
        <v>9</v>
      </c>
      <c r="L4" s="1">
        <v>93</v>
      </c>
      <c r="M4" s="1">
        <v>36</v>
      </c>
      <c r="N4" s="1">
        <v>8</v>
      </c>
      <c r="O4" s="1">
        <v>83</v>
      </c>
      <c r="P4" s="1">
        <v>0.30599999999999999</v>
      </c>
      <c r="Q4" s="1">
        <v>0.47199999999999998</v>
      </c>
      <c r="R4" s="1">
        <v>0.35599999999999998</v>
      </c>
      <c r="S4" s="1">
        <v>7</v>
      </c>
      <c r="T4" s="1">
        <v>0</v>
      </c>
      <c r="U4" s="1">
        <v>38</v>
      </c>
      <c r="V4" s="1">
        <v>7</v>
      </c>
      <c r="X4" s="1">
        <f t="shared" si="8"/>
        <v>0.82799999999999996</v>
      </c>
      <c r="Z4" s="2">
        <f t="shared" si="1"/>
        <v>0.35481737588652479</v>
      </c>
      <c r="AB4" s="2">
        <f t="shared" si="2"/>
        <v>0.18262411347517732</v>
      </c>
      <c r="AD4" s="4">
        <f>(((Z4-0.348)/1.2467927)+(0.164))*D4</f>
        <v>95.57991282688775</v>
      </c>
      <c r="AF4" s="4">
        <f t="shared" si="9"/>
        <v>2.7582496413199387</v>
      </c>
      <c r="AH4" s="2">
        <f t="shared" si="3"/>
        <v>2.8154200000000005</v>
      </c>
      <c r="AJ4" s="2">
        <f t="shared" si="4"/>
        <v>0.34579439252336447</v>
      </c>
      <c r="AL4" s="2">
        <f t="shared" si="10"/>
        <v>0.16599999999999998</v>
      </c>
      <c r="AN4" s="2">
        <f t="shared" si="5"/>
        <v>0.14716312056737588</v>
      </c>
      <c r="AP4" s="2">
        <f t="shared" si="6"/>
        <v>6.3829787234042548E-2</v>
      </c>
    </row>
    <row r="5" spans="1:55" x14ac:dyDescent="0.2">
      <c r="A5" s="1" t="s">
        <v>25</v>
      </c>
      <c r="B5" s="1" t="s">
        <v>46</v>
      </c>
      <c r="C5" s="1">
        <v>161</v>
      </c>
      <c r="D5" s="1">
        <f t="shared" si="0"/>
        <v>673</v>
      </c>
      <c r="E5" s="1">
        <v>607</v>
      </c>
      <c r="F5" s="1">
        <v>111</v>
      </c>
      <c r="G5" s="1">
        <v>188</v>
      </c>
      <c r="H5" s="1">
        <f t="shared" si="7"/>
        <v>153</v>
      </c>
      <c r="I5" s="1">
        <v>27</v>
      </c>
      <c r="J5" s="1">
        <v>3</v>
      </c>
      <c r="K5" s="1">
        <v>5</v>
      </c>
      <c r="L5" s="1">
        <v>105</v>
      </c>
      <c r="M5" s="1">
        <v>44</v>
      </c>
      <c r="N5" s="1">
        <v>7</v>
      </c>
      <c r="O5" s="1">
        <v>90</v>
      </c>
      <c r="P5" s="2">
        <v>0.31</v>
      </c>
      <c r="Q5" s="1">
        <v>0.38900000000000001</v>
      </c>
      <c r="R5" s="1">
        <v>0.35899999999999999</v>
      </c>
      <c r="S5" s="1">
        <v>8</v>
      </c>
      <c r="T5" s="1">
        <v>7</v>
      </c>
      <c r="U5" s="1">
        <v>17</v>
      </c>
      <c r="V5" s="1">
        <v>5</v>
      </c>
      <c r="X5" s="1">
        <f t="shared" si="8"/>
        <v>0.748</v>
      </c>
      <c r="Z5" s="2">
        <f t="shared" si="1"/>
        <v>0.32822522522522529</v>
      </c>
      <c r="AB5" s="2">
        <f t="shared" si="2"/>
        <v>0.16493313521545319</v>
      </c>
      <c r="AD5" s="4">
        <f>(((Z5-0.348)/1.2467927)+(0.164))*D5</f>
        <v>99.697873159649262</v>
      </c>
      <c r="AF5" s="4">
        <f t="shared" si="9"/>
        <v>-9.5469321545361296</v>
      </c>
      <c r="AH5" s="2">
        <f t="shared" si="3"/>
        <v>-0.27295999999999965</v>
      </c>
      <c r="AJ5" s="2">
        <f t="shared" si="4"/>
        <v>0.35192307692307695</v>
      </c>
      <c r="AL5" s="2">
        <f t="shared" si="10"/>
        <v>7.9000000000000015E-2</v>
      </c>
      <c r="AN5" s="2">
        <f t="shared" si="5"/>
        <v>0.1337295690936107</v>
      </c>
      <c r="AP5" s="2">
        <f t="shared" si="6"/>
        <v>6.5378900445765234E-2</v>
      </c>
    </row>
    <row r="6" spans="1:55" x14ac:dyDescent="0.2">
      <c r="A6" s="1" t="s">
        <v>26</v>
      </c>
      <c r="B6" s="1" t="s">
        <v>46</v>
      </c>
      <c r="C6" s="1">
        <v>162</v>
      </c>
      <c r="D6" s="1">
        <f t="shared" si="0"/>
        <v>706</v>
      </c>
      <c r="E6" s="1">
        <v>588</v>
      </c>
      <c r="F6" s="1">
        <v>159</v>
      </c>
      <c r="G6" s="1">
        <v>200</v>
      </c>
      <c r="H6" s="1">
        <f t="shared" si="7"/>
        <v>131</v>
      </c>
      <c r="I6" s="1">
        <v>38</v>
      </c>
      <c r="J6" s="1">
        <v>14</v>
      </c>
      <c r="K6" s="1">
        <v>17</v>
      </c>
      <c r="L6" s="1">
        <v>106</v>
      </c>
      <c r="M6" s="1">
        <v>59</v>
      </c>
      <c r="N6" s="1">
        <v>44</v>
      </c>
      <c r="O6" s="1">
        <v>109</v>
      </c>
      <c r="P6" s="2">
        <v>0.34</v>
      </c>
      <c r="Q6" s="1">
        <v>0.53900000000000003</v>
      </c>
      <c r="R6" s="1">
        <v>0.437</v>
      </c>
      <c r="S6" s="1">
        <v>3</v>
      </c>
      <c r="T6" s="1">
        <v>12</v>
      </c>
      <c r="U6" s="1">
        <v>66</v>
      </c>
      <c r="V6" s="1">
        <v>10</v>
      </c>
      <c r="X6" s="1">
        <f t="shared" si="8"/>
        <v>0.97599999999999998</v>
      </c>
      <c r="Z6" s="2">
        <f t="shared" si="1"/>
        <v>0.42028097982708928</v>
      </c>
      <c r="AB6" s="2">
        <f t="shared" si="2"/>
        <v>0.22521246458923513</v>
      </c>
      <c r="AD6" s="4">
        <f t="shared" ref="AD6:AD69" si="11">(((Z6-0.348)/1.2467927)+(0.164))*D6</f>
        <v>156.71331548117425</v>
      </c>
      <c r="AF6" s="4">
        <f t="shared" si="9"/>
        <v>36.607153341409649</v>
      </c>
      <c r="AH6" s="2">
        <f t="shared" si="3"/>
        <v>6.2873400000000013</v>
      </c>
      <c r="AJ6" s="2">
        <f t="shared" si="4"/>
        <v>0.3935483870967742</v>
      </c>
      <c r="AL6" s="2">
        <f t="shared" si="10"/>
        <v>0.19900000000000001</v>
      </c>
      <c r="AN6" s="2">
        <f t="shared" si="5"/>
        <v>0.15439093484419264</v>
      </c>
      <c r="AP6" s="2">
        <f t="shared" si="6"/>
        <v>8.3569405099150146E-2</v>
      </c>
    </row>
    <row r="7" spans="1:55" x14ac:dyDescent="0.2">
      <c r="A7" s="1" t="s">
        <v>27</v>
      </c>
      <c r="B7" s="1" t="s">
        <v>46</v>
      </c>
      <c r="C7" s="1">
        <v>140</v>
      </c>
      <c r="D7" s="1">
        <f t="shared" si="0"/>
        <v>535</v>
      </c>
      <c r="E7" s="1">
        <v>460</v>
      </c>
      <c r="F7" s="1">
        <v>87</v>
      </c>
      <c r="G7" s="1">
        <v>160</v>
      </c>
      <c r="H7" s="1">
        <f t="shared" si="7"/>
        <v>103</v>
      </c>
      <c r="I7" s="1">
        <v>35</v>
      </c>
      <c r="J7" s="1">
        <v>4</v>
      </c>
      <c r="K7" s="1">
        <v>18</v>
      </c>
      <c r="L7" s="1">
        <v>113</v>
      </c>
      <c r="M7" s="1">
        <v>60</v>
      </c>
      <c r="N7" s="1">
        <v>5</v>
      </c>
      <c r="O7" s="1">
        <v>85</v>
      </c>
      <c r="P7" s="1">
        <v>0.34799999999999998</v>
      </c>
      <c r="Q7" s="1">
        <v>0.55900000000000005</v>
      </c>
      <c r="R7" s="1">
        <v>0.42399999999999999</v>
      </c>
      <c r="S7" s="1">
        <v>6</v>
      </c>
      <c r="T7" s="1">
        <v>4</v>
      </c>
      <c r="U7" s="1">
        <v>9</v>
      </c>
      <c r="V7" s="1">
        <v>6</v>
      </c>
      <c r="X7" s="1">
        <f t="shared" si="8"/>
        <v>0.9830000000000001</v>
      </c>
      <c r="Z7" s="2">
        <f t="shared" si="1"/>
        <v>0.41837099811676082</v>
      </c>
      <c r="AB7" s="2">
        <f t="shared" si="2"/>
        <v>0.16261682242990655</v>
      </c>
      <c r="AD7" s="4">
        <f t="shared" si="11"/>
        <v>117.93626598107853</v>
      </c>
      <c r="AF7" s="4">
        <f t="shared" si="9"/>
        <v>27.007520798039494</v>
      </c>
      <c r="AH7" s="2">
        <f t="shared" si="3"/>
        <v>-2.4163199999999998</v>
      </c>
      <c r="AJ7" s="2">
        <f t="shared" si="4"/>
        <v>0.39118457300275483</v>
      </c>
      <c r="AL7" s="2">
        <f t="shared" si="10"/>
        <v>0.21100000000000008</v>
      </c>
      <c r="AN7" s="2">
        <f t="shared" si="5"/>
        <v>0.15887850467289719</v>
      </c>
      <c r="AP7" s="2">
        <f t="shared" si="6"/>
        <v>0.11214953271028037</v>
      </c>
    </row>
    <row r="8" spans="1:55" x14ac:dyDescent="0.2">
      <c r="A8" s="1" t="s">
        <v>28</v>
      </c>
      <c r="B8" s="1" t="s">
        <v>46</v>
      </c>
      <c r="C8" s="1">
        <v>81</v>
      </c>
      <c r="D8" s="1">
        <f t="shared" si="0"/>
        <v>367</v>
      </c>
      <c r="E8" s="1">
        <v>310</v>
      </c>
      <c r="F8" s="1">
        <v>78</v>
      </c>
      <c r="G8" s="1">
        <v>95</v>
      </c>
      <c r="H8" s="1">
        <f t="shared" si="7"/>
        <v>69</v>
      </c>
      <c r="I8" s="1">
        <v>21</v>
      </c>
      <c r="J8" s="1">
        <v>3</v>
      </c>
      <c r="K8" s="1">
        <v>2</v>
      </c>
      <c r="L8" s="1">
        <v>46</v>
      </c>
      <c r="M8" s="1">
        <v>45</v>
      </c>
      <c r="N8" s="1">
        <v>5</v>
      </c>
      <c r="O8" s="1">
        <v>26</v>
      </c>
      <c r="P8" s="1">
        <v>0.30599999999999999</v>
      </c>
      <c r="Q8" s="1">
        <v>0.41299999999999998</v>
      </c>
      <c r="R8" s="1">
        <v>0.39600000000000002</v>
      </c>
      <c r="S8" s="1">
        <v>6</v>
      </c>
      <c r="T8" s="1">
        <v>1</v>
      </c>
      <c r="U8" s="1">
        <v>25</v>
      </c>
      <c r="V8" s="1">
        <v>0</v>
      </c>
      <c r="X8" s="1">
        <f t="shared" si="8"/>
        <v>0.80899999999999994</v>
      </c>
      <c r="Z8" s="2">
        <f t="shared" si="1"/>
        <v>0.35615573770491804</v>
      </c>
      <c r="AB8" s="2">
        <f t="shared" si="2"/>
        <v>0.21253405994550409</v>
      </c>
      <c r="AD8" s="4">
        <f t="shared" si="11"/>
        <v>62.588684362127673</v>
      </c>
      <c r="AF8" s="4">
        <f t="shared" si="9"/>
        <v>2.1471705435472956</v>
      </c>
      <c r="AH8" s="2">
        <f t="shared" si="3"/>
        <v>4.7036899999999999</v>
      </c>
      <c r="AJ8" s="2">
        <f t="shared" si="4"/>
        <v>0.32291666666666669</v>
      </c>
      <c r="AL8" s="2">
        <f t="shared" si="10"/>
        <v>0.10699999999999998</v>
      </c>
      <c r="AN8" s="2">
        <f t="shared" si="5"/>
        <v>7.0844686648501368E-2</v>
      </c>
      <c r="AP8" s="2">
        <f t="shared" si="6"/>
        <v>0.1226158038147139</v>
      </c>
    </row>
    <row r="9" spans="1:55" x14ac:dyDescent="0.2">
      <c r="A9" s="1" t="s">
        <v>29</v>
      </c>
      <c r="B9" s="1" t="s">
        <v>46</v>
      </c>
      <c r="C9" s="1">
        <v>65</v>
      </c>
      <c r="D9" s="1">
        <f t="shared" si="0"/>
        <v>293</v>
      </c>
      <c r="E9" s="1">
        <v>238</v>
      </c>
      <c r="F9" s="1">
        <v>50</v>
      </c>
      <c r="G9" s="1">
        <v>61</v>
      </c>
      <c r="H9" s="1">
        <f t="shared" si="7"/>
        <v>36</v>
      </c>
      <c r="I9" s="1">
        <v>14</v>
      </c>
      <c r="J9" s="1">
        <v>4</v>
      </c>
      <c r="K9" s="1">
        <v>7</v>
      </c>
      <c r="L9" s="1">
        <v>46</v>
      </c>
      <c r="M9" s="1">
        <v>37</v>
      </c>
      <c r="N9" s="1">
        <v>8</v>
      </c>
      <c r="O9" s="1">
        <v>54</v>
      </c>
      <c r="P9" s="1">
        <v>0.25600000000000001</v>
      </c>
      <c r="Q9" s="1">
        <v>0.437</v>
      </c>
      <c r="R9" s="1">
        <v>0.36899999999999999</v>
      </c>
      <c r="S9" s="1">
        <v>4</v>
      </c>
      <c r="T9" s="1">
        <v>6</v>
      </c>
      <c r="U9" s="1">
        <v>9</v>
      </c>
      <c r="V9" s="1">
        <v>1</v>
      </c>
      <c r="X9" s="1">
        <f t="shared" si="8"/>
        <v>0.80600000000000005</v>
      </c>
      <c r="Z9" s="2">
        <f t="shared" si="1"/>
        <v>0.35176655052264805</v>
      </c>
      <c r="AB9" s="2">
        <f t="shared" si="2"/>
        <v>0.17064846416382254</v>
      </c>
      <c r="AD9" s="4">
        <f t="shared" si="11"/>
        <v>48.937150597317334</v>
      </c>
      <c r="AF9" s="4">
        <f t="shared" si="9"/>
        <v>0.79167812276605809</v>
      </c>
      <c r="AH9" s="2">
        <f t="shared" si="3"/>
        <v>0.96531</v>
      </c>
      <c r="AJ9" s="2">
        <f t="shared" si="4"/>
        <v>0.2983425414364641</v>
      </c>
      <c r="AL9" s="2">
        <f t="shared" si="10"/>
        <v>0.18099999999999999</v>
      </c>
      <c r="AN9" s="2">
        <f t="shared" si="5"/>
        <v>0.18430034129692832</v>
      </c>
      <c r="AP9" s="2">
        <f t="shared" si="6"/>
        <v>0.12627986348122866</v>
      </c>
    </row>
    <row r="10" spans="1:55" x14ac:dyDescent="0.2">
      <c r="A10" s="1" t="s">
        <v>31</v>
      </c>
      <c r="B10" s="1" t="s">
        <v>46</v>
      </c>
      <c r="C10" s="1">
        <v>88</v>
      </c>
      <c r="D10" s="1">
        <f t="shared" si="0"/>
        <v>241</v>
      </c>
      <c r="E10" s="1">
        <v>201</v>
      </c>
      <c r="F10" s="1">
        <v>23</v>
      </c>
      <c r="G10" s="1">
        <v>40</v>
      </c>
      <c r="H10" s="1">
        <f t="shared" si="7"/>
        <v>34</v>
      </c>
      <c r="I10" s="1">
        <v>5</v>
      </c>
      <c r="J10" s="1">
        <v>0</v>
      </c>
      <c r="K10" s="1">
        <v>1</v>
      </c>
      <c r="L10" s="1">
        <v>21</v>
      </c>
      <c r="M10" s="1">
        <v>24</v>
      </c>
      <c r="N10" s="1">
        <v>2</v>
      </c>
      <c r="O10" s="1">
        <v>40</v>
      </c>
      <c r="P10" s="1">
        <v>0.19900000000000001</v>
      </c>
      <c r="Q10" s="1">
        <v>0.23899999999999999</v>
      </c>
      <c r="R10" s="1">
        <v>0.28899999999999998</v>
      </c>
      <c r="S10" s="1">
        <v>1</v>
      </c>
      <c r="T10" s="1">
        <v>13</v>
      </c>
      <c r="U10" s="1">
        <v>1</v>
      </c>
      <c r="V10" s="1">
        <v>0</v>
      </c>
      <c r="X10" s="1">
        <f t="shared" si="8"/>
        <v>0.52800000000000002</v>
      </c>
      <c r="Z10" s="2">
        <f t="shared" si="1"/>
        <v>0.2464298245614035</v>
      </c>
      <c r="AB10" s="2">
        <f t="shared" si="2"/>
        <v>9.5435684647302899E-2</v>
      </c>
      <c r="AD10" s="4">
        <f t="shared" si="11"/>
        <v>19.890894768711952</v>
      </c>
      <c r="AF10" s="4">
        <f t="shared" si="9"/>
        <v>-17.559836643258073</v>
      </c>
      <c r="AH10" s="2">
        <f t="shared" si="3"/>
        <v>5.0600000000000006E-2</v>
      </c>
      <c r="AJ10" s="2">
        <f t="shared" si="4"/>
        <v>0.24223602484472051</v>
      </c>
      <c r="AL10" s="2">
        <f t="shared" si="10"/>
        <v>3.999999999999998E-2</v>
      </c>
      <c r="AN10" s="2">
        <f t="shared" si="5"/>
        <v>0.16597510373443983</v>
      </c>
      <c r="AP10" s="2">
        <f t="shared" si="6"/>
        <v>9.9585062240663894E-2</v>
      </c>
    </row>
    <row r="11" spans="1:55" x14ac:dyDescent="0.2">
      <c r="A11" s="1" t="s">
        <v>32</v>
      </c>
      <c r="B11" s="1" t="s">
        <v>46</v>
      </c>
      <c r="C11" s="1">
        <v>123</v>
      </c>
      <c r="D11" s="1">
        <f t="shared" si="0"/>
        <v>416</v>
      </c>
      <c r="E11" s="1">
        <v>354</v>
      </c>
      <c r="F11" s="1">
        <v>61</v>
      </c>
      <c r="G11" s="1">
        <v>94</v>
      </c>
      <c r="H11" s="1">
        <f t="shared" si="7"/>
        <v>75</v>
      </c>
      <c r="I11" s="1">
        <v>18</v>
      </c>
      <c r="J11" s="1">
        <v>0</v>
      </c>
      <c r="K11" s="1">
        <v>1</v>
      </c>
      <c r="L11" s="1">
        <v>51</v>
      </c>
      <c r="M11" s="1">
        <v>32</v>
      </c>
      <c r="N11" s="1">
        <v>12</v>
      </c>
      <c r="O11" s="1">
        <v>41</v>
      </c>
      <c r="P11" s="1">
        <v>0.26600000000000001</v>
      </c>
      <c r="Q11" s="1">
        <v>0.32500000000000001</v>
      </c>
      <c r="R11" s="1">
        <v>0.34100000000000003</v>
      </c>
      <c r="S11" s="1">
        <v>7</v>
      </c>
      <c r="T11" s="1">
        <v>11</v>
      </c>
      <c r="U11" s="1">
        <v>5</v>
      </c>
      <c r="V11" s="1">
        <v>8</v>
      </c>
      <c r="X11" s="1">
        <f t="shared" si="8"/>
        <v>0.66600000000000004</v>
      </c>
      <c r="Z11" s="2">
        <f t="shared" si="1"/>
        <v>0.29925185185185188</v>
      </c>
      <c r="AB11" s="2">
        <f t="shared" si="2"/>
        <v>0.14663461538461539</v>
      </c>
      <c r="AD11" s="4">
        <f t="shared" si="11"/>
        <v>51.958882607485904</v>
      </c>
      <c r="AF11" s="4">
        <f t="shared" si="9"/>
        <v>-14.547510494712775</v>
      </c>
      <c r="AH11" s="2">
        <f t="shared" ref="AH11:AH74" si="12">(U11*0.2) + (V11*-0.633) - (0.00249*(N11+M11+H11))</f>
        <v>-4.3603100000000001</v>
      </c>
      <c r="AJ11" s="2">
        <f t="shared" si="4"/>
        <v>0.29153605015673983</v>
      </c>
      <c r="AL11" s="2">
        <f t="shared" si="10"/>
        <v>5.8999999999999997E-2</v>
      </c>
      <c r="AN11" s="2">
        <f t="shared" si="5"/>
        <v>9.8557692307692304E-2</v>
      </c>
      <c r="AP11" s="2">
        <f t="shared" si="6"/>
        <v>7.6923076923076927E-2</v>
      </c>
    </row>
    <row r="12" spans="1:55" x14ac:dyDescent="0.2">
      <c r="A12" s="1" t="s">
        <v>35</v>
      </c>
      <c r="B12" s="1" t="s">
        <v>46</v>
      </c>
      <c r="C12" s="1">
        <v>143</v>
      </c>
      <c r="D12" s="1">
        <f t="shared" si="0"/>
        <v>593</v>
      </c>
      <c r="E12" s="1">
        <v>509</v>
      </c>
      <c r="F12" s="1">
        <v>93</v>
      </c>
      <c r="G12" s="1">
        <v>140</v>
      </c>
      <c r="H12" s="1">
        <f t="shared" si="7"/>
        <v>104</v>
      </c>
      <c r="I12" s="1">
        <v>29</v>
      </c>
      <c r="J12" s="1">
        <v>7</v>
      </c>
      <c r="K12" s="1">
        <v>0</v>
      </c>
      <c r="L12" s="1">
        <v>64</v>
      </c>
      <c r="M12" s="1">
        <v>66</v>
      </c>
      <c r="N12" s="1">
        <v>6</v>
      </c>
      <c r="O12" s="1">
        <v>66</v>
      </c>
      <c r="P12" s="1">
        <v>0.27500000000000002</v>
      </c>
      <c r="Q12" s="1">
        <v>0.36</v>
      </c>
      <c r="R12" s="1">
        <v>0.36299999999999999</v>
      </c>
      <c r="S12" s="1">
        <v>3</v>
      </c>
      <c r="T12" s="1">
        <v>9</v>
      </c>
      <c r="U12" s="1">
        <v>48</v>
      </c>
      <c r="V12" s="1">
        <v>10</v>
      </c>
      <c r="X12" s="1">
        <f t="shared" si="8"/>
        <v>0.72299999999999998</v>
      </c>
      <c r="Z12" s="2">
        <f t="shared" si="1"/>
        <v>0.32292636986301371</v>
      </c>
      <c r="AB12" s="2">
        <f t="shared" si="2"/>
        <v>0.15682967959527824</v>
      </c>
      <c r="AD12" s="4">
        <f t="shared" si="11"/>
        <v>85.326470863333697</v>
      </c>
      <c r="AF12" s="4">
        <f t="shared" si="9"/>
        <v>-10.666185560425294</v>
      </c>
      <c r="AH12" s="2">
        <f t="shared" si="12"/>
        <v>2.8317600000000014</v>
      </c>
      <c r="AJ12" s="2">
        <f t="shared" si="4"/>
        <v>0.31390134529147984</v>
      </c>
      <c r="AL12" s="2">
        <f t="shared" si="10"/>
        <v>8.4999999999999964E-2</v>
      </c>
      <c r="AN12" s="2">
        <f t="shared" si="5"/>
        <v>0.11129848229342328</v>
      </c>
      <c r="AP12" s="2">
        <f t="shared" si="6"/>
        <v>0.11129848229342328</v>
      </c>
    </row>
    <row r="13" spans="1:55" x14ac:dyDescent="0.2">
      <c r="A13" s="1" t="s">
        <v>33</v>
      </c>
      <c r="B13" s="1" t="s">
        <v>46</v>
      </c>
      <c r="C13" s="1">
        <v>93</v>
      </c>
      <c r="D13" s="1">
        <f t="shared" si="0"/>
        <v>269</v>
      </c>
      <c r="E13" s="1">
        <v>228</v>
      </c>
      <c r="F13" s="1">
        <v>38</v>
      </c>
      <c r="G13" s="1">
        <v>64</v>
      </c>
      <c r="H13" s="1">
        <f t="shared" si="7"/>
        <v>61</v>
      </c>
      <c r="I13" s="1">
        <v>3</v>
      </c>
      <c r="J13" s="1">
        <v>0</v>
      </c>
      <c r="K13" s="1">
        <v>0</v>
      </c>
      <c r="L13" s="1">
        <v>27</v>
      </c>
      <c r="M13" s="1">
        <v>20</v>
      </c>
      <c r="N13" s="1">
        <v>9</v>
      </c>
      <c r="O13" s="1">
        <v>34</v>
      </c>
      <c r="P13" s="1">
        <v>0.28100000000000003</v>
      </c>
      <c r="Q13" s="1">
        <v>0.29399999999999998</v>
      </c>
      <c r="R13" s="1">
        <v>0.36</v>
      </c>
      <c r="S13" s="1">
        <v>1</v>
      </c>
      <c r="T13" s="1">
        <v>11</v>
      </c>
      <c r="U13" s="1">
        <v>5</v>
      </c>
      <c r="V13" s="1">
        <v>5</v>
      </c>
      <c r="X13" s="1">
        <f t="shared" si="8"/>
        <v>0.65399999999999991</v>
      </c>
      <c r="Z13" s="2">
        <f t="shared" si="1"/>
        <v>0.30116666666666664</v>
      </c>
      <c r="AB13" s="2">
        <f t="shared" si="2"/>
        <v>0.14126394052044611</v>
      </c>
      <c r="AD13" s="4">
        <f t="shared" si="11"/>
        <v>34.011540239635131</v>
      </c>
      <c r="AF13" s="4">
        <f t="shared" si="9"/>
        <v>-9.0374222859875672</v>
      </c>
      <c r="AH13" s="2">
        <f t="shared" si="12"/>
        <v>-2.3891</v>
      </c>
      <c r="AJ13" s="2">
        <f t="shared" si="4"/>
        <v>0.3282051282051282</v>
      </c>
      <c r="AL13" s="2">
        <f t="shared" si="10"/>
        <v>1.2999999999999956E-2</v>
      </c>
      <c r="AN13" s="2">
        <f t="shared" si="5"/>
        <v>0.12639405204460966</v>
      </c>
      <c r="AP13" s="2">
        <f t="shared" si="6"/>
        <v>7.434944237918216E-2</v>
      </c>
    </row>
    <row r="14" spans="1:55" x14ac:dyDescent="0.2">
      <c r="A14" s="1" t="s">
        <v>34</v>
      </c>
      <c r="B14" s="1" t="s">
        <v>46</v>
      </c>
      <c r="C14" s="1">
        <v>125</v>
      </c>
      <c r="D14" s="1">
        <f t="shared" si="0"/>
        <v>516</v>
      </c>
      <c r="E14" s="1">
        <v>464</v>
      </c>
      <c r="F14" s="1">
        <v>98</v>
      </c>
      <c r="G14" s="1">
        <v>167</v>
      </c>
      <c r="H14" s="1">
        <f t="shared" si="7"/>
        <v>123</v>
      </c>
      <c r="I14" s="1">
        <v>26</v>
      </c>
      <c r="J14" s="1">
        <v>9</v>
      </c>
      <c r="K14" s="1">
        <v>9</v>
      </c>
      <c r="L14" s="1">
        <v>70</v>
      </c>
      <c r="M14" s="1">
        <v>30</v>
      </c>
      <c r="N14" s="1">
        <v>13</v>
      </c>
      <c r="O14" s="1">
        <v>60</v>
      </c>
      <c r="P14" s="2">
        <v>0.36</v>
      </c>
      <c r="Q14" s="1">
        <v>0.51300000000000001</v>
      </c>
      <c r="R14" s="1">
        <v>0.40799999999999997</v>
      </c>
      <c r="S14" s="1">
        <v>8</v>
      </c>
      <c r="T14" s="1">
        <v>1</v>
      </c>
      <c r="U14" s="1">
        <v>54</v>
      </c>
      <c r="V14" s="1">
        <v>11</v>
      </c>
      <c r="X14" s="1">
        <f t="shared" si="8"/>
        <v>0.92100000000000004</v>
      </c>
      <c r="Z14" s="2">
        <f t="shared" si="1"/>
        <v>0.39456893203883492</v>
      </c>
      <c r="AB14" s="2">
        <f t="shared" si="2"/>
        <v>0.18992248062015504</v>
      </c>
      <c r="AD14" s="4">
        <f t="shared" si="11"/>
        <v>103.89710685412165</v>
      </c>
      <c r="AF14" s="4">
        <f t="shared" si="9"/>
        <v>17.237854327144067</v>
      </c>
      <c r="AH14" s="2">
        <f t="shared" si="12"/>
        <v>3.4236600000000008</v>
      </c>
      <c r="AJ14" s="2">
        <f t="shared" si="4"/>
        <v>0.39205955334987591</v>
      </c>
      <c r="AL14" s="2">
        <f t="shared" si="10"/>
        <v>0.15300000000000002</v>
      </c>
      <c r="AN14" s="2">
        <f t="shared" si="5"/>
        <v>0.11627906976744186</v>
      </c>
      <c r="AP14" s="2">
        <f t="shared" si="6"/>
        <v>5.8139534883720929E-2</v>
      </c>
    </row>
    <row r="15" spans="1:55" x14ac:dyDescent="0.2">
      <c r="A15" s="1" t="s">
        <v>48</v>
      </c>
      <c r="B15" s="1" t="s">
        <v>46</v>
      </c>
      <c r="C15" s="1">
        <v>49</v>
      </c>
      <c r="D15" s="1">
        <f t="shared" si="0"/>
        <v>223</v>
      </c>
      <c r="E15" s="1">
        <v>196</v>
      </c>
      <c r="F15" s="1">
        <v>48</v>
      </c>
      <c r="G15" s="1">
        <v>67</v>
      </c>
      <c r="H15" s="1">
        <f t="shared" si="7"/>
        <v>60</v>
      </c>
      <c r="I15" s="1">
        <v>7</v>
      </c>
      <c r="J15" s="1">
        <v>0</v>
      </c>
      <c r="K15" s="1">
        <v>0</v>
      </c>
      <c r="L15" s="1">
        <v>26</v>
      </c>
      <c r="M15" s="1">
        <v>26</v>
      </c>
      <c r="N15" s="1">
        <v>0</v>
      </c>
      <c r="O15" s="1">
        <v>31</v>
      </c>
      <c r="P15" s="2">
        <v>0.34200000000000003</v>
      </c>
      <c r="Q15" s="1">
        <v>0.378</v>
      </c>
      <c r="R15" s="1">
        <v>0.41899999999999998</v>
      </c>
      <c r="S15" s="1">
        <v>0</v>
      </c>
      <c r="T15" s="1">
        <v>1</v>
      </c>
      <c r="U15" s="1">
        <v>16</v>
      </c>
      <c r="V15" s="1">
        <v>0</v>
      </c>
      <c r="X15" s="1">
        <f t="shared" si="8"/>
        <v>0.79699999999999993</v>
      </c>
      <c r="Z15" s="2">
        <f t="shared" si="1"/>
        <v>0.35796846846846841</v>
      </c>
      <c r="AB15" s="2">
        <f t="shared" si="2"/>
        <v>0.21524663677130046</v>
      </c>
      <c r="AD15" s="4">
        <f t="shared" si="11"/>
        <v>38.354949538017394</v>
      </c>
      <c r="AF15" s="4">
        <f t="shared" si="9"/>
        <v>1.5946689156875624</v>
      </c>
      <c r="AH15" s="2">
        <f t="shared" si="12"/>
        <v>2.9858600000000002</v>
      </c>
      <c r="AJ15" s="2">
        <f t="shared" si="4"/>
        <v>0.40606060606060607</v>
      </c>
      <c r="AK15" s="6"/>
      <c r="AL15" s="2">
        <f t="shared" si="10"/>
        <v>3.5999999999999976E-2</v>
      </c>
      <c r="AM15" s="6"/>
      <c r="AN15" s="2">
        <f t="shared" si="5"/>
        <v>0.13901345291479822</v>
      </c>
      <c r="AO15" s="6"/>
      <c r="AP15" s="2">
        <f t="shared" si="6"/>
        <v>0.11659192825112108</v>
      </c>
      <c r="AQ15" s="2"/>
    </row>
    <row r="16" spans="1:55" x14ac:dyDescent="0.2">
      <c r="A16" s="1" t="s">
        <v>30</v>
      </c>
      <c r="B16" s="1" t="s">
        <v>46</v>
      </c>
      <c r="C16" s="1">
        <v>69</v>
      </c>
      <c r="D16" s="1">
        <f t="shared" si="0"/>
        <v>246</v>
      </c>
      <c r="E16" s="1">
        <v>196</v>
      </c>
      <c r="F16" s="1">
        <v>41</v>
      </c>
      <c r="G16" s="1">
        <v>63</v>
      </c>
      <c r="H16" s="1">
        <f t="shared" si="7"/>
        <v>47</v>
      </c>
      <c r="I16" s="1">
        <v>13</v>
      </c>
      <c r="J16" s="1">
        <v>0</v>
      </c>
      <c r="K16" s="1">
        <v>3</v>
      </c>
      <c r="L16" s="1">
        <v>48</v>
      </c>
      <c r="M16" s="1">
        <v>36</v>
      </c>
      <c r="N16" s="1">
        <v>8</v>
      </c>
      <c r="O16" s="1">
        <v>39</v>
      </c>
      <c r="P16" s="2">
        <v>0.32100000000000001</v>
      </c>
      <c r="Q16" s="1">
        <v>0.434</v>
      </c>
      <c r="R16" s="1">
        <v>0.437</v>
      </c>
      <c r="S16" s="1">
        <v>5</v>
      </c>
      <c r="T16" s="1">
        <v>1</v>
      </c>
      <c r="U16" s="1">
        <v>9</v>
      </c>
      <c r="V16" s="1">
        <v>2</v>
      </c>
      <c r="X16" s="1">
        <f t="shared" si="8"/>
        <v>0.871</v>
      </c>
      <c r="Z16" s="2">
        <f t="shared" si="1"/>
        <v>0.38475102040816322</v>
      </c>
      <c r="AB16" s="2">
        <f t="shared" si="2"/>
        <v>0.16666666666666666</v>
      </c>
      <c r="AD16" s="4">
        <f t="shared" si="11"/>
        <v>47.595206251374549</v>
      </c>
      <c r="AF16" s="4">
        <f t="shared" si="9"/>
        <v>6.4854741896758679</v>
      </c>
      <c r="AH16" s="2">
        <f t="shared" si="12"/>
        <v>0.30741000000000002</v>
      </c>
      <c r="AJ16" s="2">
        <f t="shared" si="4"/>
        <v>0.37735849056603776</v>
      </c>
      <c r="AL16" s="2">
        <f t="shared" si="10"/>
        <v>0.11299999999999999</v>
      </c>
      <c r="AN16" s="2">
        <f t="shared" si="5"/>
        <v>0.15853658536585366</v>
      </c>
      <c r="AP16" s="2">
        <f t="shared" si="6"/>
        <v>0.14634146341463414</v>
      </c>
    </row>
    <row r="17" spans="1:44" ht="15" customHeight="1" x14ac:dyDescent="0.2">
      <c r="A17" s="1" t="s">
        <v>49</v>
      </c>
      <c r="B17" s="1" t="s">
        <v>50</v>
      </c>
      <c r="C17" s="1">
        <v>144</v>
      </c>
      <c r="D17" s="1">
        <f t="shared" si="0"/>
        <v>633</v>
      </c>
      <c r="E17" s="1">
        <v>538</v>
      </c>
      <c r="F17" s="1">
        <v>112</v>
      </c>
      <c r="G17" s="1">
        <v>178</v>
      </c>
      <c r="H17" s="1">
        <f t="shared" si="7"/>
        <v>140</v>
      </c>
      <c r="I17" s="1">
        <v>30</v>
      </c>
      <c r="J17" s="1">
        <v>2</v>
      </c>
      <c r="K17" s="1">
        <v>6</v>
      </c>
      <c r="L17" s="1">
        <v>94</v>
      </c>
      <c r="M17" s="1">
        <v>71</v>
      </c>
      <c r="N17" s="1">
        <v>11</v>
      </c>
      <c r="O17" s="1">
        <v>63</v>
      </c>
      <c r="P17" s="2">
        <v>0.33100000000000002</v>
      </c>
      <c r="Q17" s="1">
        <v>0.42799999999999999</v>
      </c>
      <c r="R17" s="1">
        <v>0.41299999999999998</v>
      </c>
      <c r="S17" s="1">
        <v>10</v>
      </c>
      <c r="T17" s="1">
        <v>3</v>
      </c>
      <c r="U17" s="1">
        <v>20</v>
      </c>
      <c r="V17" s="1">
        <v>3</v>
      </c>
      <c r="X17" s="1">
        <f t="shared" si="8"/>
        <v>0.84099999999999997</v>
      </c>
      <c r="Z17" s="2">
        <f t="shared" si="1"/>
        <v>0.36962222222222224</v>
      </c>
      <c r="AB17" s="2">
        <f t="shared" si="2"/>
        <v>0.17693522906793049</v>
      </c>
      <c r="AD17" s="4">
        <f t="shared" si="11"/>
        <v>114.78966025311721</v>
      </c>
      <c r="AF17" s="4">
        <f t="shared" si="9"/>
        <v>9.8184122429459784</v>
      </c>
      <c r="AH17" s="2">
        <f t="shared" si="12"/>
        <v>1.5482199999999999</v>
      </c>
      <c r="AJ17" s="2">
        <f t="shared" si="4"/>
        <v>0.35908141962421714</v>
      </c>
      <c r="AL17" s="2">
        <f t="shared" si="10"/>
        <v>9.6999999999999975E-2</v>
      </c>
      <c r="AN17" s="2">
        <f t="shared" si="5"/>
        <v>9.9526066350710901E-2</v>
      </c>
      <c r="AP17" s="2">
        <f t="shared" si="6"/>
        <v>0.11216429699842022</v>
      </c>
    </row>
    <row r="18" spans="1:44" x14ac:dyDescent="0.2">
      <c r="A18" s="1" t="s">
        <v>51</v>
      </c>
      <c r="B18" s="1" t="s">
        <v>50</v>
      </c>
      <c r="C18" s="1">
        <v>64</v>
      </c>
      <c r="D18" s="1">
        <f t="shared" si="0"/>
        <v>272</v>
      </c>
      <c r="E18" s="1">
        <v>200</v>
      </c>
      <c r="F18" s="1">
        <v>61</v>
      </c>
      <c r="G18" s="1">
        <v>53</v>
      </c>
      <c r="H18" s="1">
        <f t="shared" si="7"/>
        <v>39</v>
      </c>
      <c r="I18" s="1">
        <v>7</v>
      </c>
      <c r="J18" s="1">
        <v>1</v>
      </c>
      <c r="K18" s="1">
        <v>6</v>
      </c>
      <c r="L18" s="1">
        <v>43</v>
      </c>
      <c r="M18" s="1">
        <v>50</v>
      </c>
      <c r="N18" s="1">
        <v>14</v>
      </c>
      <c r="O18" s="1">
        <v>31</v>
      </c>
      <c r="P18" s="2">
        <v>0.26500000000000001</v>
      </c>
      <c r="Q18" s="2">
        <v>0.4</v>
      </c>
      <c r="R18" s="1">
        <v>0.437</v>
      </c>
      <c r="S18" s="1">
        <v>4</v>
      </c>
      <c r="T18" s="1">
        <v>4</v>
      </c>
      <c r="U18" s="1">
        <v>12</v>
      </c>
      <c r="V18" s="1">
        <v>2</v>
      </c>
      <c r="X18" s="1">
        <f t="shared" si="8"/>
        <v>0.83699999999999997</v>
      </c>
      <c r="Z18" s="2">
        <f t="shared" si="1"/>
        <v>0.37833208955223879</v>
      </c>
      <c r="AB18" s="2">
        <f t="shared" si="2"/>
        <v>0.22426470588235295</v>
      </c>
      <c r="AD18" s="4">
        <f t="shared" si="11"/>
        <v>51.225241469419061</v>
      </c>
      <c r="AF18" s="4">
        <f t="shared" si="9"/>
        <v>5.9184564979978189</v>
      </c>
      <c r="AH18" s="2">
        <f t="shared" si="12"/>
        <v>0.87753000000000037</v>
      </c>
      <c r="AJ18" s="2">
        <f t="shared" si="4"/>
        <v>0.28143712574850299</v>
      </c>
      <c r="AL18" s="2">
        <f t="shared" si="10"/>
        <v>0.13500000000000001</v>
      </c>
      <c r="AN18" s="2">
        <f t="shared" si="5"/>
        <v>0.11397058823529412</v>
      </c>
      <c r="AP18" s="2">
        <f t="shared" si="6"/>
        <v>0.18382352941176472</v>
      </c>
    </row>
    <row r="19" spans="1:44" x14ac:dyDescent="0.2">
      <c r="A19" s="1" t="s">
        <v>52</v>
      </c>
      <c r="B19" s="1" t="s">
        <v>50</v>
      </c>
      <c r="C19" s="1">
        <v>79</v>
      </c>
      <c r="D19" s="1">
        <f t="shared" si="0"/>
        <v>298</v>
      </c>
      <c r="E19" s="1">
        <v>262</v>
      </c>
      <c r="F19" s="1">
        <v>47</v>
      </c>
      <c r="G19" s="1">
        <v>65</v>
      </c>
      <c r="H19" s="1">
        <f t="shared" si="7"/>
        <v>45</v>
      </c>
      <c r="I19" s="1">
        <v>7</v>
      </c>
      <c r="J19" s="1">
        <v>1</v>
      </c>
      <c r="K19" s="1">
        <v>12</v>
      </c>
      <c r="L19" s="1">
        <v>48</v>
      </c>
      <c r="M19" s="1">
        <v>18</v>
      </c>
      <c r="N19" s="1">
        <v>10</v>
      </c>
      <c r="O19" s="1">
        <v>81</v>
      </c>
      <c r="P19" s="2">
        <v>0.248</v>
      </c>
      <c r="Q19" s="2">
        <v>0.42</v>
      </c>
      <c r="R19" s="1">
        <v>0.314</v>
      </c>
      <c r="S19" s="1">
        <v>6</v>
      </c>
      <c r="T19" s="1">
        <v>2</v>
      </c>
      <c r="U19" s="1">
        <v>5</v>
      </c>
      <c r="V19" s="1">
        <v>1</v>
      </c>
      <c r="X19" s="1">
        <f t="shared" si="8"/>
        <v>0.73399999999999999</v>
      </c>
      <c r="Z19" s="2">
        <f t="shared" si="1"/>
        <v>0.31722635135135135</v>
      </c>
      <c r="AB19" s="2">
        <f t="shared" si="2"/>
        <v>0.15771812080536912</v>
      </c>
      <c r="AD19" s="4">
        <f t="shared" si="11"/>
        <v>41.516689612557663</v>
      </c>
      <c r="AF19" s="4">
        <f t="shared" si="9"/>
        <v>-6.5785848617627618</v>
      </c>
      <c r="AH19" s="2">
        <f t="shared" si="12"/>
        <v>0.18522999999999998</v>
      </c>
      <c r="AJ19" s="2">
        <f t="shared" si="4"/>
        <v>0.30285714285714288</v>
      </c>
      <c r="AL19" s="2">
        <f t="shared" si="10"/>
        <v>0.17199999999999999</v>
      </c>
      <c r="AN19" s="2">
        <f t="shared" si="5"/>
        <v>0.27181208053691275</v>
      </c>
      <c r="AP19" s="2">
        <f t="shared" si="6"/>
        <v>6.0402684563758392E-2</v>
      </c>
    </row>
    <row r="20" spans="1:44" x14ac:dyDescent="0.2">
      <c r="A20" s="1" t="s">
        <v>53</v>
      </c>
      <c r="B20" s="1" t="s">
        <v>50</v>
      </c>
      <c r="C20" s="1">
        <v>97</v>
      </c>
      <c r="D20" s="1">
        <f t="shared" si="0"/>
        <v>365</v>
      </c>
      <c r="E20" s="1">
        <v>324</v>
      </c>
      <c r="F20" s="1">
        <v>63</v>
      </c>
      <c r="G20" s="1">
        <v>92</v>
      </c>
      <c r="H20" s="1">
        <f t="shared" si="7"/>
        <v>51</v>
      </c>
      <c r="I20" s="1">
        <v>19</v>
      </c>
      <c r="J20" s="1">
        <v>1</v>
      </c>
      <c r="K20" s="1">
        <v>21</v>
      </c>
      <c r="L20" s="1">
        <v>75</v>
      </c>
      <c r="M20" s="1">
        <v>35</v>
      </c>
      <c r="N20" s="1">
        <v>3</v>
      </c>
      <c r="O20" s="1">
        <v>81</v>
      </c>
      <c r="P20" s="2">
        <v>0.28399999999999997</v>
      </c>
      <c r="Q20" s="1">
        <v>0.54300000000000004</v>
      </c>
      <c r="R20" s="1">
        <v>0.35599999999999998</v>
      </c>
      <c r="S20" s="1">
        <v>3</v>
      </c>
      <c r="T20" s="1">
        <v>0</v>
      </c>
      <c r="U20" s="1">
        <v>8</v>
      </c>
      <c r="V20" s="1">
        <v>4</v>
      </c>
      <c r="X20" s="1">
        <f t="shared" si="8"/>
        <v>0.89900000000000002</v>
      </c>
      <c r="Z20" s="2">
        <f t="shared" si="1"/>
        <v>0.38112876712328764</v>
      </c>
      <c r="AB20" s="2">
        <f t="shared" si="2"/>
        <v>0.17260273972602741</v>
      </c>
      <c r="AD20" s="4">
        <f t="shared" si="11"/>
        <v>69.558484760136949</v>
      </c>
      <c r="AF20" s="4">
        <f t="shared" si="9"/>
        <v>8.674318507890959</v>
      </c>
      <c r="AH20" s="2">
        <f t="shared" si="12"/>
        <v>-1.15361</v>
      </c>
      <c r="AJ20" s="2">
        <f t="shared" si="4"/>
        <v>0.31555555555555553</v>
      </c>
      <c r="AL20" s="2">
        <f t="shared" si="10"/>
        <v>0.25900000000000006</v>
      </c>
      <c r="AN20" s="2">
        <f t="shared" si="5"/>
        <v>0.22191780821917809</v>
      </c>
      <c r="AP20" s="2">
        <f t="shared" si="6"/>
        <v>9.5890410958904104E-2</v>
      </c>
    </row>
    <row r="21" spans="1:44" x14ac:dyDescent="0.2">
      <c r="A21" s="1" t="s">
        <v>54</v>
      </c>
      <c r="B21" s="1" t="s">
        <v>50</v>
      </c>
      <c r="C21" s="1">
        <v>62</v>
      </c>
      <c r="D21" s="1">
        <f t="shared" si="0"/>
        <v>226</v>
      </c>
      <c r="E21" s="1">
        <v>193</v>
      </c>
      <c r="F21" s="1">
        <v>37</v>
      </c>
      <c r="G21" s="1">
        <v>54</v>
      </c>
      <c r="H21" s="1">
        <f t="shared" si="7"/>
        <v>34</v>
      </c>
      <c r="I21" s="1">
        <v>10</v>
      </c>
      <c r="J21" s="1">
        <v>1</v>
      </c>
      <c r="K21" s="1">
        <v>9</v>
      </c>
      <c r="L21" s="1">
        <v>49</v>
      </c>
      <c r="M21" s="1">
        <v>28</v>
      </c>
      <c r="N21" s="1">
        <v>4</v>
      </c>
      <c r="O21" s="1">
        <v>47</v>
      </c>
      <c r="P21" s="2">
        <v>0.28000000000000003</v>
      </c>
      <c r="Q21" s="1">
        <v>0.48199999999999998</v>
      </c>
      <c r="R21" s="1">
        <v>0.38100000000000001</v>
      </c>
      <c r="S21" s="1">
        <v>1</v>
      </c>
      <c r="T21" s="1">
        <v>0</v>
      </c>
      <c r="U21" s="1">
        <v>5</v>
      </c>
      <c r="V21" s="1">
        <v>1</v>
      </c>
      <c r="X21" s="1">
        <f t="shared" si="8"/>
        <v>0.86299999999999999</v>
      </c>
      <c r="Z21" s="2">
        <f t="shared" si="1"/>
        <v>0.37365929203539822</v>
      </c>
      <c r="AB21" s="2">
        <f t="shared" si="2"/>
        <v>0.16371681415929204</v>
      </c>
      <c r="AD21" s="4">
        <f t="shared" si="11"/>
        <v>41.715134065831471</v>
      </c>
      <c r="AF21" s="4">
        <f t="shared" si="9"/>
        <v>4.1599713055954108</v>
      </c>
      <c r="AH21" s="2">
        <f t="shared" si="12"/>
        <v>0.20265999999999998</v>
      </c>
      <c r="AJ21" s="2">
        <f t="shared" si="4"/>
        <v>0.32608695652173914</v>
      </c>
      <c r="AL21" s="2">
        <f t="shared" si="10"/>
        <v>0.20199999999999996</v>
      </c>
      <c r="AN21" s="2">
        <f t="shared" si="5"/>
        <v>0.20796460176991149</v>
      </c>
      <c r="AP21" s="2">
        <f t="shared" si="6"/>
        <v>0.12389380530973451</v>
      </c>
    </row>
    <row r="22" spans="1:44" x14ac:dyDescent="0.2">
      <c r="A22" s="1" t="s">
        <v>55</v>
      </c>
      <c r="B22" s="1" t="s">
        <v>50</v>
      </c>
      <c r="C22" s="1">
        <v>105</v>
      </c>
      <c r="D22" s="1">
        <f t="shared" si="0"/>
        <v>385</v>
      </c>
      <c r="E22" s="1">
        <v>317</v>
      </c>
      <c r="F22" s="1">
        <v>74</v>
      </c>
      <c r="G22" s="1">
        <v>101</v>
      </c>
      <c r="H22" s="1">
        <f t="shared" si="7"/>
        <v>61</v>
      </c>
      <c r="I22" s="1">
        <v>17</v>
      </c>
      <c r="J22" s="1">
        <v>6</v>
      </c>
      <c r="K22" s="1">
        <v>17</v>
      </c>
      <c r="L22" s="1">
        <v>81</v>
      </c>
      <c r="M22" s="1">
        <v>50</v>
      </c>
      <c r="N22" s="1">
        <v>10</v>
      </c>
      <c r="O22" s="1">
        <v>60</v>
      </c>
      <c r="P22" s="1">
        <v>0.31900000000000001</v>
      </c>
      <c r="Q22" s="1">
        <v>0.57099999999999995</v>
      </c>
      <c r="R22" s="1">
        <v>0.42099999999999999</v>
      </c>
      <c r="S22" s="1">
        <v>5</v>
      </c>
      <c r="T22" s="1">
        <v>3</v>
      </c>
      <c r="U22" s="1">
        <v>12</v>
      </c>
      <c r="V22" s="1">
        <v>9</v>
      </c>
      <c r="X22" s="1">
        <f t="shared" si="8"/>
        <v>0.99199999999999999</v>
      </c>
      <c r="Z22" s="2">
        <f t="shared" si="1"/>
        <v>0.42035078534031417</v>
      </c>
      <c r="AB22" s="2">
        <f t="shared" si="2"/>
        <v>0.19220779220779222</v>
      </c>
      <c r="AD22" s="4">
        <f t="shared" si="11"/>
        <v>85.481366256011086</v>
      </c>
      <c r="AF22" s="4">
        <f t="shared" si="9"/>
        <v>19.982103555251769</v>
      </c>
      <c r="AH22" s="2">
        <f t="shared" si="12"/>
        <v>-3.5982899999999995</v>
      </c>
      <c r="AJ22" s="2">
        <f t="shared" si="4"/>
        <v>0.34285714285714286</v>
      </c>
      <c r="AL22" s="2">
        <f t="shared" si="10"/>
        <v>0.25199999999999995</v>
      </c>
      <c r="AN22" s="2">
        <f t="shared" si="5"/>
        <v>0.15584415584415584</v>
      </c>
      <c r="AP22" s="2">
        <f t="shared" si="6"/>
        <v>0.12987012987012986</v>
      </c>
    </row>
    <row r="23" spans="1:44" x14ac:dyDescent="0.2">
      <c r="A23" s="1" t="s">
        <v>56</v>
      </c>
      <c r="B23" s="1" t="s">
        <v>50</v>
      </c>
      <c r="C23" s="1">
        <v>124</v>
      </c>
      <c r="D23" s="1">
        <f t="shared" si="0"/>
        <v>482</v>
      </c>
      <c r="E23" s="1">
        <v>377</v>
      </c>
      <c r="F23" s="1">
        <v>91</v>
      </c>
      <c r="G23" s="1">
        <v>106</v>
      </c>
      <c r="H23" s="1">
        <f t="shared" si="7"/>
        <v>75</v>
      </c>
      <c r="I23" s="1">
        <v>17</v>
      </c>
      <c r="J23" s="1">
        <v>0</v>
      </c>
      <c r="K23" s="1">
        <v>14</v>
      </c>
      <c r="L23" s="1">
        <v>65</v>
      </c>
      <c r="M23" s="1">
        <v>74</v>
      </c>
      <c r="N23" s="1">
        <v>17</v>
      </c>
      <c r="O23" s="1">
        <v>67</v>
      </c>
      <c r="P23" s="1">
        <v>0.28100000000000003</v>
      </c>
      <c r="Q23" s="1">
        <v>0.438</v>
      </c>
      <c r="R23" s="1">
        <v>0.41599999999999998</v>
      </c>
      <c r="S23" s="1">
        <v>6</v>
      </c>
      <c r="T23" s="1">
        <v>8</v>
      </c>
      <c r="U23" s="1">
        <v>23</v>
      </c>
      <c r="V23" s="1">
        <v>5</v>
      </c>
      <c r="X23" s="1">
        <f t="shared" si="8"/>
        <v>0.85399999999999998</v>
      </c>
      <c r="Z23" s="2">
        <f t="shared" si="1"/>
        <v>0.37749578059071737</v>
      </c>
      <c r="AB23" s="2">
        <f t="shared" si="2"/>
        <v>0.18879668049792531</v>
      </c>
      <c r="AD23" s="4">
        <f t="shared" si="11"/>
        <v>90.450830835250954</v>
      </c>
      <c r="AF23" s="4">
        <f t="shared" si="9"/>
        <v>10.198684537106013</v>
      </c>
      <c r="AH23" s="2">
        <f t="shared" si="12"/>
        <v>1.0216600000000005</v>
      </c>
      <c r="AJ23" s="2">
        <f t="shared" si="4"/>
        <v>0.30463576158940397</v>
      </c>
      <c r="AL23" s="2">
        <f t="shared" si="10"/>
        <v>0.15699999999999997</v>
      </c>
      <c r="AN23" s="2">
        <f t="shared" si="5"/>
        <v>0.13900414937759337</v>
      </c>
      <c r="AP23" s="2">
        <f t="shared" si="6"/>
        <v>0.15352697095435686</v>
      </c>
    </row>
    <row r="24" spans="1:44" x14ac:dyDescent="0.2">
      <c r="A24" s="1" t="s">
        <v>57</v>
      </c>
      <c r="B24" s="1" t="s">
        <v>50</v>
      </c>
      <c r="C24" s="1">
        <v>79</v>
      </c>
      <c r="D24" s="1">
        <f t="shared" si="0"/>
        <v>233</v>
      </c>
      <c r="E24" s="1">
        <v>198</v>
      </c>
      <c r="F24" s="1">
        <v>29</v>
      </c>
      <c r="G24" s="1">
        <v>45</v>
      </c>
      <c r="H24" s="1">
        <f t="shared" si="7"/>
        <v>24</v>
      </c>
      <c r="I24" s="1">
        <v>11</v>
      </c>
      <c r="J24" s="1">
        <v>0</v>
      </c>
      <c r="K24" s="1">
        <v>10</v>
      </c>
      <c r="L24" s="1">
        <v>36</v>
      </c>
      <c r="M24" s="1">
        <v>26</v>
      </c>
      <c r="N24" s="1">
        <v>4</v>
      </c>
      <c r="O24" s="1">
        <v>76</v>
      </c>
      <c r="P24" s="1">
        <v>0.22700000000000001</v>
      </c>
      <c r="Q24" s="1">
        <v>0.434</v>
      </c>
      <c r="R24" s="1">
        <v>0.32200000000000001</v>
      </c>
      <c r="S24" s="1">
        <v>5</v>
      </c>
      <c r="T24" s="1">
        <v>0</v>
      </c>
      <c r="U24" s="1">
        <v>1</v>
      </c>
      <c r="V24" s="1">
        <v>0</v>
      </c>
      <c r="X24" s="1">
        <f t="shared" si="8"/>
        <v>0.75600000000000001</v>
      </c>
      <c r="Z24" s="2">
        <f t="shared" si="1"/>
        <v>0.32603862660944205</v>
      </c>
      <c r="AB24" s="2">
        <f t="shared" si="2"/>
        <v>0.12446351931330472</v>
      </c>
      <c r="AD24" s="4">
        <f t="shared" si="11"/>
        <v>34.107869457689318</v>
      </c>
      <c r="AF24" s="4">
        <f t="shared" si="9"/>
        <v>-3.6707317073170715</v>
      </c>
      <c r="AH24" s="2">
        <f t="shared" si="12"/>
        <v>6.5540000000000015E-2</v>
      </c>
      <c r="AJ24" s="2">
        <f t="shared" si="4"/>
        <v>0.29914529914529914</v>
      </c>
      <c r="AL24" s="2">
        <f t="shared" si="10"/>
        <v>0.20699999999999999</v>
      </c>
      <c r="AN24" s="2">
        <f t="shared" si="5"/>
        <v>0.3261802575107296</v>
      </c>
      <c r="AP24" s="2">
        <f t="shared" si="6"/>
        <v>0.11158798283261803</v>
      </c>
    </row>
    <row r="25" spans="1:44" x14ac:dyDescent="0.2">
      <c r="A25" s="1" t="s">
        <v>58</v>
      </c>
      <c r="B25" s="1" t="s">
        <v>50</v>
      </c>
      <c r="C25" s="10">
        <v>77</v>
      </c>
      <c r="D25" s="1">
        <f t="shared" si="0"/>
        <v>279</v>
      </c>
      <c r="E25" s="10">
        <v>220</v>
      </c>
      <c r="F25" s="10">
        <v>63</v>
      </c>
      <c r="G25" s="10">
        <v>68</v>
      </c>
      <c r="H25" s="1">
        <f t="shared" si="7"/>
        <v>29</v>
      </c>
      <c r="I25" s="10">
        <v>20</v>
      </c>
      <c r="J25" s="10">
        <v>1</v>
      </c>
      <c r="K25" s="10">
        <v>18</v>
      </c>
      <c r="L25" s="10">
        <v>56</v>
      </c>
      <c r="M25" s="10">
        <v>40</v>
      </c>
      <c r="N25" s="10">
        <v>15</v>
      </c>
      <c r="O25" s="10">
        <v>48</v>
      </c>
      <c r="P25" s="2">
        <v>0.309</v>
      </c>
      <c r="Q25" s="2">
        <v>0.65500000000000003</v>
      </c>
      <c r="R25" s="2">
        <v>0.441</v>
      </c>
      <c r="S25" s="10">
        <v>4</v>
      </c>
      <c r="T25" s="10">
        <v>0</v>
      </c>
      <c r="U25" s="10">
        <v>1</v>
      </c>
      <c r="V25" s="10">
        <v>1</v>
      </c>
      <c r="W25" s="5"/>
      <c r="X25" s="1">
        <f t="shared" si="8"/>
        <v>1.0960000000000001</v>
      </c>
      <c r="Y25" s="6"/>
      <c r="Z25" s="2">
        <f t="shared" si="1"/>
        <v>0.45518279569892478</v>
      </c>
      <c r="AA25" s="6"/>
      <c r="AB25" s="2">
        <f t="shared" si="2"/>
        <v>0.22580645161290322</v>
      </c>
      <c r="AC25" s="6"/>
      <c r="AD25" s="4">
        <f t="shared" si="11"/>
        <v>69.740741007867641</v>
      </c>
      <c r="AE25" s="6"/>
      <c r="AF25" s="4">
        <f t="shared" si="9"/>
        <v>21.451936872309915</v>
      </c>
      <c r="AG25" s="6"/>
      <c r="AH25" s="2">
        <f t="shared" si="12"/>
        <v>-0.64216000000000006</v>
      </c>
      <c r="AI25" s="6"/>
      <c r="AJ25" s="2">
        <f t="shared" si="4"/>
        <v>0.31645569620253167</v>
      </c>
      <c r="AK25" s="6"/>
      <c r="AL25" s="2">
        <f t="shared" si="10"/>
        <v>0.34600000000000003</v>
      </c>
      <c r="AM25" s="6"/>
      <c r="AN25" s="2">
        <f t="shared" si="5"/>
        <v>0.17204301075268819</v>
      </c>
      <c r="AO25" s="6"/>
      <c r="AP25" s="2">
        <f t="shared" si="6"/>
        <v>0.14336917562724014</v>
      </c>
      <c r="AR25" s="4"/>
    </row>
    <row r="26" spans="1:44" x14ac:dyDescent="0.2">
      <c r="A26" s="1" t="s">
        <v>59</v>
      </c>
      <c r="B26" s="1" t="s">
        <v>50</v>
      </c>
      <c r="C26" s="10">
        <v>125</v>
      </c>
      <c r="D26" s="1">
        <f t="shared" si="0"/>
        <v>478</v>
      </c>
      <c r="E26" s="10">
        <v>400</v>
      </c>
      <c r="F26" s="10">
        <v>72</v>
      </c>
      <c r="G26" s="10">
        <v>119</v>
      </c>
      <c r="H26" s="1">
        <f t="shared" si="7"/>
        <v>81</v>
      </c>
      <c r="I26" s="10">
        <v>20</v>
      </c>
      <c r="J26" s="10">
        <v>2</v>
      </c>
      <c r="K26" s="10">
        <v>16</v>
      </c>
      <c r="L26" s="10">
        <v>80</v>
      </c>
      <c r="M26" s="10">
        <v>47</v>
      </c>
      <c r="N26" s="10">
        <v>19</v>
      </c>
      <c r="O26" s="10">
        <v>61</v>
      </c>
      <c r="P26" s="2">
        <v>0.29799999999999999</v>
      </c>
      <c r="Q26" s="2">
        <v>0.47799999999999998</v>
      </c>
      <c r="R26" s="2">
        <v>0.38900000000000001</v>
      </c>
      <c r="S26" s="10">
        <v>9</v>
      </c>
      <c r="T26" s="10">
        <v>3</v>
      </c>
      <c r="U26" s="10">
        <v>6</v>
      </c>
      <c r="V26" s="10">
        <v>3</v>
      </c>
      <c r="X26" s="1">
        <f t="shared" si="8"/>
        <v>0.86699999999999999</v>
      </c>
      <c r="Z26" s="2">
        <f t="shared" si="1"/>
        <v>0.37469894736842113</v>
      </c>
      <c r="AB26" s="2">
        <f t="shared" si="2"/>
        <v>0.15062761506276151</v>
      </c>
      <c r="AD26" s="4">
        <f t="shared" si="11"/>
        <v>88.627941261209912</v>
      </c>
      <c r="AF26" s="4">
        <f t="shared" si="9"/>
        <v>9.1550192554557484</v>
      </c>
      <c r="AH26" s="2">
        <f t="shared" si="12"/>
        <v>-1.0650299999999999</v>
      </c>
      <c r="AJ26" s="2">
        <f t="shared" si="4"/>
        <v>0.31024096385542171</v>
      </c>
      <c r="AL26" s="2">
        <f t="shared" si="10"/>
        <v>0.18</v>
      </c>
      <c r="AN26" s="2">
        <f t="shared" si="5"/>
        <v>0.12761506276150628</v>
      </c>
      <c r="AP26" s="2">
        <f t="shared" si="6"/>
        <v>9.832635983263599E-2</v>
      </c>
      <c r="AR26" s="2"/>
    </row>
    <row r="27" spans="1:44" x14ac:dyDescent="0.2">
      <c r="A27" s="1" t="s">
        <v>60</v>
      </c>
      <c r="B27" s="1" t="s">
        <v>50</v>
      </c>
      <c r="C27" s="10">
        <v>72</v>
      </c>
      <c r="D27" s="1">
        <f t="shared" si="0"/>
        <v>243</v>
      </c>
      <c r="E27" s="10">
        <v>210</v>
      </c>
      <c r="F27" s="10">
        <v>40</v>
      </c>
      <c r="G27" s="10">
        <v>63</v>
      </c>
      <c r="H27" s="1">
        <f t="shared" si="7"/>
        <v>45</v>
      </c>
      <c r="I27" s="10">
        <v>12</v>
      </c>
      <c r="J27" s="10">
        <v>1</v>
      </c>
      <c r="K27" s="10">
        <v>5</v>
      </c>
      <c r="L27" s="10">
        <v>33</v>
      </c>
      <c r="M27" s="10">
        <v>19</v>
      </c>
      <c r="N27" s="10">
        <v>7</v>
      </c>
      <c r="O27" s="10">
        <v>36</v>
      </c>
      <c r="P27" s="2">
        <v>0.3</v>
      </c>
      <c r="Q27" s="2">
        <v>0.438</v>
      </c>
      <c r="R27" s="2">
        <v>0.371</v>
      </c>
      <c r="S27" s="10">
        <v>4</v>
      </c>
      <c r="T27" s="10">
        <v>3</v>
      </c>
      <c r="U27" s="10">
        <v>8</v>
      </c>
      <c r="V27" s="10">
        <v>1</v>
      </c>
      <c r="X27" s="1">
        <f t="shared" si="8"/>
        <v>0.80899999999999994</v>
      </c>
      <c r="Z27" s="2">
        <f t="shared" si="1"/>
        <v>0.35186250000000002</v>
      </c>
      <c r="AB27" s="2">
        <f t="shared" si="2"/>
        <v>0.16460905349794239</v>
      </c>
      <c r="AD27" s="4">
        <f t="shared" si="11"/>
        <v>40.60480156837621</v>
      </c>
      <c r="AF27" s="4">
        <f t="shared" si="9"/>
        <v>0.67330523672884601</v>
      </c>
      <c r="AH27" s="2">
        <f t="shared" si="12"/>
        <v>0.79021000000000008</v>
      </c>
      <c r="AJ27" s="2">
        <f t="shared" si="4"/>
        <v>0.33526011560693642</v>
      </c>
      <c r="AL27" s="2">
        <f t="shared" si="10"/>
        <v>0.13800000000000001</v>
      </c>
      <c r="AN27" s="2">
        <f t="shared" si="5"/>
        <v>0.14814814814814814</v>
      </c>
      <c r="AP27" s="2">
        <f t="shared" si="6"/>
        <v>7.8189300411522639E-2</v>
      </c>
    </row>
    <row r="28" spans="1:44" x14ac:dyDescent="0.2">
      <c r="A28" s="1" t="s">
        <v>61</v>
      </c>
      <c r="B28" s="1" t="s">
        <v>50</v>
      </c>
      <c r="C28" s="10">
        <v>170</v>
      </c>
      <c r="D28" s="1">
        <f t="shared" si="0"/>
        <v>727</v>
      </c>
      <c r="E28" s="10">
        <v>596</v>
      </c>
      <c r="F28" s="10">
        <v>133</v>
      </c>
      <c r="G28" s="10">
        <v>198</v>
      </c>
      <c r="H28" s="1">
        <f t="shared" si="7"/>
        <v>151</v>
      </c>
      <c r="I28" s="10">
        <v>36</v>
      </c>
      <c r="J28" s="10">
        <v>1</v>
      </c>
      <c r="K28" s="10">
        <v>10</v>
      </c>
      <c r="L28" s="10">
        <v>114</v>
      </c>
      <c r="M28" s="10">
        <v>67</v>
      </c>
      <c r="N28" s="10">
        <v>46</v>
      </c>
      <c r="O28" s="10">
        <v>72</v>
      </c>
      <c r="P28" s="2">
        <v>0.315</v>
      </c>
      <c r="Q28" s="2">
        <v>0.43</v>
      </c>
      <c r="R28" s="2">
        <v>0.41899999999999998</v>
      </c>
      <c r="S28" s="10">
        <v>10</v>
      </c>
      <c r="T28" s="10">
        <v>8</v>
      </c>
      <c r="U28" s="10">
        <v>18</v>
      </c>
      <c r="V28" s="10">
        <v>11</v>
      </c>
      <c r="X28" s="1">
        <f t="shared" si="8"/>
        <v>0.84899999999999998</v>
      </c>
      <c r="Z28" s="2">
        <f t="shared" si="1"/>
        <v>0.38805285118219751</v>
      </c>
      <c r="AB28" s="2">
        <f t="shared" si="2"/>
        <v>0.18294360385144429</v>
      </c>
      <c r="AD28" s="4">
        <f t="shared" si="11"/>
        <v>142.58266257498749</v>
      </c>
      <c r="AF28" s="4">
        <f t="shared" si="9"/>
        <v>20.888395128735734</v>
      </c>
      <c r="AH28" s="2">
        <f t="shared" si="12"/>
        <v>-4.0203600000000002</v>
      </c>
      <c r="AJ28" s="2">
        <f t="shared" si="4"/>
        <v>0.35877862595419846</v>
      </c>
      <c r="AL28" s="2">
        <f t="shared" si="10"/>
        <v>0.11499999999999999</v>
      </c>
      <c r="AN28" s="2">
        <f t="shared" si="5"/>
        <v>9.9037138927097659E-2</v>
      </c>
      <c r="AP28" s="2">
        <f t="shared" si="6"/>
        <v>9.2159559834938107E-2</v>
      </c>
    </row>
    <row r="29" spans="1:44" x14ac:dyDescent="0.2">
      <c r="A29" s="1" t="s">
        <v>62</v>
      </c>
      <c r="B29" s="1" t="s">
        <v>50</v>
      </c>
      <c r="C29" s="10">
        <v>125</v>
      </c>
      <c r="D29" s="1">
        <f t="shared" si="0"/>
        <v>503</v>
      </c>
      <c r="E29" s="10">
        <v>441</v>
      </c>
      <c r="F29" s="10">
        <v>88</v>
      </c>
      <c r="G29" s="10">
        <v>139</v>
      </c>
      <c r="H29" s="1">
        <f t="shared" si="7"/>
        <v>106</v>
      </c>
      <c r="I29" s="10">
        <v>29</v>
      </c>
      <c r="J29" s="10">
        <v>1</v>
      </c>
      <c r="K29" s="10">
        <v>3</v>
      </c>
      <c r="L29" s="10">
        <v>67</v>
      </c>
      <c r="M29" s="10">
        <v>34</v>
      </c>
      <c r="N29" s="10">
        <v>9</v>
      </c>
      <c r="O29" s="10">
        <v>57</v>
      </c>
      <c r="P29" s="2">
        <v>0.315</v>
      </c>
      <c r="Q29" s="2">
        <v>0.40600000000000003</v>
      </c>
      <c r="R29" s="2">
        <v>0.36799999999999999</v>
      </c>
      <c r="S29" s="10">
        <v>10</v>
      </c>
      <c r="T29" s="10">
        <v>9</v>
      </c>
      <c r="U29" s="10">
        <v>22</v>
      </c>
      <c r="V29" s="10">
        <v>4</v>
      </c>
      <c r="X29" s="1">
        <f t="shared" si="8"/>
        <v>0.77400000000000002</v>
      </c>
      <c r="Z29" s="2">
        <f t="shared" si="1"/>
        <v>0.33816599190283403</v>
      </c>
      <c r="AB29" s="2">
        <f t="shared" si="2"/>
        <v>0.1749502982107356</v>
      </c>
      <c r="AD29" s="4">
        <f t="shared" si="11"/>
        <v>78.52461546777225</v>
      </c>
      <c r="AF29" s="4">
        <f t="shared" si="9"/>
        <v>-3.5484261641854173</v>
      </c>
      <c r="AH29" s="2">
        <f t="shared" si="12"/>
        <v>1.4969900000000003</v>
      </c>
      <c r="AJ29" s="2">
        <f t="shared" si="4"/>
        <v>0.34782608695652173</v>
      </c>
      <c r="AL29" s="2">
        <f t="shared" si="10"/>
        <v>9.1000000000000025E-2</v>
      </c>
      <c r="AN29" s="2">
        <f t="shared" si="5"/>
        <v>0.11332007952286283</v>
      </c>
      <c r="AP29" s="2">
        <f t="shared" si="6"/>
        <v>6.7594433399602388E-2</v>
      </c>
    </row>
    <row r="30" spans="1:44" x14ac:dyDescent="0.2">
      <c r="A30" s="1" t="s">
        <v>63</v>
      </c>
      <c r="B30" s="1" t="s">
        <v>50</v>
      </c>
      <c r="C30" s="10">
        <v>167</v>
      </c>
      <c r="D30" s="1">
        <f t="shared" si="0"/>
        <v>776</v>
      </c>
      <c r="E30" s="10">
        <v>623</v>
      </c>
      <c r="F30" s="10">
        <v>192</v>
      </c>
      <c r="G30" s="10">
        <v>226</v>
      </c>
      <c r="H30" s="1">
        <f t="shared" si="7"/>
        <v>150</v>
      </c>
      <c r="I30" s="10">
        <v>48</v>
      </c>
      <c r="J30" s="10">
        <v>9</v>
      </c>
      <c r="K30" s="10">
        <v>19</v>
      </c>
      <c r="L30" s="10">
        <v>109</v>
      </c>
      <c r="M30" s="10">
        <v>112</v>
      </c>
      <c r="N30" s="10">
        <v>24</v>
      </c>
      <c r="O30" s="10">
        <v>63</v>
      </c>
      <c r="P30" s="2">
        <v>0.36299999999999999</v>
      </c>
      <c r="Q30" s="2">
        <v>0.56000000000000005</v>
      </c>
      <c r="R30" s="2">
        <v>0.47</v>
      </c>
      <c r="S30" s="10">
        <v>11</v>
      </c>
      <c r="T30" s="10">
        <v>6</v>
      </c>
      <c r="U30" s="10">
        <v>61</v>
      </c>
      <c r="V30" s="10">
        <v>11</v>
      </c>
      <c r="X30" s="2">
        <f t="shared" si="8"/>
        <v>1.03</v>
      </c>
      <c r="Z30" s="2">
        <f t="shared" si="1"/>
        <v>0.44052857142857144</v>
      </c>
      <c r="AB30" s="2">
        <f t="shared" si="2"/>
        <v>0.24742268041237114</v>
      </c>
      <c r="AD30" s="4">
        <f t="shared" si="11"/>
        <v>184.85350259218831</v>
      </c>
      <c r="AF30" s="4">
        <f t="shared" si="9"/>
        <v>51.50801393728225</v>
      </c>
      <c r="AH30" s="2">
        <f t="shared" si="12"/>
        <v>4.5248600000000012</v>
      </c>
      <c r="AJ30" s="2">
        <f t="shared" si="4"/>
        <v>0.375</v>
      </c>
      <c r="AL30" s="2">
        <f t="shared" si="10"/>
        <v>0.19700000000000006</v>
      </c>
      <c r="AN30" s="2">
        <f t="shared" si="5"/>
        <v>8.1185567010309281E-2</v>
      </c>
      <c r="AP30" s="2">
        <f t="shared" si="6"/>
        <v>0.14432989690721648</v>
      </c>
    </row>
    <row r="31" spans="1:44" x14ac:dyDescent="0.2">
      <c r="A31" s="1" t="s">
        <v>64</v>
      </c>
      <c r="B31" s="1" t="s">
        <v>50</v>
      </c>
      <c r="C31" s="10">
        <v>79</v>
      </c>
      <c r="D31" s="1">
        <f t="shared" si="0"/>
        <v>314</v>
      </c>
      <c r="E31" s="10">
        <v>281</v>
      </c>
      <c r="F31" s="10">
        <v>63</v>
      </c>
      <c r="G31" s="10">
        <v>87</v>
      </c>
      <c r="H31" s="1">
        <f t="shared" si="7"/>
        <v>58</v>
      </c>
      <c r="I31" s="10">
        <v>18</v>
      </c>
      <c r="J31" s="10">
        <v>2</v>
      </c>
      <c r="K31" s="10">
        <v>9</v>
      </c>
      <c r="L31" s="10">
        <v>40</v>
      </c>
      <c r="M31" s="10">
        <v>23</v>
      </c>
      <c r="N31" s="10">
        <v>3</v>
      </c>
      <c r="O31" s="10">
        <v>49</v>
      </c>
      <c r="P31" s="2">
        <v>0.31</v>
      </c>
      <c r="Q31" s="2">
        <v>0.48399999999999999</v>
      </c>
      <c r="R31" s="2">
        <v>0.36199999999999999</v>
      </c>
      <c r="S31" s="10">
        <v>5</v>
      </c>
      <c r="T31" s="10">
        <v>2</v>
      </c>
      <c r="U31" s="10">
        <v>14</v>
      </c>
      <c r="V31" s="10">
        <v>3</v>
      </c>
      <c r="X31" s="2">
        <f t="shared" si="8"/>
        <v>0.84599999999999997</v>
      </c>
      <c r="Z31" s="2">
        <f t="shared" si="1"/>
        <v>0.36202243589743588</v>
      </c>
      <c r="AB31" s="2">
        <f t="shared" si="2"/>
        <v>0.20063694267515925</v>
      </c>
      <c r="AD31" s="4">
        <f t="shared" si="11"/>
        <v>55.027497154093759</v>
      </c>
      <c r="AF31" s="4">
        <f t="shared" si="9"/>
        <v>3.1585687746017745</v>
      </c>
      <c r="AH31" s="2">
        <f t="shared" si="12"/>
        <v>0.69184000000000023</v>
      </c>
      <c r="AJ31" s="2">
        <f t="shared" si="4"/>
        <v>0.34210526315789475</v>
      </c>
      <c r="AL31" s="2">
        <f t="shared" si="10"/>
        <v>0.17399999999999999</v>
      </c>
      <c r="AN31" s="2">
        <f t="shared" si="5"/>
        <v>0.15605095541401273</v>
      </c>
      <c r="AP31" s="2">
        <f t="shared" si="6"/>
        <v>7.32484076433121E-2</v>
      </c>
    </row>
    <row r="32" spans="1:44" x14ac:dyDescent="0.2">
      <c r="A32" s="1" t="s">
        <v>65</v>
      </c>
      <c r="B32" s="1" t="s">
        <v>50</v>
      </c>
      <c r="C32" s="10">
        <v>102</v>
      </c>
      <c r="D32" s="1">
        <f t="shared" si="0"/>
        <v>378</v>
      </c>
      <c r="E32" s="10">
        <v>321</v>
      </c>
      <c r="F32" s="10">
        <v>52</v>
      </c>
      <c r="G32" s="10">
        <v>93</v>
      </c>
      <c r="H32" s="1">
        <f t="shared" si="7"/>
        <v>60</v>
      </c>
      <c r="I32" s="10">
        <v>17</v>
      </c>
      <c r="J32" s="10">
        <v>1</v>
      </c>
      <c r="K32" s="10">
        <v>15</v>
      </c>
      <c r="L32" s="10">
        <v>85</v>
      </c>
      <c r="M32" s="10">
        <v>32</v>
      </c>
      <c r="N32" s="10">
        <v>15</v>
      </c>
      <c r="O32" s="10">
        <v>54</v>
      </c>
      <c r="P32" s="2">
        <v>0.28999999999999998</v>
      </c>
      <c r="Q32" s="2">
        <v>0.48899999999999999</v>
      </c>
      <c r="R32" s="2">
        <v>0.371</v>
      </c>
      <c r="S32" s="10">
        <v>9</v>
      </c>
      <c r="T32" s="10">
        <v>1</v>
      </c>
      <c r="U32" s="10">
        <v>0</v>
      </c>
      <c r="V32" s="10">
        <v>0</v>
      </c>
      <c r="X32" s="2">
        <f t="shared" si="8"/>
        <v>0.86</v>
      </c>
      <c r="Z32" s="2">
        <f t="shared" si="1"/>
        <v>0.36849336870026522</v>
      </c>
      <c r="AB32" s="2">
        <f t="shared" si="2"/>
        <v>0.13756613756613756</v>
      </c>
      <c r="AD32" s="4">
        <f t="shared" si="11"/>
        <v>68.205136609398068</v>
      </c>
      <c r="AF32" s="4">
        <f t="shared" si="9"/>
        <v>5.5570253720948806</v>
      </c>
      <c r="AH32" s="2">
        <f t="shared" si="12"/>
        <v>-0.26643</v>
      </c>
      <c r="AJ32" s="2">
        <f t="shared" si="4"/>
        <v>0.2988505747126437</v>
      </c>
      <c r="AL32" s="2">
        <f t="shared" si="10"/>
        <v>0.19900000000000001</v>
      </c>
      <c r="AN32" s="2">
        <f t="shared" si="5"/>
        <v>0.14285714285714285</v>
      </c>
      <c r="AP32" s="2">
        <f t="shared" si="6"/>
        <v>8.4656084656084651E-2</v>
      </c>
    </row>
    <row r="33" spans="1:42" x14ac:dyDescent="0.2">
      <c r="A33" s="1" t="s">
        <v>66</v>
      </c>
      <c r="B33" s="1" t="s">
        <v>50</v>
      </c>
      <c r="C33" s="10">
        <v>87</v>
      </c>
      <c r="D33" s="1">
        <f t="shared" si="0"/>
        <v>250</v>
      </c>
      <c r="E33" s="10">
        <v>205</v>
      </c>
      <c r="F33" s="10">
        <v>34</v>
      </c>
      <c r="G33" s="10">
        <v>57</v>
      </c>
      <c r="H33" s="1">
        <f t="shared" si="7"/>
        <v>40</v>
      </c>
      <c r="I33" s="10">
        <v>12</v>
      </c>
      <c r="J33" s="10">
        <v>2</v>
      </c>
      <c r="K33" s="10">
        <v>3</v>
      </c>
      <c r="L33" s="10">
        <v>37</v>
      </c>
      <c r="M33" s="10">
        <v>36</v>
      </c>
      <c r="N33" s="10">
        <v>6</v>
      </c>
      <c r="O33" s="10">
        <v>70</v>
      </c>
      <c r="P33" s="2">
        <v>0.27800000000000002</v>
      </c>
      <c r="Q33" s="2">
        <v>0.4</v>
      </c>
      <c r="R33" s="2">
        <v>0.39900000000000002</v>
      </c>
      <c r="S33" s="10">
        <v>1</v>
      </c>
      <c r="T33" s="10">
        <v>2</v>
      </c>
      <c r="U33" s="10">
        <v>6</v>
      </c>
      <c r="V33" s="10">
        <v>2</v>
      </c>
      <c r="X33" s="2">
        <f t="shared" si="8"/>
        <v>0.79900000000000004</v>
      </c>
      <c r="Z33" s="2">
        <f t="shared" si="1"/>
        <v>0.35714919354838714</v>
      </c>
      <c r="AB33" s="2">
        <f t="shared" si="2"/>
        <v>0.13600000000000001</v>
      </c>
      <c r="AD33" s="4">
        <f t="shared" si="11"/>
        <v>42.834545860828989</v>
      </c>
      <c r="AF33" s="4">
        <f t="shared" si="9"/>
        <v>1.6408166334984162</v>
      </c>
      <c r="AH33" s="2">
        <f t="shared" si="12"/>
        <v>-0.27017999999999986</v>
      </c>
      <c r="AJ33" s="2">
        <f t="shared" si="4"/>
        <v>0.40601503759398494</v>
      </c>
      <c r="AL33" s="2">
        <f t="shared" si="10"/>
        <v>0.122</v>
      </c>
      <c r="AN33" s="2">
        <f t="shared" si="5"/>
        <v>0.28000000000000003</v>
      </c>
      <c r="AP33" s="2">
        <f t="shared" si="6"/>
        <v>0.14399999999999999</v>
      </c>
    </row>
    <row r="34" spans="1:42" x14ac:dyDescent="0.2">
      <c r="A34" s="1" t="s">
        <v>67</v>
      </c>
      <c r="B34" s="1" t="s">
        <v>50</v>
      </c>
      <c r="C34" s="10">
        <v>126</v>
      </c>
      <c r="D34" s="1">
        <f t="shared" ref="D34:D65" si="13">E34+M34+N34+S34+T34</f>
        <v>489</v>
      </c>
      <c r="E34" s="10">
        <v>430</v>
      </c>
      <c r="F34" s="10">
        <v>82</v>
      </c>
      <c r="G34" s="10">
        <v>130</v>
      </c>
      <c r="H34" s="1">
        <f t="shared" si="7"/>
        <v>82</v>
      </c>
      <c r="I34" s="10">
        <v>24</v>
      </c>
      <c r="J34" s="10">
        <v>3</v>
      </c>
      <c r="K34" s="10">
        <v>21</v>
      </c>
      <c r="L34" s="10">
        <v>94</v>
      </c>
      <c r="M34" s="10">
        <v>45</v>
      </c>
      <c r="N34" s="10">
        <v>6</v>
      </c>
      <c r="O34" s="10">
        <v>82</v>
      </c>
      <c r="P34" s="2">
        <v>0.30199999999999999</v>
      </c>
      <c r="Q34" s="2">
        <v>0.51900000000000002</v>
      </c>
      <c r="R34" s="2">
        <v>0.371</v>
      </c>
      <c r="S34" s="10">
        <v>7</v>
      </c>
      <c r="T34" s="10">
        <v>1</v>
      </c>
      <c r="U34" s="10">
        <v>14</v>
      </c>
      <c r="V34" s="10">
        <v>7</v>
      </c>
      <c r="X34" s="2">
        <f t="shared" si="8"/>
        <v>0.89</v>
      </c>
      <c r="Z34" s="2">
        <f t="shared" ref="Z34:Z65" si="14">( (0.69 *M34) + (0.72*N34) + (0.88*H34) + (1.247*I34) + (1.578*J34) + (2.031 *K34) )/ (E34+M34+S34+N34)</f>
        <v>0.37877663934426231</v>
      </c>
      <c r="AB34" s="2">
        <f t="shared" ref="AB34:AB65" si="15">F34/D34</f>
        <v>0.16768916155419222</v>
      </c>
      <c r="AD34" s="4">
        <f t="shared" si="11"/>
        <v>92.26679303507656</v>
      </c>
      <c r="AF34" s="4">
        <f t="shared" si="9"/>
        <v>10.796109497377534</v>
      </c>
      <c r="AH34" s="2">
        <f t="shared" si="12"/>
        <v>-1.9621699999999997</v>
      </c>
      <c r="AJ34" s="2">
        <f t="shared" ref="AJ34:AJ65" si="16" xml:space="preserve"> (G34-K34)/(E34-K34-O34+S34)</f>
        <v>0.32634730538922158</v>
      </c>
      <c r="AL34" s="2">
        <f t="shared" si="10"/>
        <v>0.21700000000000003</v>
      </c>
      <c r="AN34" s="2">
        <f t="shared" ref="AN34:AN65" si="17">O34/D34</f>
        <v>0.16768916155419222</v>
      </c>
      <c r="AP34" s="2">
        <f t="shared" ref="AP34:AP65" si="18">M34/D34</f>
        <v>9.202453987730061E-2</v>
      </c>
    </row>
    <row r="35" spans="1:42" x14ac:dyDescent="0.2">
      <c r="A35" s="1" t="s">
        <v>68</v>
      </c>
      <c r="B35" s="1" t="s">
        <v>69</v>
      </c>
      <c r="C35" s="10">
        <v>123</v>
      </c>
      <c r="D35" s="1">
        <f t="shared" si="13"/>
        <v>548</v>
      </c>
      <c r="E35" s="10">
        <v>468</v>
      </c>
      <c r="F35" s="10">
        <v>123</v>
      </c>
      <c r="G35" s="10">
        <v>150</v>
      </c>
      <c r="H35" s="1">
        <f t="shared" si="7"/>
        <v>112</v>
      </c>
      <c r="I35" s="10">
        <v>28</v>
      </c>
      <c r="J35" s="10">
        <v>6</v>
      </c>
      <c r="K35" s="10">
        <v>4</v>
      </c>
      <c r="L35" s="10">
        <v>59</v>
      </c>
      <c r="M35" s="10">
        <v>57</v>
      </c>
      <c r="N35" s="10">
        <v>14</v>
      </c>
      <c r="O35" s="10">
        <v>54</v>
      </c>
      <c r="P35" s="2">
        <v>0.32100000000000001</v>
      </c>
      <c r="Q35" s="2">
        <v>0.432</v>
      </c>
      <c r="R35" s="2">
        <v>0.40600000000000003</v>
      </c>
      <c r="S35" s="10">
        <v>5</v>
      </c>
      <c r="T35" s="10">
        <v>4</v>
      </c>
      <c r="U35" s="10">
        <v>82</v>
      </c>
      <c r="V35" s="10">
        <v>12</v>
      </c>
      <c r="X35" s="2">
        <f t="shared" si="8"/>
        <v>0.83800000000000008</v>
      </c>
      <c r="Z35" s="2">
        <f t="shared" si="14"/>
        <v>0.36852573529411758</v>
      </c>
      <c r="AB35" s="2">
        <f t="shared" si="15"/>
        <v>0.22445255474452555</v>
      </c>
      <c r="AD35" s="4">
        <f t="shared" si="11"/>
        <v>98.893630413120363</v>
      </c>
      <c r="AF35" s="4">
        <f t="shared" si="9"/>
        <v>8.0689404169128061</v>
      </c>
      <c r="AH35" s="2">
        <f t="shared" si="12"/>
        <v>8.3483300000000025</v>
      </c>
      <c r="AJ35" s="2">
        <f t="shared" si="16"/>
        <v>0.35180722891566263</v>
      </c>
      <c r="AL35" s="2">
        <f t="shared" si="10"/>
        <v>0.11099999999999999</v>
      </c>
      <c r="AN35" s="2">
        <f t="shared" si="17"/>
        <v>9.8540145985401464E-2</v>
      </c>
      <c r="AP35" s="2">
        <f t="shared" si="18"/>
        <v>0.10401459854014598</v>
      </c>
    </row>
    <row r="36" spans="1:42" x14ac:dyDescent="0.2">
      <c r="A36" s="1" t="s">
        <v>70</v>
      </c>
      <c r="B36" s="1" t="s">
        <v>69</v>
      </c>
      <c r="C36" s="10">
        <v>97</v>
      </c>
      <c r="D36" s="1">
        <f t="shared" si="13"/>
        <v>353</v>
      </c>
      <c r="E36" s="10">
        <v>318</v>
      </c>
      <c r="F36" s="10">
        <v>50</v>
      </c>
      <c r="G36" s="10">
        <v>97</v>
      </c>
      <c r="H36" s="1">
        <f t="shared" si="7"/>
        <v>87</v>
      </c>
      <c r="I36" s="10">
        <v>9</v>
      </c>
      <c r="J36" s="10">
        <v>1</v>
      </c>
      <c r="K36" s="10">
        <v>0</v>
      </c>
      <c r="L36" s="10">
        <v>45</v>
      </c>
      <c r="M36" s="10">
        <v>22</v>
      </c>
      <c r="N36" s="10">
        <v>8</v>
      </c>
      <c r="O36" s="10">
        <v>33</v>
      </c>
      <c r="P36" s="2">
        <v>0.30499999999999999</v>
      </c>
      <c r="Q36" s="2">
        <v>0.34</v>
      </c>
      <c r="R36" s="2">
        <v>0.36299999999999999</v>
      </c>
      <c r="S36" s="10">
        <v>2</v>
      </c>
      <c r="T36" s="10">
        <v>3</v>
      </c>
      <c r="U36" s="10">
        <v>34</v>
      </c>
      <c r="V36" s="10">
        <v>10</v>
      </c>
      <c r="X36" s="2">
        <f t="shared" si="8"/>
        <v>0.70300000000000007</v>
      </c>
      <c r="Z36" s="2">
        <f t="shared" si="14"/>
        <v>0.31514571428571431</v>
      </c>
      <c r="AB36" s="2">
        <f t="shared" si="15"/>
        <v>0.14164305949008499</v>
      </c>
      <c r="AD36" s="4">
        <f t="shared" si="11"/>
        <v>48.590082482241968</v>
      </c>
      <c r="AF36" s="4">
        <f t="shared" si="9"/>
        <v>-8.3196290223406333</v>
      </c>
      <c r="AH36" s="2">
        <f t="shared" si="12"/>
        <v>0.17867000000000066</v>
      </c>
      <c r="AJ36" s="2">
        <f t="shared" si="16"/>
        <v>0.33797909407665505</v>
      </c>
      <c r="AL36" s="2">
        <f t="shared" si="10"/>
        <v>3.5000000000000031E-2</v>
      </c>
      <c r="AN36" s="2">
        <f t="shared" si="17"/>
        <v>9.3484419263456089E-2</v>
      </c>
      <c r="AP36" s="2">
        <f t="shared" si="18"/>
        <v>6.2322946175637391E-2</v>
      </c>
    </row>
    <row r="37" spans="1:42" ht="15" customHeight="1" x14ac:dyDescent="0.2">
      <c r="A37" s="1" t="s">
        <v>71</v>
      </c>
      <c r="B37" s="1" t="s">
        <v>69</v>
      </c>
      <c r="C37" s="1">
        <v>70</v>
      </c>
      <c r="D37" s="1">
        <f t="shared" si="13"/>
        <v>249</v>
      </c>
      <c r="E37" s="10">
        <v>202</v>
      </c>
      <c r="F37" s="10">
        <v>31</v>
      </c>
      <c r="G37" s="10">
        <v>57</v>
      </c>
      <c r="H37" s="1">
        <f t="shared" si="7"/>
        <v>47</v>
      </c>
      <c r="I37" s="10">
        <v>7</v>
      </c>
      <c r="J37" s="10">
        <v>1</v>
      </c>
      <c r="K37" s="10">
        <v>2</v>
      </c>
      <c r="L37" s="10">
        <v>44</v>
      </c>
      <c r="M37" s="10">
        <v>34</v>
      </c>
      <c r="N37" s="10">
        <v>5</v>
      </c>
      <c r="O37" s="10">
        <v>35</v>
      </c>
      <c r="P37" s="2">
        <v>0.28199999999999997</v>
      </c>
      <c r="Q37" s="2">
        <v>0.35599999999999998</v>
      </c>
      <c r="R37" s="2">
        <v>0.39300000000000002</v>
      </c>
      <c r="S37" s="10">
        <v>3</v>
      </c>
      <c r="T37" s="10">
        <v>5</v>
      </c>
      <c r="U37" s="10">
        <v>9</v>
      </c>
      <c r="V37" s="10">
        <v>4</v>
      </c>
      <c r="X37" s="2">
        <f t="shared" si="8"/>
        <v>0.749</v>
      </c>
      <c r="Z37" s="2">
        <f t="shared" si="14"/>
        <v>0.33929918032786882</v>
      </c>
      <c r="AB37" s="2">
        <f t="shared" si="15"/>
        <v>0.12449799196787148</v>
      </c>
      <c r="AD37" s="4">
        <f t="shared" si="11"/>
        <v>39.098338159053498</v>
      </c>
      <c r="AF37" s="4">
        <f t="shared" si="9"/>
        <v>-1.554163628666182</v>
      </c>
      <c r="AH37" s="2">
        <f t="shared" si="12"/>
        <v>-0.94613999999999998</v>
      </c>
      <c r="AJ37" s="2">
        <f t="shared" si="16"/>
        <v>0.32738095238095238</v>
      </c>
      <c r="AL37" s="2">
        <f t="shared" si="10"/>
        <v>7.400000000000001E-2</v>
      </c>
      <c r="AN37" s="2">
        <f t="shared" si="17"/>
        <v>0.14056224899598393</v>
      </c>
      <c r="AP37" s="2">
        <f t="shared" si="18"/>
        <v>0.13654618473895583</v>
      </c>
    </row>
    <row r="38" spans="1:42" x14ac:dyDescent="0.2">
      <c r="A38" s="1" t="s">
        <v>72</v>
      </c>
      <c r="B38" s="1" t="s">
        <v>69</v>
      </c>
      <c r="C38" s="1">
        <v>105</v>
      </c>
      <c r="D38" s="1">
        <f t="shared" si="13"/>
        <v>404</v>
      </c>
      <c r="E38" s="10">
        <v>351</v>
      </c>
      <c r="F38" s="10">
        <v>57</v>
      </c>
      <c r="G38" s="10">
        <v>94</v>
      </c>
      <c r="H38" s="1">
        <f t="shared" si="7"/>
        <v>64</v>
      </c>
      <c r="I38" s="10">
        <v>20</v>
      </c>
      <c r="J38" s="10">
        <v>1</v>
      </c>
      <c r="K38" s="10">
        <v>9</v>
      </c>
      <c r="L38" s="10">
        <v>70</v>
      </c>
      <c r="M38" s="10">
        <v>33</v>
      </c>
      <c r="N38" s="10">
        <v>15</v>
      </c>
      <c r="O38" s="10">
        <v>90</v>
      </c>
      <c r="P38" s="2">
        <v>0.26800000000000002</v>
      </c>
      <c r="Q38" s="2">
        <v>0.40699999999999997</v>
      </c>
      <c r="R38" s="2">
        <v>0.35299999999999998</v>
      </c>
      <c r="S38" s="10">
        <v>3</v>
      </c>
      <c r="T38" s="10">
        <v>2</v>
      </c>
      <c r="U38" s="10">
        <v>20</v>
      </c>
      <c r="V38" s="10">
        <v>8</v>
      </c>
      <c r="X38" s="2">
        <f t="shared" si="8"/>
        <v>0.76</v>
      </c>
      <c r="Z38" s="2">
        <f t="shared" si="14"/>
        <v>0.33504228855721396</v>
      </c>
      <c r="AB38" s="2">
        <f t="shared" si="15"/>
        <v>0.14108910891089108</v>
      </c>
      <c r="AD38" s="4">
        <f t="shared" si="11"/>
        <v>62.057294455056116</v>
      </c>
      <c r="AF38" s="4">
        <f t="shared" si="9"/>
        <v>-3.755319528612302</v>
      </c>
      <c r="AH38" s="2">
        <f t="shared" si="12"/>
        <v>-1.3428800000000001</v>
      </c>
      <c r="AJ38" s="2">
        <f t="shared" si="16"/>
        <v>0.33333333333333331</v>
      </c>
      <c r="AL38" s="2">
        <f t="shared" si="10"/>
        <v>0.13899999999999996</v>
      </c>
      <c r="AN38" s="2">
        <f t="shared" si="17"/>
        <v>0.22277227722772278</v>
      </c>
      <c r="AP38" s="2">
        <f t="shared" si="18"/>
        <v>8.1683168316831686E-2</v>
      </c>
    </row>
    <row r="39" spans="1:42" x14ac:dyDescent="0.2">
      <c r="A39" s="1" t="s">
        <v>73</v>
      </c>
      <c r="B39" s="1" t="s">
        <v>69</v>
      </c>
      <c r="C39" s="1">
        <v>85</v>
      </c>
      <c r="D39" s="1">
        <f t="shared" si="13"/>
        <v>268</v>
      </c>
      <c r="E39" s="1">
        <v>226</v>
      </c>
      <c r="F39" s="1">
        <v>38</v>
      </c>
      <c r="G39" s="1">
        <v>52</v>
      </c>
      <c r="H39" s="1">
        <f t="shared" si="7"/>
        <v>39</v>
      </c>
      <c r="I39" s="1">
        <v>11</v>
      </c>
      <c r="J39" s="1">
        <v>1</v>
      </c>
      <c r="K39" s="1">
        <v>1</v>
      </c>
      <c r="L39" s="1">
        <v>25</v>
      </c>
      <c r="M39" s="1">
        <v>28</v>
      </c>
      <c r="N39" s="1">
        <v>7</v>
      </c>
      <c r="O39" s="1">
        <v>69</v>
      </c>
      <c r="P39" s="2">
        <v>0.23</v>
      </c>
      <c r="Q39" s="2">
        <v>0.30099999999999999</v>
      </c>
      <c r="R39" s="2">
        <v>0.33200000000000002</v>
      </c>
      <c r="S39" s="10">
        <v>1</v>
      </c>
      <c r="T39" s="10">
        <v>6</v>
      </c>
      <c r="U39" s="10">
        <v>8</v>
      </c>
      <c r="V39" s="10">
        <v>4</v>
      </c>
      <c r="X39" s="2">
        <f t="shared" si="8"/>
        <v>0.63300000000000001</v>
      </c>
      <c r="Z39" s="2">
        <f t="shared" si="14"/>
        <v>0.29009923664122145</v>
      </c>
      <c r="AB39" s="2">
        <f t="shared" si="15"/>
        <v>0.1417910447761194</v>
      </c>
      <c r="AD39" s="4">
        <f t="shared" si="11"/>
        <v>31.506142256244651</v>
      </c>
      <c r="AF39" s="4">
        <f t="shared" si="9"/>
        <v>-11.131567130669044</v>
      </c>
      <c r="AH39" s="2">
        <f t="shared" si="12"/>
        <v>-1.11626</v>
      </c>
      <c r="AJ39" s="2">
        <f t="shared" si="16"/>
        <v>0.32484076433121017</v>
      </c>
      <c r="AL39" s="2">
        <f t="shared" si="10"/>
        <v>7.099999999999998E-2</v>
      </c>
      <c r="AN39" s="2">
        <f t="shared" si="17"/>
        <v>0.2574626865671642</v>
      </c>
      <c r="AP39" s="2">
        <f t="shared" si="18"/>
        <v>0.1044776119402985</v>
      </c>
    </row>
    <row r="40" spans="1:42" x14ac:dyDescent="0.2">
      <c r="A40" s="1" t="s">
        <v>74</v>
      </c>
      <c r="B40" s="1" t="s">
        <v>69</v>
      </c>
      <c r="C40" s="1">
        <v>152</v>
      </c>
      <c r="D40" s="1">
        <f t="shared" si="13"/>
        <v>693</v>
      </c>
      <c r="E40" s="1">
        <v>589</v>
      </c>
      <c r="F40" s="1">
        <v>163</v>
      </c>
      <c r="G40" s="1">
        <v>210</v>
      </c>
      <c r="H40" s="1">
        <f t="shared" si="7"/>
        <v>148</v>
      </c>
      <c r="I40" s="1">
        <v>35</v>
      </c>
      <c r="J40" s="1">
        <v>7</v>
      </c>
      <c r="K40" s="1">
        <v>20</v>
      </c>
      <c r="L40" s="1">
        <v>111</v>
      </c>
      <c r="M40" s="1">
        <v>54</v>
      </c>
      <c r="N40" s="1">
        <v>38</v>
      </c>
      <c r="O40" s="1">
        <v>66</v>
      </c>
      <c r="P40" s="2">
        <v>0.35699999999999998</v>
      </c>
      <c r="Q40" s="2">
        <v>0.54200000000000004</v>
      </c>
      <c r="R40" s="2">
        <v>0.442</v>
      </c>
      <c r="S40" s="10">
        <v>3</v>
      </c>
      <c r="T40" s="10">
        <v>9</v>
      </c>
      <c r="U40" s="10">
        <v>70</v>
      </c>
      <c r="V40" s="10">
        <v>10</v>
      </c>
      <c r="X40" s="2">
        <f t="shared" si="8"/>
        <v>0.98399999999999999</v>
      </c>
      <c r="Z40" s="2">
        <f t="shared" si="14"/>
        <v>0.42422660818713459</v>
      </c>
      <c r="AB40" s="2">
        <f t="shared" si="15"/>
        <v>0.2352092352092352</v>
      </c>
      <c r="AD40" s="4">
        <f t="shared" si="11"/>
        <v>156.02074299447236</v>
      </c>
      <c r="AF40" s="4">
        <f t="shared" si="9"/>
        <v>37.894576379974382</v>
      </c>
      <c r="AH40" s="2">
        <f t="shared" si="12"/>
        <v>7.0724</v>
      </c>
      <c r="AJ40" s="2">
        <f t="shared" si="16"/>
        <v>0.37549407114624506</v>
      </c>
      <c r="AL40" s="2">
        <f t="shared" si="10"/>
        <v>0.18500000000000005</v>
      </c>
      <c r="AN40" s="2">
        <f t="shared" si="17"/>
        <v>9.5238095238095233E-2</v>
      </c>
      <c r="AP40" s="2">
        <f t="shared" si="18"/>
        <v>7.792207792207792E-2</v>
      </c>
    </row>
    <row r="41" spans="1:42" x14ac:dyDescent="0.2">
      <c r="A41" s="1" t="s">
        <v>75</v>
      </c>
      <c r="B41" s="1" t="s">
        <v>69</v>
      </c>
      <c r="C41" s="1">
        <v>125</v>
      </c>
      <c r="D41" s="1">
        <f t="shared" si="13"/>
        <v>490</v>
      </c>
      <c r="E41" s="1">
        <v>412</v>
      </c>
      <c r="F41" s="1">
        <v>63</v>
      </c>
      <c r="G41" s="1">
        <v>105</v>
      </c>
      <c r="H41" s="1">
        <f t="shared" si="7"/>
        <v>61</v>
      </c>
      <c r="I41" s="1">
        <v>31</v>
      </c>
      <c r="J41" s="1">
        <v>0</v>
      </c>
      <c r="K41" s="1">
        <v>13</v>
      </c>
      <c r="L41" s="1">
        <v>76</v>
      </c>
      <c r="M41" s="1">
        <v>56</v>
      </c>
      <c r="N41" s="1">
        <v>14</v>
      </c>
      <c r="O41" s="1">
        <v>123</v>
      </c>
      <c r="P41" s="1">
        <v>0.255</v>
      </c>
      <c r="Q41" s="1">
        <v>0.42499999999999999</v>
      </c>
      <c r="R41" s="1">
        <v>0.35899999999999999</v>
      </c>
      <c r="S41" s="1">
        <v>5</v>
      </c>
      <c r="T41" s="1">
        <v>3</v>
      </c>
      <c r="U41" s="1">
        <v>10</v>
      </c>
      <c r="V41" s="1">
        <v>4</v>
      </c>
      <c r="X41" s="2">
        <f t="shared" si="8"/>
        <v>0.78400000000000003</v>
      </c>
      <c r="Z41" s="2">
        <f t="shared" si="14"/>
        <v>0.34386036960985628</v>
      </c>
      <c r="AB41" s="2">
        <f t="shared" si="15"/>
        <v>0.12857142857142856</v>
      </c>
      <c r="AD41" s="4">
        <f t="shared" si="11"/>
        <v>78.733090497586005</v>
      </c>
      <c r="AF41" s="4">
        <f t="shared" si="9"/>
        <v>-1.4551068085870971</v>
      </c>
      <c r="AH41" s="2">
        <f t="shared" si="12"/>
        <v>-0.85819000000000001</v>
      </c>
      <c r="AJ41" s="2">
        <f t="shared" si="16"/>
        <v>0.32740213523131673</v>
      </c>
      <c r="AL41" s="2">
        <f t="shared" si="10"/>
        <v>0.16999999999999998</v>
      </c>
      <c r="AN41" s="2">
        <f t="shared" si="17"/>
        <v>0.25102040816326532</v>
      </c>
      <c r="AP41" s="2">
        <f t="shared" si="18"/>
        <v>0.11428571428571428</v>
      </c>
    </row>
    <row r="42" spans="1:42" x14ac:dyDescent="0.2">
      <c r="A42" s="1" t="s">
        <v>76</v>
      </c>
      <c r="B42" s="1" t="s">
        <v>69</v>
      </c>
      <c r="C42" s="1">
        <v>139</v>
      </c>
      <c r="D42" s="1">
        <f t="shared" si="13"/>
        <v>559</v>
      </c>
      <c r="E42" s="1">
        <v>468</v>
      </c>
      <c r="F42" s="1">
        <v>86</v>
      </c>
      <c r="G42" s="1">
        <v>129</v>
      </c>
      <c r="H42" s="1">
        <f t="shared" si="7"/>
        <v>79</v>
      </c>
      <c r="I42" s="1">
        <v>27</v>
      </c>
      <c r="J42" s="1">
        <v>5</v>
      </c>
      <c r="K42" s="1">
        <v>18</v>
      </c>
      <c r="L42" s="1">
        <v>99</v>
      </c>
      <c r="M42" s="1">
        <v>58</v>
      </c>
      <c r="N42" s="1">
        <v>18</v>
      </c>
      <c r="O42" s="1">
        <v>110</v>
      </c>
      <c r="P42" s="1">
        <v>0.27600000000000002</v>
      </c>
      <c r="Q42" s="2">
        <v>0.47</v>
      </c>
      <c r="R42" s="1">
        <v>0.373</v>
      </c>
      <c r="S42" s="1">
        <v>5</v>
      </c>
      <c r="T42" s="1">
        <v>10</v>
      </c>
      <c r="U42" s="1">
        <v>28</v>
      </c>
      <c r="V42" s="1">
        <v>10</v>
      </c>
      <c r="X42" s="2">
        <f t="shared" si="8"/>
        <v>0.84299999999999997</v>
      </c>
      <c r="Z42" s="2">
        <f t="shared" si="14"/>
        <v>0.36542258652094722</v>
      </c>
      <c r="AB42" s="2">
        <f t="shared" si="15"/>
        <v>0.15384615384615385</v>
      </c>
      <c r="AD42" s="4">
        <f t="shared" si="11"/>
        <v>99.487423555182446</v>
      </c>
      <c r="AF42" s="4">
        <f t="shared" si="9"/>
        <v>6.9865321845118453</v>
      </c>
      <c r="AH42" s="2">
        <f t="shared" si="12"/>
        <v>-1.1159499999999996</v>
      </c>
      <c r="AJ42" s="2">
        <f t="shared" si="16"/>
        <v>0.32173913043478258</v>
      </c>
      <c r="AL42" s="2">
        <f t="shared" si="10"/>
        <v>0.19399999999999995</v>
      </c>
      <c r="AN42" s="2">
        <f t="shared" si="17"/>
        <v>0.1967799642218247</v>
      </c>
      <c r="AP42" s="2">
        <f t="shared" si="18"/>
        <v>0.1037567084078712</v>
      </c>
    </row>
    <row r="43" spans="1:42" x14ac:dyDescent="0.2">
      <c r="A43" s="1" t="s">
        <v>77</v>
      </c>
      <c r="B43" s="1" t="s">
        <v>69</v>
      </c>
      <c r="C43" s="1">
        <v>144</v>
      </c>
      <c r="D43" s="1">
        <f t="shared" si="13"/>
        <v>626</v>
      </c>
      <c r="E43" s="1">
        <v>515</v>
      </c>
      <c r="F43" s="1">
        <v>112</v>
      </c>
      <c r="G43" s="1">
        <v>158</v>
      </c>
      <c r="H43" s="1">
        <f t="shared" si="7"/>
        <v>99</v>
      </c>
      <c r="I43" s="1">
        <v>36</v>
      </c>
      <c r="J43" s="1">
        <v>8</v>
      </c>
      <c r="K43" s="1">
        <v>15</v>
      </c>
      <c r="L43" s="1">
        <v>113</v>
      </c>
      <c r="M43" s="1">
        <v>74</v>
      </c>
      <c r="N43" s="1">
        <v>24</v>
      </c>
      <c r="O43" s="1">
        <v>70</v>
      </c>
      <c r="P43" s="2">
        <v>0.307</v>
      </c>
      <c r="Q43" s="2">
        <v>0.495</v>
      </c>
      <c r="R43" s="2">
        <v>0.41199999999999998</v>
      </c>
      <c r="S43" s="1">
        <v>9</v>
      </c>
      <c r="T43" s="1">
        <v>4</v>
      </c>
      <c r="U43" s="1">
        <v>45</v>
      </c>
      <c r="V43" s="1">
        <v>8</v>
      </c>
      <c r="X43" s="2">
        <f t="shared" si="8"/>
        <v>0.90700000000000003</v>
      </c>
      <c r="Z43" s="2">
        <f t="shared" si="14"/>
        <v>0.39138424437299035</v>
      </c>
      <c r="AB43" s="2">
        <f t="shared" si="15"/>
        <v>0.17891373801916932</v>
      </c>
      <c r="AD43" s="4">
        <f t="shared" si="11"/>
        <v>124.44672055770938</v>
      </c>
      <c r="AF43" s="4">
        <f t="shared" si="9"/>
        <v>19.482451203365837</v>
      </c>
      <c r="AH43" s="2">
        <f t="shared" si="12"/>
        <v>3.4454699999999998</v>
      </c>
      <c r="AJ43" s="2">
        <f t="shared" si="16"/>
        <v>0.32574031890660593</v>
      </c>
      <c r="AL43" s="2">
        <f t="shared" si="10"/>
        <v>0.188</v>
      </c>
      <c r="AN43" s="2">
        <f t="shared" si="17"/>
        <v>0.11182108626198083</v>
      </c>
      <c r="AP43" s="2">
        <f t="shared" si="18"/>
        <v>0.1182108626198083</v>
      </c>
    </row>
    <row r="44" spans="1:42" x14ac:dyDescent="0.2">
      <c r="A44" s="1" t="s">
        <v>78</v>
      </c>
      <c r="B44" s="1" t="s">
        <v>69</v>
      </c>
      <c r="C44" s="1">
        <v>127</v>
      </c>
      <c r="D44" s="1">
        <f t="shared" si="13"/>
        <v>499</v>
      </c>
      <c r="E44" s="1">
        <v>415</v>
      </c>
      <c r="F44" s="1">
        <v>96</v>
      </c>
      <c r="G44" s="1">
        <v>126</v>
      </c>
      <c r="H44" s="1">
        <f t="shared" si="7"/>
        <v>86</v>
      </c>
      <c r="I44" s="1">
        <v>22</v>
      </c>
      <c r="J44" s="1">
        <v>5</v>
      </c>
      <c r="K44" s="1">
        <v>13</v>
      </c>
      <c r="L44" s="1">
        <v>68</v>
      </c>
      <c r="M44" s="1">
        <v>47</v>
      </c>
      <c r="N44" s="1">
        <v>36</v>
      </c>
      <c r="O44" s="1">
        <v>78</v>
      </c>
      <c r="P44" s="2">
        <v>0.30399999999999999</v>
      </c>
      <c r="Q44" s="2">
        <v>0.47499999999999998</v>
      </c>
      <c r="R44" s="2">
        <v>0.42</v>
      </c>
      <c r="S44" s="1">
        <v>0</v>
      </c>
      <c r="T44" s="1">
        <v>1</v>
      </c>
      <c r="U44" s="1">
        <v>29</v>
      </c>
      <c r="V44" s="1">
        <v>8</v>
      </c>
      <c r="X44" s="2">
        <f t="shared" si="8"/>
        <v>0.89500000000000002</v>
      </c>
      <c r="Z44" s="2">
        <f t="shared" si="14"/>
        <v>0.39308634538152604</v>
      </c>
      <c r="AB44" s="2">
        <f t="shared" si="15"/>
        <v>0.19238476953907815</v>
      </c>
      <c r="AD44" s="4">
        <f t="shared" si="11"/>
        <v>99.880769066566955</v>
      </c>
      <c r="AF44" s="4">
        <f t="shared" si="9"/>
        <v>16.139229802999647</v>
      </c>
      <c r="AH44" s="2">
        <f t="shared" si="12"/>
        <v>0.31519000000000064</v>
      </c>
      <c r="AJ44" s="2">
        <f t="shared" si="16"/>
        <v>0.34876543209876543</v>
      </c>
      <c r="AL44" s="2">
        <f t="shared" si="10"/>
        <v>0.17099999999999999</v>
      </c>
      <c r="AN44" s="2">
        <f t="shared" si="17"/>
        <v>0.15631262525050099</v>
      </c>
      <c r="AP44" s="2">
        <f t="shared" si="18"/>
        <v>9.4188376753507011E-2</v>
      </c>
    </row>
    <row r="45" spans="1:42" x14ac:dyDescent="0.2">
      <c r="A45" s="1" t="s">
        <v>79</v>
      </c>
      <c r="B45" s="1" t="s">
        <v>69</v>
      </c>
      <c r="C45" s="1">
        <v>113</v>
      </c>
      <c r="D45" s="1">
        <f t="shared" si="13"/>
        <v>443</v>
      </c>
      <c r="E45" s="1">
        <v>399</v>
      </c>
      <c r="F45" s="1">
        <v>65</v>
      </c>
      <c r="G45" s="1">
        <v>126</v>
      </c>
      <c r="H45" s="1">
        <f t="shared" si="7"/>
        <v>99</v>
      </c>
      <c r="I45" s="1">
        <v>23</v>
      </c>
      <c r="J45" s="1">
        <v>3</v>
      </c>
      <c r="K45" s="1">
        <v>1</v>
      </c>
      <c r="L45" s="1">
        <v>63</v>
      </c>
      <c r="M45" s="1">
        <v>26</v>
      </c>
      <c r="N45" s="1">
        <v>5</v>
      </c>
      <c r="O45" s="1">
        <v>60</v>
      </c>
      <c r="P45" s="2">
        <v>0.316</v>
      </c>
      <c r="Q45" s="2">
        <v>0.39600000000000002</v>
      </c>
      <c r="R45" s="2">
        <v>0.35799999999999998</v>
      </c>
      <c r="S45" s="1">
        <v>9</v>
      </c>
      <c r="T45" s="1">
        <v>4</v>
      </c>
      <c r="U45" s="1">
        <v>19</v>
      </c>
      <c r="V45" s="1">
        <v>6</v>
      </c>
      <c r="X45" s="2">
        <f t="shared" si="8"/>
        <v>0.754</v>
      </c>
      <c r="Z45" s="2">
        <f t="shared" si="14"/>
        <v>0.32825968109339415</v>
      </c>
      <c r="AB45" s="2">
        <f t="shared" si="15"/>
        <v>0.14672686230248308</v>
      </c>
      <c r="AD45" s="4">
        <f t="shared" si="11"/>
        <v>65.638034265659101</v>
      </c>
      <c r="AF45" s="4">
        <f t="shared" si="9"/>
        <v>-6.2732864244091688</v>
      </c>
      <c r="AH45" s="2">
        <f t="shared" si="12"/>
        <v>-0.32169999999999976</v>
      </c>
      <c r="AJ45" s="2">
        <f t="shared" si="16"/>
        <v>0.36023054755043227</v>
      </c>
      <c r="AL45" s="2">
        <f t="shared" si="10"/>
        <v>8.0000000000000016E-2</v>
      </c>
      <c r="AN45" s="2">
        <f t="shared" si="17"/>
        <v>0.13544018058690746</v>
      </c>
      <c r="AP45" s="2">
        <f t="shared" si="18"/>
        <v>5.8690744920993229E-2</v>
      </c>
    </row>
    <row r="46" spans="1:42" x14ac:dyDescent="0.2">
      <c r="A46" s="1" t="s">
        <v>80</v>
      </c>
      <c r="B46" s="1" t="s">
        <v>69</v>
      </c>
      <c r="C46" s="1">
        <v>112</v>
      </c>
      <c r="D46" s="1">
        <f t="shared" si="13"/>
        <v>396</v>
      </c>
      <c r="E46" s="1">
        <v>339</v>
      </c>
      <c r="F46" s="1">
        <v>51</v>
      </c>
      <c r="G46" s="1">
        <v>85</v>
      </c>
      <c r="H46" s="1">
        <f t="shared" si="7"/>
        <v>71</v>
      </c>
      <c r="I46" s="1">
        <v>10</v>
      </c>
      <c r="J46" s="1">
        <v>3</v>
      </c>
      <c r="K46" s="1">
        <v>1</v>
      </c>
      <c r="L46" s="1">
        <v>37</v>
      </c>
      <c r="M46" s="1">
        <v>38</v>
      </c>
      <c r="N46" s="1">
        <v>0</v>
      </c>
      <c r="O46" s="1">
        <v>58</v>
      </c>
      <c r="P46" s="2">
        <v>0.251</v>
      </c>
      <c r="Q46" s="2">
        <v>0.307</v>
      </c>
      <c r="R46" s="2">
        <v>0.32400000000000001</v>
      </c>
      <c r="S46" s="1">
        <v>3</v>
      </c>
      <c r="T46" s="1">
        <v>16</v>
      </c>
      <c r="U46" s="1">
        <v>25</v>
      </c>
      <c r="V46" s="1">
        <v>9</v>
      </c>
      <c r="X46" s="2">
        <f t="shared" si="8"/>
        <v>0.63100000000000001</v>
      </c>
      <c r="Z46" s="2">
        <f t="shared" si="14"/>
        <v>0.28403947368421051</v>
      </c>
      <c r="AB46" s="2">
        <f t="shared" si="15"/>
        <v>0.12878787878787878</v>
      </c>
      <c r="AD46" s="4">
        <f t="shared" si="11"/>
        <v>44.629180687172273</v>
      </c>
      <c r="AF46" s="4">
        <f t="shared" si="9"/>
        <v>-18.169561277656118</v>
      </c>
      <c r="AH46" s="2">
        <f t="shared" si="12"/>
        <v>-0.96840999999999999</v>
      </c>
      <c r="AJ46" s="2">
        <f t="shared" si="16"/>
        <v>0.29681978798586572</v>
      </c>
      <c r="AL46" s="2">
        <f t="shared" si="10"/>
        <v>5.5999999999999994E-2</v>
      </c>
      <c r="AN46" s="2">
        <f t="shared" si="17"/>
        <v>0.14646464646464646</v>
      </c>
      <c r="AP46" s="2">
        <f t="shared" si="18"/>
        <v>9.5959595959595953E-2</v>
      </c>
    </row>
    <row r="47" spans="1:42" x14ac:dyDescent="0.2">
      <c r="A47" s="1" t="s">
        <v>81</v>
      </c>
      <c r="B47" s="1" t="s">
        <v>82</v>
      </c>
      <c r="C47" s="1">
        <v>83</v>
      </c>
      <c r="D47" s="1">
        <f t="shared" si="13"/>
        <v>334</v>
      </c>
      <c r="E47" s="1">
        <v>292</v>
      </c>
      <c r="F47" s="1">
        <v>51</v>
      </c>
      <c r="G47" s="1">
        <v>92</v>
      </c>
      <c r="H47" s="1">
        <f t="shared" si="7"/>
        <v>69</v>
      </c>
      <c r="I47" s="1">
        <v>16</v>
      </c>
      <c r="J47" s="1">
        <v>2</v>
      </c>
      <c r="K47" s="1">
        <v>5</v>
      </c>
      <c r="L47" s="1">
        <v>58</v>
      </c>
      <c r="M47" s="1">
        <v>31</v>
      </c>
      <c r="N47" s="1">
        <v>2</v>
      </c>
      <c r="O47" s="1">
        <v>42</v>
      </c>
      <c r="P47" s="2">
        <v>0.315</v>
      </c>
      <c r="Q47" s="2">
        <v>0.435</v>
      </c>
      <c r="R47" s="2">
        <v>0.38</v>
      </c>
      <c r="S47" s="1">
        <v>4</v>
      </c>
      <c r="T47" s="1">
        <v>5</v>
      </c>
      <c r="U47" s="1">
        <v>11</v>
      </c>
      <c r="V47" s="1">
        <v>5</v>
      </c>
      <c r="X47" s="2">
        <f t="shared" si="8"/>
        <v>0.81499999999999995</v>
      </c>
      <c r="Z47" s="2">
        <f t="shared" si="14"/>
        <v>0.35505471124620064</v>
      </c>
      <c r="AB47" s="2">
        <f t="shared" si="15"/>
        <v>0.15269461077844312</v>
      </c>
      <c r="AD47" s="4">
        <f t="shared" si="11"/>
        <v>56.665867943749603</v>
      </c>
      <c r="AF47" s="4">
        <f t="shared" si="9"/>
        <v>1.6902966687453524</v>
      </c>
      <c r="AH47" s="2">
        <f t="shared" si="12"/>
        <v>-1.2189799999999997</v>
      </c>
      <c r="AJ47" s="2">
        <f t="shared" si="16"/>
        <v>0.3493975903614458</v>
      </c>
      <c r="AL47" s="2">
        <f t="shared" si="10"/>
        <v>0.12</v>
      </c>
      <c r="AN47" s="2">
        <f t="shared" si="17"/>
        <v>0.12574850299401197</v>
      </c>
      <c r="AP47" s="2">
        <f t="shared" si="18"/>
        <v>9.2814371257485026E-2</v>
      </c>
    </row>
    <row r="48" spans="1:42" x14ac:dyDescent="0.2">
      <c r="A48" s="1" t="s">
        <v>83</v>
      </c>
      <c r="B48" s="1" t="s">
        <v>82</v>
      </c>
      <c r="C48" s="1">
        <v>98</v>
      </c>
      <c r="D48" s="1">
        <f t="shared" si="13"/>
        <v>269</v>
      </c>
      <c r="E48" s="1">
        <v>230</v>
      </c>
      <c r="F48" s="1">
        <v>49</v>
      </c>
      <c r="G48" s="1">
        <v>54</v>
      </c>
      <c r="H48" s="1">
        <f t="shared" si="7"/>
        <v>46</v>
      </c>
      <c r="I48" s="1">
        <v>7</v>
      </c>
      <c r="J48" s="1">
        <v>1</v>
      </c>
      <c r="K48" s="1">
        <v>0</v>
      </c>
      <c r="L48" s="1">
        <v>20</v>
      </c>
      <c r="M48" s="1">
        <v>16</v>
      </c>
      <c r="N48" s="1">
        <v>17</v>
      </c>
      <c r="O48" s="1">
        <v>50</v>
      </c>
      <c r="P48" s="2">
        <v>0.23499999999999999</v>
      </c>
      <c r="Q48" s="2">
        <v>0.27400000000000002</v>
      </c>
      <c r="R48" s="2">
        <v>0.33100000000000002</v>
      </c>
      <c r="S48" s="1">
        <v>0</v>
      </c>
      <c r="T48" s="1">
        <v>6</v>
      </c>
      <c r="U48" s="1">
        <v>17</v>
      </c>
      <c r="V48" s="1">
        <v>5</v>
      </c>
      <c r="X48" s="2">
        <f t="shared" si="8"/>
        <v>0.60499999999999998</v>
      </c>
      <c r="Z48" s="2">
        <f t="shared" si="14"/>
        <v>0.28162357414448674</v>
      </c>
      <c r="AB48" s="2">
        <f t="shared" si="15"/>
        <v>0.18215613382899629</v>
      </c>
      <c r="AD48" s="4">
        <f t="shared" si="11"/>
        <v>29.795047884116538</v>
      </c>
      <c r="AF48" s="4">
        <f t="shared" si="9"/>
        <v>-12.808650326494304</v>
      </c>
      <c r="AH48" s="2">
        <f t="shared" si="12"/>
        <v>3.8290000000000324E-2</v>
      </c>
      <c r="AJ48" s="2">
        <f t="shared" si="16"/>
        <v>0.3</v>
      </c>
      <c r="AL48" s="2">
        <f t="shared" si="10"/>
        <v>3.9000000000000035E-2</v>
      </c>
      <c r="AN48" s="2">
        <f t="shared" si="17"/>
        <v>0.18587360594795538</v>
      </c>
      <c r="AP48" s="2">
        <f t="shared" si="18"/>
        <v>5.9479553903345722E-2</v>
      </c>
    </row>
    <row r="49" spans="1:42" x14ac:dyDescent="0.2">
      <c r="A49" s="1" t="s">
        <v>84</v>
      </c>
      <c r="B49" s="1" t="s">
        <v>82</v>
      </c>
      <c r="C49" s="1">
        <v>69</v>
      </c>
      <c r="D49" s="1">
        <f t="shared" si="13"/>
        <v>234</v>
      </c>
      <c r="E49" s="1">
        <v>195</v>
      </c>
      <c r="F49" s="1">
        <v>33</v>
      </c>
      <c r="G49" s="1">
        <v>49</v>
      </c>
      <c r="H49" s="1">
        <f t="shared" si="7"/>
        <v>33</v>
      </c>
      <c r="I49" s="1">
        <v>10</v>
      </c>
      <c r="J49" s="1">
        <v>3</v>
      </c>
      <c r="K49" s="1">
        <v>3</v>
      </c>
      <c r="L49" s="1">
        <v>36</v>
      </c>
      <c r="M49" s="1">
        <v>28</v>
      </c>
      <c r="N49" s="1">
        <v>8</v>
      </c>
      <c r="O49" s="1">
        <v>58</v>
      </c>
      <c r="P49" s="2">
        <v>0.251</v>
      </c>
      <c r="Q49" s="2">
        <v>0.379</v>
      </c>
      <c r="R49" s="2">
        <v>0.36499999999999999</v>
      </c>
      <c r="S49" s="1">
        <v>2</v>
      </c>
      <c r="T49" s="1">
        <v>1</v>
      </c>
      <c r="U49" s="1">
        <v>4</v>
      </c>
      <c r="V49" s="1">
        <v>0</v>
      </c>
      <c r="X49" s="2">
        <f t="shared" si="8"/>
        <v>0.74399999999999999</v>
      </c>
      <c r="Z49" s="2">
        <f t="shared" si="14"/>
        <v>0.33226180257510729</v>
      </c>
      <c r="AB49" s="2">
        <f t="shared" si="15"/>
        <v>0.14102564102564102</v>
      </c>
      <c r="AD49" s="4">
        <f t="shared" si="11"/>
        <v>35.42223054223458</v>
      </c>
      <c r="AF49" s="4">
        <f t="shared" si="9"/>
        <v>-2.6418494960006376</v>
      </c>
      <c r="AH49" s="2">
        <f t="shared" si="12"/>
        <v>0.62819000000000003</v>
      </c>
      <c r="AJ49" s="2">
        <f t="shared" si="16"/>
        <v>0.33823529411764708</v>
      </c>
      <c r="AL49" s="2">
        <f t="shared" si="10"/>
        <v>0.128</v>
      </c>
      <c r="AN49" s="2">
        <f t="shared" si="17"/>
        <v>0.24786324786324787</v>
      </c>
      <c r="AP49" s="2">
        <f t="shared" si="18"/>
        <v>0.11965811965811966</v>
      </c>
    </row>
    <row r="50" spans="1:42" x14ac:dyDescent="0.2">
      <c r="A50" s="1" t="s">
        <v>85</v>
      </c>
      <c r="B50" s="1" t="s">
        <v>82</v>
      </c>
      <c r="C50" s="1">
        <v>88</v>
      </c>
      <c r="D50" s="1">
        <f t="shared" si="13"/>
        <v>412</v>
      </c>
      <c r="E50" s="1">
        <v>356</v>
      </c>
      <c r="F50" s="1">
        <v>93</v>
      </c>
      <c r="G50" s="1">
        <v>103</v>
      </c>
      <c r="H50" s="1">
        <f t="shared" si="7"/>
        <v>76</v>
      </c>
      <c r="I50" s="1">
        <v>10</v>
      </c>
      <c r="J50" s="1">
        <v>8</v>
      </c>
      <c r="K50" s="1">
        <v>9</v>
      </c>
      <c r="L50" s="1">
        <v>65</v>
      </c>
      <c r="M50" s="1">
        <v>43</v>
      </c>
      <c r="N50" s="1">
        <v>7</v>
      </c>
      <c r="O50" s="1">
        <v>33</v>
      </c>
      <c r="P50" s="2">
        <v>0.28899999999999998</v>
      </c>
      <c r="Q50" s="2">
        <v>0.438</v>
      </c>
      <c r="R50" s="2">
        <v>0.373</v>
      </c>
      <c r="S50" s="1">
        <v>4</v>
      </c>
      <c r="T50" s="1">
        <v>2</v>
      </c>
      <c r="U50" s="1">
        <v>21</v>
      </c>
      <c r="V50" s="1">
        <v>3</v>
      </c>
      <c r="X50" s="2">
        <f t="shared" si="8"/>
        <v>0.81099999999999994</v>
      </c>
      <c r="Z50" s="2">
        <f t="shared" si="14"/>
        <v>0.35356829268292683</v>
      </c>
      <c r="AB50" s="2">
        <f t="shared" si="15"/>
        <v>0.22572815533980584</v>
      </c>
      <c r="AD50" s="4">
        <f t="shared" si="11"/>
        <v>69.408030492130621</v>
      </c>
      <c r="AF50" s="4">
        <f t="shared" si="9"/>
        <v>1.6457220841935902</v>
      </c>
      <c r="AH50" s="2">
        <f t="shared" si="12"/>
        <v>1.98726</v>
      </c>
      <c r="AJ50" s="2">
        <f t="shared" si="16"/>
        <v>0.29559748427672955</v>
      </c>
      <c r="AL50" s="2">
        <f t="shared" si="10"/>
        <v>0.14900000000000002</v>
      </c>
      <c r="AN50" s="2">
        <f t="shared" si="17"/>
        <v>8.0097087378640783E-2</v>
      </c>
      <c r="AP50" s="2">
        <f t="shared" si="18"/>
        <v>0.10436893203883495</v>
      </c>
    </row>
    <row r="51" spans="1:42" x14ac:dyDescent="0.2">
      <c r="A51" s="1" t="s">
        <v>86</v>
      </c>
      <c r="B51" s="1" t="s">
        <v>82</v>
      </c>
      <c r="C51" s="1">
        <v>96</v>
      </c>
      <c r="D51" s="1">
        <f t="shared" si="13"/>
        <v>354</v>
      </c>
      <c r="E51" s="1">
        <v>291</v>
      </c>
      <c r="F51" s="1">
        <v>56</v>
      </c>
      <c r="G51" s="1">
        <v>82</v>
      </c>
      <c r="H51" s="1">
        <f t="shared" si="7"/>
        <v>73</v>
      </c>
      <c r="I51" s="1">
        <v>8</v>
      </c>
      <c r="J51" s="1">
        <v>0</v>
      </c>
      <c r="K51" s="1">
        <v>1</v>
      </c>
      <c r="L51" s="1">
        <v>29</v>
      </c>
      <c r="M51" s="1">
        <v>43</v>
      </c>
      <c r="N51" s="1">
        <v>5</v>
      </c>
      <c r="O51" s="1">
        <v>42</v>
      </c>
      <c r="P51" s="2">
        <v>0.28199999999999997</v>
      </c>
      <c r="Q51" s="2">
        <v>0.32</v>
      </c>
      <c r="R51" s="2">
        <v>0.376</v>
      </c>
      <c r="S51" s="1">
        <v>7</v>
      </c>
      <c r="T51" s="1">
        <v>8</v>
      </c>
      <c r="U51" s="1">
        <v>10</v>
      </c>
      <c r="V51" s="1">
        <v>9</v>
      </c>
      <c r="X51" s="2">
        <f t="shared" si="8"/>
        <v>0.69599999999999995</v>
      </c>
      <c r="Z51" s="2">
        <f t="shared" si="14"/>
        <v>0.31652312138728322</v>
      </c>
      <c r="AB51" s="2">
        <f t="shared" si="15"/>
        <v>0.15819209039548024</v>
      </c>
      <c r="AD51" s="4">
        <f t="shared" si="11"/>
        <v>49.118816594208702</v>
      </c>
      <c r="AF51" s="4">
        <f t="shared" si="9"/>
        <v>-7.993411068078716</v>
      </c>
      <c r="AH51" s="2">
        <f t="shared" si="12"/>
        <v>-3.9982899999999999</v>
      </c>
      <c r="AJ51" s="2">
        <f t="shared" si="16"/>
        <v>0.31764705882352939</v>
      </c>
      <c r="AL51" s="2">
        <f t="shared" si="10"/>
        <v>3.8000000000000034E-2</v>
      </c>
      <c r="AN51" s="2">
        <f t="shared" si="17"/>
        <v>0.11864406779661017</v>
      </c>
      <c r="AP51" s="2">
        <f t="shared" si="18"/>
        <v>0.12146892655367232</v>
      </c>
    </row>
    <row r="52" spans="1:42" x14ac:dyDescent="0.2">
      <c r="A52" s="1" t="s">
        <v>87</v>
      </c>
      <c r="B52" s="1" t="s">
        <v>82</v>
      </c>
      <c r="C52" s="1">
        <v>88</v>
      </c>
      <c r="D52" s="1">
        <f t="shared" si="13"/>
        <v>266</v>
      </c>
      <c r="E52" s="1">
        <v>245</v>
      </c>
      <c r="F52" s="1">
        <v>33</v>
      </c>
      <c r="G52" s="1">
        <v>63</v>
      </c>
      <c r="H52" s="1">
        <f t="shared" si="7"/>
        <v>47</v>
      </c>
      <c r="I52" s="1">
        <v>14</v>
      </c>
      <c r="J52" s="1">
        <v>0</v>
      </c>
      <c r="K52" s="1">
        <v>2</v>
      </c>
      <c r="L52" s="1">
        <v>35</v>
      </c>
      <c r="M52" s="1">
        <v>14</v>
      </c>
      <c r="N52" s="1">
        <v>3</v>
      </c>
      <c r="O52" s="1">
        <v>62</v>
      </c>
      <c r="P52" s="2">
        <v>0.25700000000000001</v>
      </c>
      <c r="Q52" s="2">
        <v>0.33900000000000002</v>
      </c>
      <c r="R52" s="2">
        <v>0.30299999999999999</v>
      </c>
      <c r="S52" s="1">
        <v>2</v>
      </c>
      <c r="T52" s="1">
        <v>2</v>
      </c>
      <c r="U52" s="1">
        <v>1</v>
      </c>
      <c r="V52" s="1">
        <v>1</v>
      </c>
      <c r="X52" s="2">
        <f t="shared" si="8"/>
        <v>0.64200000000000002</v>
      </c>
      <c r="Z52" s="2">
        <f t="shared" si="14"/>
        <v>0.28295454545454546</v>
      </c>
      <c r="AB52" s="2">
        <f t="shared" si="15"/>
        <v>0.12406015037593984</v>
      </c>
      <c r="AD52" s="4">
        <f t="shared" si="11"/>
        <v>29.746720393622052</v>
      </c>
      <c r="AF52" s="4">
        <f t="shared" si="9"/>
        <v>-12.411829920438239</v>
      </c>
      <c r="AH52" s="2">
        <f t="shared" si="12"/>
        <v>-0.59236</v>
      </c>
      <c r="AJ52" s="2">
        <f t="shared" si="16"/>
        <v>0.33333333333333331</v>
      </c>
      <c r="AL52" s="2">
        <f t="shared" si="10"/>
        <v>8.2000000000000017E-2</v>
      </c>
      <c r="AN52" s="2">
        <f t="shared" si="17"/>
        <v>0.23308270676691728</v>
      </c>
      <c r="AP52" s="2">
        <f t="shared" si="18"/>
        <v>5.2631578947368418E-2</v>
      </c>
    </row>
    <row r="53" spans="1:42" x14ac:dyDescent="0.2">
      <c r="A53" s="1" t="s">
        <v>88</v>
      </c>
      <c r="B53" s="1" t="s">
        <v>82</v>
      </c>
      <c r="C53" s="1">
        <v>72</v>
      </c>
      <c r="D53" s="1">
        <f t="shared" si="13"/>
        <v>263</v>
      </c>
      <c r="E53" s="1">
        <v>200</v>
      </c>
      <c r="F53" s="1">
        <v>42</v>
      </c>
      <c r="G53" s="1">
        <v>62</v>
      </c>
      <c r="H53" s="1">
        <f t="shared" si="7"/>
        <v>40</v>
      </c>
      <c r="I53" s="1">
        <v>18</v>
      </c>
      <c r="J53" s="1">
        <v>2</v>
      </c>
      <c r="K53" s="1">
        <v>2</v>
      </c>
      <c r="L53" s="1">
        <v>39</v>
      </c>
      <c r="M53" s="1">
        <v>39</v>
      </c>
      <c r="N53" s="1">
        <v>13</v>
      </c>
      <c r="O53" s="1">
        <v>27</v>
      </c>
      <c r="P53" s="2">
        <v>0.31</v>
      </c>
      <c r="Q53" s="2">
        <v>0.45</v>
      </c>
      <c r="R53" s="2">
        <v>0.437</v>
      </c>
      <c r="S53" s="1">
        <v>9</v>
      </c>
      <c r="T53" s="1">
        <v>2</v>
      </c>
      <c r="U53" s="1">
        <v>2</v>
      </c>
      <c r="V53" s="1">
        <v>1</v>
      </c>
      <c r="X53" s="2">
        <f t="shared" si="8"/>
        <v>0.88700000000000001</v>
      </c>
      <c r="Z53" s="2">
        <f t="shared" si="14"/>
        <v>0.3874865900383142</v>
      </c>
      <c r="AB53" s="2">
        <f t="shared" si="15"/>
        <v>0.1596958174904943</v>
      </c>
      <c r="AD53" s="4">
        <f t="shared" si="11"/>
        <v>51.461350324297413</v>
      </c>
      <c r="AF53" s="4">
        <f t="shared" si="9"/>
        <v>7.449765552422269</v>
      </c>
      <c r="AH53" s="2">
        <f t="shared" si="12"/>
        <v>-0.46207999999999999</v>
      </c>
      <c r="AJ53" s="2">
        <f t="shared" si="16"/>
        <v>0.33333333333333331</v>
      </c>
      <c r="AL53" s="2">
        <f t="shared" si="10"/>
        <v>0.14000000000000001</v>
      </c>
      <c r="AN53" s="2">
        <f t="shared" si="17"/>
        <v>0.10266159695817491</v>
      </c>
      <c r="AP53" s="2">
        <f t="shared" si="18"/>
        <v>0.14828897338403041</v>
      </c>
    </row>
    <row r="54" spans="1:42" x14ac:dyDescent="0.2">
      <c r="A54" s="1" t="s">
        <v>89</v>
      </c>
      <c r="B54" s="1" t="s">
        <v>82</v>
      </c>
      <c r="C54" s="1">
        <v>117</v>
      </c>
      <c r="D54" s="1">
        <f t="shared" si="13"/>
        <v>330</v>
      </c>
      <c r="E54" s="1">
        <v>285</v>
      </c>
      <c r="F54" s="1">
        <v>43</v>
      </c>
      <c r="G54" s="1">
        <v>65</v>
      </c>
      <c r="H54" s="1">
        <f t="shared" si="7"/>
        <v>51</v>
      </c>
      <c r="I54" s="1">
        <v>12</v>
      </c>
      <c r="J54" s="1">
        <v>1</v>
      </c>
      <c r="K54" s="1">
        <v>1</v>
      </c>
      <c r="L54" s="1">
        <v>33</v>
      </c>
      <c r="M54" s="1">
        <v>19</v>
      </c>
      <c r="N54" s="1">
        <v>9</v>
      </c>
      <c r="O54" s="1">
        <v>53</v>
      </c>
      <c r="P54" s="2">
        <v>0.22800000000000001</v>
      </c>
      <c r="Q54" s="2">
        <v>0.28799999999999998</v>
      </c>
      <c r="R54" s="2">
        <v>0.29299999999999998</v>
      </c>
      <c r="S54" s="1">
        <v>4</v>
      </c>
      <c r="T54" s="1">
        <v>13</v>
      </c>
      <c r="U54" s="1">
        <v>2</v>
      </c>
      <c r="V54" s="1">
        <v>5</v>
      </c>
      <c r="X54" s="2">
        <f t="shared" si="8"/>
        <v>0.58099999999999996</v>
      </c>
      <c r="Z54" s="2">
        <f t="shared" si="14"/>
        <v>0.26196529968454263</v>
      </c>
      <c r="AB54" s="2">
        <f t="shared" si="15"/>
        <v>0.13030303030303031</v>
      </c>
      <c r="AD54" s="4">
        <f t="shared" si="11"/>
        <v>31.348410862446563</v>
      </c>
      <c r="AF54" s="4">
        <f t="shared" si="9"/>
        <v>-20.366894622740983</v>
      </c>
      <c r="AH54" s="2">
        <f t="shared" si="12"/>
        <v>-2.9617100000000001</v>
      </c>
      <c r="AJ54" s="2">
        <f t="shared" si="16"/>
        <v>0.2723404255319149</v>
      </c>
      <c r="AL54" s="2">
        <f t="shared" si="10"/>
        <v>5.999999999999997E-2</v>
      </c>
      <c r="AN54" s="2">
        <f t="shared" si="17"/>
        <v>0.16060606060606061</v>
      </c>
      <c r="AP54" s="2">
        <f t="shared" si="18"/>
        <v>5.7575757575757579E-2</v>
      </c>
    </row>
    <row r="55" spans="1:42" x14ac:dyDescent="0.2">
      <c r="A55" s="1" t="s">
        <v>90</v>
      </c>
      <c r="B55" s="1" t="s">
        <v>82</v>
      </c>
      <c r="C55" s="1">
        <v>136</v>
      </c>
      <c r="D55" s="1">
        <f t="shared" si="13"/>
        <v>558</v>
      </c>
      <c r="E55" s="1">
        <v>505</v>
      </c>
      <c r="F55" s="1">
        <v>76</v>
      </c>
      <c r="G55" s="1">
        <v>174</v>
      </c>
      <c r="H55" s="1">
        <f t="shared" si="7"/>
        <v>133</v>
      </c>
      <c r="I55" s="1">
        <v>33</v>
      </c>
      <c r="J55" s="1">
        <v>0</v>
      </c>
      <c r="K55" s="1">
        <v>8</v>
      </c>
      <c r="L55" s="1">
        <v>113</v>
      </c>
      <c r="M55" s="1">
        <v>35</v>
      </c>
      <c r="N55" s="1">
        <v>7</v>
      </c>
      <c r="O55" s="1">
        <v>43</v>
      </c>
      <c r="P55" s="2">
        <v>0.34499999999999997</v>
      </c>
      <c r="Q55" s="2">
        <v>0.45700000000000002</v>
      </c>
      <c r="R55" s="2">
        <v>0.38800000000000001</v>
      </c>
      <c r="S55" s="1">
        <v>10</v>
      </c>
      <c r="T55" s="1">
        <v>1</v>
      </c>
      <c r="U55" s="1">
        <v>4</v>
      </c>
      <c r="V55" s="1">
        <v>5</v>
      </c>
      <c r="X55" s="2">
        <f t="shared" si="8"/>
        <v>0.84499999999999997</v>
      </c>
      <c r="Z55" s="2">
        <f t="shared" si="14"/>
        <v>0.36558168761220827</v>
      </c>
      <c r="AB55" s="2">
        <f t="shared" si="15"/>
        <v>0.13620071684587814</v>
      </c>
      <c r="AD55" s="4">
        <f t="shared" si="11"/>
        <v>99.380655059988911</v>
      </c>
      <c r="AF55" s="4">
        <f t="shared" si="9"/>
        <v>7.0377200054607103</v>
      </c>
      <c r="AH55" s="2">
        <f t="shared" si="12"/>
        <v>-2.8007500000000003</v>
      </c>
      <c r="AJ55" s="2">
        <f t="shared" si="16"/>
        <v>0.35775862068965519</v>
      </c>
      <c r="AL55" s="2">
        <f t="shared" si="10"/>
        <v>0.11200000000000004</v>
      </c>
      <c r="AN55" s="2">
        <f t="shared" si="17"/>
        <v>7.7060931899641583E-2</v>
      </c>
      <c r="AP55" s="2">
        <f t="shared" si="18"/>
        <v>6.2724014336917558E-2</v>
      </c>
    </row>
    <row r="56" spans="1:42" x14ac:dyDescent="0.2">
      <c r="A56" s="1" t="s">
        <v>91</v>
      </c>
      <c r="B56" s="1" t="s">
        <v>82</v>
      </c>
      <c r="C56" s="1">
        <v>58</v>
      </c>
      <c r="D56" s="1">
        <f t="shared" si="13"/>
        <v>266</v>
      </c>
      <c r="E56" s="1">
        <v>212</v>
      </c>
      <c r="F56" s="1">
        <v>51</v>
      </c>
      <c r="G56" s="1">
        <v>66</v>
      </c>
      <c r="H56" s="1">
        <f t="shared" si="7"/>
        <v>38</v>
      </c>
      <c r="I56" s="1">
        <v>18</v>
      </c>
      <c r="J56" s="1">
        <v>6</v>
      </c>
      <c r="K56" s="1">
        <v>4</v>
      </c>
      <c r="L56" s="1">
        <v>41</v>
      </c>
      <c r="M56" s="1">
        <v>37</v>
      </c>
      <c r="N56" s="1">
        <v>10</v>
      </c>
      <c r="O56" s="1">
        <v>36</v>
      </c>
      <c r="P56" s="2">
        <v>0.311</v>
      </c>
      <c r="Q56" s="2">
        <v>0.50900000000000001</v>
      </c>
      <c r="R56" s="2">
        <v>0.42799999999999999</v>
      </c>
      <c r="S56" s="1">
        <v>5</v>
      </c>
      <c r="T56" s="1">
        <v>2</v>
      </c>
      <c r="U56" s="1">
        <v>18</v>
      </c>
      <c r="V56" s="1">
        <v>3</v>
      </c>
      <c r="X56" s="2">
        <f t="shared" si="8"/>
        <v>0.93700000000000006</v>
      </c>
      <c r="Z56" s="2">
        <f t="shared" si="14"/>
        <v>0.40230303030303022</v>
      </c>
      <c r="AB56" s="2">
        <f t="shared" si="15"/>
        <v>0.19172932330827067</v>
      </c>
      <c r="AD56" s="4">
        <f t="shared" si="11"/>
        <v>55.209411159855243</v>
      </c>
      <c r="AF56" s="4">
        <f t="shared" si="9"/>
        <v>10.361984261553834</v>
      </c>
      <c r="AH56" s="2">
        <f t="shared" si="12"/>
        <v>1.48935</v>
      </c>
      <c r="AJ56" s="2">
        <f t="shared" si="16"/>
        <v>0.35028248587570621</v>
      </c>
      <c r="AL56" s="2">
        <f t="shared" si="10"/>
        <v>0.19800000000000001</v>
      </c>
      <c r="AN56" s="2">
        <f t="shared" si="17"/>
        <v>0.13533834586466165</v>
      </c>
      <c r="AP56" s="2">
        <f t="shared" si="18"/>
        <v>0.13909774436090225</v>
      </c>
    </row>
    <row r="57" spans="1:42" x14ac:dyDescent="0.2">
      <c r="A57" s="1" t="s">
        <v>92</v>
      </c>
      <c r="B57" s="1" t="s">
        <v>82</v>
      </c>
      <c r="C57" s="1">
        <v>111</v>
      </c>
      <c r="D57" s="1">
        <f t="shared" si="13"/>
        <v>402</v>
      </c>
      <c r="E57" s="1">
        <v>312</v>
      </c>
      <c r="F57" s="1">
        <v>70</v>
      </c>
      <c r="G57" s="1">
        <v>85</v>
      </c>
      <c r="H57" s="1">
        <f t="shared" si="7"/>
        <v>52</v>
      </c>
      <c r="I57" s="1">
        <v>24</v>
      </c>
      <c r="J57" s="1">
        <v>7</v>
      </c>
      <c r="K57" s="1">
        <v>2</v>
      </c>
      <c r="L57" s="1">
        <v>59</v>
      </c>
      <c r="M57" s="1">
        <v>49</v>
      </c>
      <c r="N57" s="1">
        <v>23</v>
      </c>
      <c r="O57" s="1">
        <v>64</v>
      </c>
      <c r="P57" s="2">
        <v>0.27200000000000002</v>
      </c>
      <c r="Q57" s="2">
        <v>0.41299999999999998</v>
      </c>
      <c r="R57" s="2">
        <v>0.40100000000000002</v>
      </c>
      <c r="S57" s="1">
        <v>8</v>
      </c>
      <c r="T57" s="1">
        <v>10</v>
      </c>
      <c r="U57" s="1">
        <v>17</v>
      </c>
      <c r="V57" s="1">
        <v>6</v>
      </c>
      <c r="X57" s="2">
        <f t="shared" si="8"/>
        <v>0.81400000000000006</v>
      </c>
      <c r="Z57" s="2">
        <f t="shared" si="14"/>
        <v>0.36011734693877551</v>
      </c>
      <c r="AB57" s="2">
        <f t="shared" si="15"/>
        <v>0.17412935323383086</v>
      </c>
      <c r="AD57" s="4">
        <f t="shared" si="11"/>
        <v>69.834963418528005</v>
      </c>
      <c r="AF57" s="4">
        <f t="shared" si="9"/>
        <v>3.4943855591016955</v>
      </c>
      <c r="AH57" s="2">
        <f t="shared" si="12"/>
        <v>-0.70675999999999961</v>
      </c>
      <c r="AJ57" s="2">
        <f t="shared" si="16"/>
        <v>0.32677165354330706</v>
      </c>
      <c r="AL57" s="2">
        <f t="shared" si="10"/>
        <v>0.14099999999999996</v>
      </c>
      <c r="AN57" s="2">
        <f t="shared" si="17"/>
        <v>0.15920398009950248</v>
      </c>
      <c r="AP57" s="2">
        <f t="shared" si="18"/>
        <v>0.12189054726368159</v>
      </c>
    </row>
    <row r="58" spans="1:42" x14ac:dyDescent="0.2">
      <c r="A58" s="1" t="s">
        <v>93</v>
      </c>
      <c r="B58" s="1" t="s">
        <v>82</v>
      </c>
      <c r="C58" s="1">
        <v>135</v>
      </c>
      <c r="D58" s="1">
        <f t="shared" si="13"/>
        <v>471</v>
      </c>
      <c r="E58" s="1">
        <v>424</v>
      </c>
      <c r="F58" s="1">
        <v>71</v>
      </c>
      <c r="G58" s="1">
        <v>117</v>
      </c>
      <c r="H58" s="1">
        <f t="shared" si="7"/>
        <v>95</v>
      </c>
      <c r="I58" s="1">
        <v>19</v>
      </c>
      <c r="J58" s="1">
        <v>1</v>
      </c>
      <c r="K58" s="1">
        <v>2</v>
      </c>
      <c r="L58" s="1">
        <v>37</v>
      </c>
      <c r="M58" s="1">
        <v>18</v>
      </c>
      <c r="N58" s="1">
        <v>5</v>
      </c>
      <c r="O58" s="1">
        <v>58</v>
      </c>
      <c r="P58" s="2">
        <v>0.27600000000000002</v>
      </c>
      <c r="Q58" s="2">
        <v>0.34</v>
      </c>
      <c r="R58" s="2">
        <v>0.312</v>
      </c>
      <c r="S58" s="1">
        <v>2</v>
      </c>
      <c r="T58" s="1">
        <v>22</v>
      </c>
      <c r="U58" s="1">
        <v>24</v>
      </c>
      <c r="V58" s="1">
        <v>2</v>
      </c>
      <c r="X58" s="2">
        <f t="shared" si="8"/>
        <v>0.65200000000000002</v>
      </c>
      <c r="Z58" s="2">
        <f t="shared" si="14"/>
        <v>0.28720044543429846</v>
      </c>
      <c r="AB58" s="2">
        <f t="shared" si="15"/>
        <v>0.15074309978768577</v>
      </c>
      <c r="AD58" s="4">
        <f t="shared" si="11"/>
        <v>54.275795100785075</v>
      </c>
      <c r="AF58" s="4">
        <f t="shared" si="9"/>
        <v>-20.542747633031144</v>
      </c>
      <c r="AH58" s="2">
        <f t="shared" si="12"/>
        <v>3.2401800000000005</v>
      </c>
      <c r="AJ58" s="2">
        <f t="shared" si="16"/>
        <v>0.31420765027322406</v>
      </c>
      <c r="AL58" s="2">
        <f t="shared" si="10"/>
        <v>6.4000000000000001E-2</v>
      </c>
      <c r="AN58" s="2">
        <f t="shared" si="17"/>
        <v>0.12314225053078556</v>
      </c>
      <c r="AP58" s="2">
        <f t="shared" si="18"/>
        <v>3.8216560509554139E-2</v>
      </c>
    </row>
    <row r="59" spans="1:42" x14ac:dyDescent="0.2">
      <c r="A59" s="1" t="s">
        <v>94</v>
      </c>
      <c r="B59" s="1" t="s">
        <v>82</v>
      </c>
      <c r="C59" s="1">
        <v>83</v>
      </c>
      <c r="D59" s="1">
        <f t="shared" si="13"/>
        <v>267</v>
      </c>
      <c r="E59" s="1">
        <v>237</v>
      </c>
      <c r="F59" s="1">
        <v>42</v>
      </c>
      <c r="G59" s="1">
        <v>79</v>
      </c>
      <c r="H59" s="1">
        <f t="shared" si="7"/>
        <v>70</v>
      </c>
      <c r="I59" s="1">
        <v>9</v>
      </c>
      <c r="J59" s="1">
        <v>0</v>
      </c>
      <c r="K59" s="1">
        <v>0</v>
      </c>
      <c r="L59" s="1">
        <v>38</v>
      </c>
      <c r="M59" s="1">
        <v>16</v>
      </c>
      <c r="N59" s="1">
        <v>2</v>
      </c>
      <c r="O59" s="1">
        <v>32</v>
      </c>
      <c r="P59" s="2">
        <v>0.33300000000000002</v>
      </c>
      <c r="Q59" s="2">
        <v>0.371</v>
      </c>
      <c r="R59" s="2">
        <v>0.38</v>
      </c>
      <c r="S59" s="1">
        <v>0</v>
      </c>
      <c r="T59" s="1">
        <v>12</v>
      </c>
      <c r="U59" s="1">
        <v>16</v>
      </c>
      <c r="V59" s="1">
        <v>5</v>
      </c>
      <c r="X59" s="2">
        <f t="shared" si="8"/>
        <v>0.751</v>
      </c>
      <c r="Z59" s="2">
        <f t="shared" si="14"/>
        <v>0.33452156862745097</v>
      </c>
      <c r="AB59" s="2">
        <f t="shared" si="15"/>
        <v>0.15730337078651685</v>
      </c>
      <c r="AD59" s="4">
        <f t="shared" si="11"/>
        <v>40.901601020866913</v>
      </c>
      <c r="AF59" s="4">
        <f t="shared" si="9"/>
        <v>-2.5815933834078799</v>
      </c>
      <c r="AH59" s="2">
        <f t="shared" si="12"/>
        <v>-0.18411999999999987</v>
      </c>
      <c r="AJ59" s="2">
        <f t="shared" si="16"/>
        <v>0.38536585365853659</v>
      </c>
      <c r="AL59" s="2">
        <f t="shared" si="10"/>
        <v>3.7999999999999978E-2</v>
      </c>
      <c r="AN59" s="2">
        <f t="shared" si="17"/>
        <v>0.1198501872659176</v>
      </c>
      <c r="AP59" s="2">
        <f t="shared" si="18"/>
        <v>5.9925093632958802E-2</v>
      </c>
    </row>
    <row r="60" spans="1:42" x14ac:dyDescent="0.2">
      <c r="A60" s="1" t="s">
        <v>95</v>
      </c>
      <c r="B60" s="1" t="s">
        <v>82</v>
      </c>
      <c r="C60" s="1">
        <v>141</v>
      </c>
      <c r="D60" s="1">
        <f t="shared" si="13"/>
        <v>587</v>
      </c>
      <c r="E60" s="1">
        <v>503</v>
      </c>
      <c r="F60" s="1">
        <v>99</v>
      </c>
      <c r="G60" s="1">
        <v>181</v>
      </c>
      <c r="H60" s="1">
        <f t="shared" si="7"/>
        <v>126</v>
      </c>
      <c r="I60" s="1">
        <v>37</v>
      </c>
      <c r="J60" s="1">
        <v>6</v>
      </c>
      <c r="K60" s="1">
        <v>12</v>
      </c>
      <c r="L60" s="1">
        <v>95</v>
      </c>
      <c r="M60" s="1">
        <v>60</v>
      </c>
      <c r="N60" s="1">
        <v>15</v>
      </c>
      <c r="O60" s="1">
        <v>58</v>
      </c>
      <c r="P60" s="2">
        <v>0.36</v>
      </c>
      <c r="Q60" s="2">
        <v>0.54900000000000004</v>
      </c>
      <c r="R60" s="2">
        <v>0.437</v>
      </c>
      <c r="S60" s="1">
        <v>8</v>
      </c>
      <c r="T60" s="1">
        <v>1</v>
      </c>
      <c r="U60" s="1">
        <v>40</v>
      </c>
      <c r="V60" s="1">
        <v>6</v>
      </c>
      <c r="X60" s="2">
        <f t="shared" si="8"/>
        <v>0.98599999999999999</v>
      </c>
      <c r="Z60" s="2">
        <f t="shared" si="14"/>
        <v>0.41477645051194534</v>
      </c>
      <c r="AB60" s="2">
        <f t="shared" si="15"/>
        <v>0.1686541737649063</v>
      </c>
      <c r="AD60" s="4">
        <f t="shared" si="11"/>
        <v>127.70688831761041</v>
      </c>
      <c r="AF60" s="4">
        <f t="shared" si="9"/>
        <v>28.118921413566664</v>
      </c>
      <c r="AH60" s="2">
        <f t="shared" si="12"/>
        <v>3.7015099999999999</v>
      </c>
      <c r="AJ60" s="2">
        <f t="shared" si="16"/>
        <v>0.3832199546485261</v>
      </c>
      <c r="AL60" s="2">
        <f t="shared" si="10"/>
        <v>0.18900000000000006</v>
      </c>
      <c r="AN60" s="2">
        <f t="shared" si="17"/>
        <v>9.8807495741056212E-2</v>
      </c>
      <c r="AP60" s="2">
        <f t="shared" si="18"/>
        <v>0.10221465076660988</v>
      </c>
    </row>
    <row r="61" spans="1:42" x14ac:dyDescent="0.2">
      <c r="A61" s="1" t="s">
        <v>96</v>
      </c>
      <c r="B61" s="1" t="s">
        <v>82</v>
      </c>
      <c r="C61" s="1">
        <v>107</v>
      </c>
      <c r="D61" s="1">
        <f t="shared" si="13"/>
        <v>357</v>
      </c>
      <c r="E61" s="1">
        <v>279</v>
      </c>
      <c r="F61" s="1">
        <v>73</v>
      </c>
      <c r="G61" s="1">
        <v>102</v>
      </c>
      <c r="H61" s="1">
        <f t="shared" si="7"/>
        <v>82</v>
      </c>
      <c r="I61" s="1">
        <v>16</v>
      </c>
      <c r="J61" s="1">
        <v>3</v>
      </c>
      <c r="K61" s="1">
        <v>1</v>
      </c>
      <c r="L61" s="1">
        <v>34</v>
      </c>
      <c r="M61" s="1">
        <v>55</v>
      </c>
      <c r="N61" s="1">
        <v>13</v>
      </c>
      <c r="O61" s="1">
        <v>42</v>
      </c>
      <c r="P61" s="2">
        <v>0.36599999999999999</v>
      </c>
      <c r="Q61" s="2">
        <v>0.45500000000000002</v>
      </c>
      <c r="R61" s="2">
        <v>0.48899999999999999</v>
      </c>
      <c r="S61" s="1">
        <v>1</v>
      </c>
      <c r="T61" s="1">
        <v>9</v>
      </c>
      <c r="U61" s="1">
        <v>24</v>
      </c>
      <c r="V61" s="1">
        <v>7</v>
      </c>
      <c r="X61" s="2">
        <f t="shared" si="8"/>
        <v>0.94399999999999995</v>
      </c>
      <c r="Z61" s="2">
        <f t="shared" si="14"/>
        <v>0.42007758620689656</v>
      </c>
      <c r="AB61" s="2">
        <f t="shared" si="15"/>
        <v>0.20448179271708683</v>
      </c>
      <c r="AD61" s="4">
        <f t="shared" si="11"/>
        <v>79.186313230308528</v>
      </c>
      <c r="AF61" s="4">
        <f t="shared" si="9"/>
        <v>18.458894028595466</v>
      </c>
      <c r="AH61" s="2">
        <f t="shared" si="12"/>
        <v>-4.4999999999993379E-3</v>
      </c>
      <c r="AJ61" s="2">
        <f t="shared" si="16"/>
        <v>0.42616033755274263</v>
      </c>
      <c r="AL61" s="2">
        <f t="shared" si="10"/>
        <v>8.9000000000000024E-2</v>
      </c>
      <c r="AN61" s="2">
        <f t="shared" si="17"/>
        <v>0.11764705882352941</v>
      </c>
      <c r="AP61" s="2">
        <f t="shared" si="18"/>
        <v>0.15406162464985995</v>
      </c>
    </row>
    <row r="62" spans="1:42" x14ac:dyDescent="0.2">
      <c r="A62" s="1" t="s">
        <v>97</v>
      </c>
      <c r="B62" s="1" t="s">
        <v>82</v>
      </c>
      <c r="C62" s="1">
        <v>127</v>
      </c>
      <c r="D62" s="1">
        <f t="shared" si="13"/>
        <v>451</v>
      </c>
      <c r="E62" s="1">
        <v>396</v>
      </c>
      <c r="F62" s="1">
        <v>58</v>
      </c>
      <c r="G62" s="1">
        <v>113</v>
      </c>
      <c r="H62" s="1">
        <f t="shared" si="7"/>
        <v>94</v>
      </c>
      <c r="I62" s="1">
        <v>13</v>
      </c>
      <c r="J62" s="1">
        <v>0</v>
      </c>
      <c r="K62" s="1">
        <v>6</v>
      </c>
      <c r="L62" s="1">
        <v>65</v>
      </c>
      <c r="M62" s="1">
        <v>28</v>
      </c>
      <c r="N62" s="1">
        <v>11</v>
      </c>
      <c r="O62" s="1">
        <v>61</v>
      </c>
      <c r="P62" s="2">
        <v>0.28499999999999998</v>
      </c>
      <c r="Q62" s="2">
        <v>0.36399999999999999</v>
      </c>
      <c r="R62" s="2">
        <v>0.34100000000000003</v>
      </c>
      <c r="S62" s="1">
        <v>11</v>
      </c>
      <c r="T62" s="1">
        <v>5</v>
      </c>
      <c r="U62" s="1">
        <v>11</v>
      </c>
      <c r="V62" s="1">
        <v>1</v>
      </c>
      <c r="X62" s="2">
        <f t="shared" si="8"/>
        <v>0.70500000000000007</v>
      </c>
      <c r="Z62" s="2">
        <f t="shared" si="14"/>
        <v>0.31021748878923766</v>
      </c>
      <c r="AB62" s="2">
        <f t="shared" si="15"/>
        <v>0.12860310421286031</v>
      </c>
      <c r="AD62" s="4">
        <f t="shared" si="11"/>
        <v>60.29700262661644</v>
      </c>
      <c r="AF62" s="4">
        <f t="shared" si="9"/>
        <v>-12.223753627011337</v>
      </c>
      <c r="AH62" s="2">
        <f t="shared" si="12"/>
        <v>1.2358300000000002</v>
      </c>
      <c r="AJ62" s="2">
        <f t="shared" si="16"/>
        <v>0.31470588235294117</v>
      </c>
      <c r="AL62" s="2">
        <f t="shared" si="10"/>
        <v>7.9000000000000015E-2</v>
      </c>
      <c r="AN62" s="2">
        <f t="shared" si="17"/>
        <v>0.1352549889135255</v>
      </c>
      <c r="AP62" s="2">
        <f t="shared" si="18"/>
        <v>6.2084257206208429E-2</v>
      </c>
    </row>
    <row r="63" spans="1:42" x14ac:dyDescent="0.2">
      <c r="A63" s="1" t="s">
        <v>99</v>
      </c>
      <c r="B63" s="1" t="s">
        <v>98</v>
      </c>
      <c r="C63" s="1">
        <v>86</v>
      </c>
      <c r="D63" s="1">
        <f t="shared" si="13"/>
        <v>281</v>
      </c>
      <c r="E63" s="1">
        <v>247</v>
      </c>
      <c r="F63" s="1">
        <v>41</v>
      </c>
      <c r="G63" s="1">
        <v>73</v>
      </c>
      <c r="H63" s="1">
        <f t="shared" si="7"/>
        <v>49</v>
      </c>
      <c r="I63" s="1">
        <v>17</v>
      </c>
      <c r="J63" s="1">
        <v>2</v>
      </c>
      <c r="K63" s="1">
        <v>5</v>
      </c>
      <c r="L63" s="1">
        <v>53</v>
      </c>
      <c r="M63" s="1">
        <v>21</v>
      </c>
      <c r="N63" s="1">
        <v>7</v>
      </c>
      <c r="O63" s="1">
        <v>49</v>
      </c>
      <c r="P63" s="2">
        <v>0.29599999999999999</v>
      </c>
      <c r="Q63" s="2">
        <v>0.441</v>
      </c>
      <c r="R63" s="2">
        <v>0.36499999999999999</v>
      </c>
      <c r="S63" s="1">
        <v>2</v>
      </c>
      <c r="T63" s="1">
        <v>4</v>
      </c>
      <c r="U63" s="1">
        <v>6</v>
      </c>
      <c r="V63" s="1">
        <v>5</v>
      </c>
      <c r="X63" s="2">
        <f t="shared" si="8"/>
        <v>0.80600000000000005</v>
      </c>
      <c r="Z63" s="2">
        <f t="shared" si="14"/>
        <v>0.35075812274368229</v>
      </c>
      <c r="AB63" s="2">
        <f t="shared" si="15"/>
        <v>0.14590747330960854</v>
      </c>
      <c r="AD63" s="4">
        <f t="shared" si="11"/>
        <v>46.705620972736469</v>
      </c>
      <c r="AF63" s="4">
        <f t="shared" si="9"/>
        <v>0.55597739668201562</v>
      </c>
      <c r="AH63" s="2">
        <f t="shared" si="12"/>
        <v>-2.15673</v>
      </c>
      <c r="AJ63" s="2">
        <f t="shared" si="16"/>
        <v>0.3487179487179487</v>
      </c>
      <c r="AL63" s="2">
        <f t="shared" si="10"/>
        <v>0.14500000000000002</v>
      </c>
      <c r="AN63" s="2">
        <f t="shared" si="17"/>
        <v>0.17437722419928825</v>
      </c>
      <c r="AP63" s="2">
        <f t="shared" si="18"/>
        <v>7.4733096085409248E-2</v>
      </c>
    </row>
    <row r="64" spans="1:42" x14ac:dyDescent="0.2">
      <c r="A64" s="1" t="s">
        <v>100</v>
      </c>
      <c r="B64" s="1" t="s">
        <v>98</v>
      </c>
      <c r="C64" s="1">
        <v>122</v>
      </c>
      <c r="D64" s="1">
        <f t="shared" si="13"/>
        <v>562</v>
      </c>
      <c r="E64" s="1">
        <v>467</v>
      </c>
      <c r="F64" s="1">
        <v>99</v>
      </c>
      <c r="G64" s="1">
        <v>147</v>
      </c>
      <c r="H64" s="1">
        <f t="shared" si="7"/>
        <v>85</v>
      </c>
      <c r="I64" s="1">
        <v>34</v>
      </c>
      <c r="J64" s="1">
        <v>15</v>
      </c>
      <c r="K64" s="1">
        <v>13</v>
      </c>
      <c r="L64" s="1">
        <v>89</v>
      </c>
      <c r="M64" s="1">
        <v>53</v>
      </c>
      <c r="N64" s="1">
        <v>21</v>
      </c>
      <c r="O64" s="1">
        <v>63</v>
      </c>
      <c r="P64" s="2">
        <v>0.315</v>
      </c>
      <c r="Q64" s="2">
        <v>0.53500000000000003</v>
      </c>
      <c r="R64" s="2">
        <v>0.40300000000000002</v>
      </c>
      <c r="S64" s="1">
        <v>8</v>
      </c>
      <c r="T64" s="1">
        <v>13</v>
      </c>
      <c r="U64" s="1">
        <v>22</v>
      </c>
      <c r="V64" s="1">
        <v>8</v>
      </c>
      <c r="X64" s="2">
        <f t="shared" si="8"/>
        <v>0.93800000000000006</v>
      </c>
      <c r="Z64" s="2">
        <f t="shared" si="14"/>
        <v>0.39883606557377044</v>
      </c>
      <c r="AB64" s="2">
        <f t="shared" si="15"/>
        <v>0.17615658362989323</v>
      </c>
      <c r="AD64" s="4">
        <f t="shared" si="11"/>
        <v>115.08269051146914</v>
      </c>
      <c r="AF64" s="4">
        <f t="shared" si="9"/>
        <v>20.494884399181494</v>
      </c>
      <c r="AH64" s="2">
        <f t="shared" si="12"/>
        <v>-1.0599099999999997</v>
      </c>
      <c r="AJ64" s="2">
        <f t="shared" si="16"/>
        <v>0.33583959899749372</v>
      </c>
      <c r="AL64" s="2">
        <f t="shared" si="10"/>
        <v>0.22000000000000003</v>
      </c>
      <c r="AN64" s="2">
        <f t="shared" si="17"/>
        <v>0.11209964412811388</v>
      </c>
      <c r="AP64" s="2">
        <f t="shared" si="18"/>
        <v>9.4306049822064059E-2</v>
      </c>
    </row>
    <row r="65" spans="1:42" x14ac:dyDescent="0.2">
      <c r="A65" s="1" t="s">
        <v>101</v>
      </c>
      <c r="B65" s="1" t="s">
        <v>98</v>
      </c>
      <c r="C65" s="1">
        <v>78</v>
      </c>
      <c r="D65" s="1">
        <f t="shared" si="13"/>
        <v>287</v>
      </c>
      <c r="E65" s="1">
        <v>233</v>
      </c>
      <c r="F65" s="1">
        <v>48</v>
      </c>
      <c r="G65" s="1">
        <v>73</v>
      </c>
      <c r="H65" s="1">
        <f t="shared" si="7"/>
        <v>55</v>
      </c>
      <c r="I65" s="1">
        <v>16</v>
      </c>
      <c r="J65" s="1">
        <v>0</v>
      </c>
      <c r="K65" s="1">
        <v>2</v>
      </c>
      <c r="L65" s="1">
        <v>41</v>
      </c>
      <c r="M65" s="1">
        <v>28</v>
      </c>
      <c r="N65" s="1">
        <v>14</v>
      </c>
      <c r="O65" s="1">
        <v>47</v>
      </c>
      <c r="P65" s="2">
        <v>0.313</v>
      </c>
      <c r="Q65" s="2">
        <v>0.40799999999999997</v>
      </c>
      <c r="R65" s="2">
        <v>0.40899999999999997</v>
      </c>
      <c r="S65" s="1">
        <v>6</v>
      </c>
      <c r="T65" s="1">
        <v>6</v>
      </c>
      <c r="U65" s="1">
        <v>2</v>
      </c>
      <c r="V65" s="1">
        <v>2</v>
      </c>
      <c r="X65" s="2">
        <f t="shared" si="8"/>
        <v>0.81699999999999995</v>
      </c>
      <c r="Z65" s="2">
        <f t="shared" si="14"/>
        <v>0.36232740213523129</v>
      </c>
      <c r="AB65" s="2">
        <f t="shared" si="15"/>
        <v>0.1672473867595819</v>
      </c>
      <c r="AD65" s="4">
        <f t="shared" si="11"/>
        <v>50.366033757184645</v>
      </c>
      <c r="AF65" s="4">
        <f t="shared" si="9"/>
        <v>2.9497592631358591</v>
      </c>
      <c r="AH65" s="2">
        <f t="shared" si="12"/>
        <v>-1.1075299999999999</v>
      </c>
      <c r="AJ65" s="2">
        <f t="shared" si="16"/>
        <v>0.37368421052631579</v>
      </c>
      <c r="AL65" s="2">
        <f t="shared" si="10"/>
        <v>9.4999999999999973E-2</v>
      </c>
      <c r="AN65" s="2">
        <f t="shared" si="17"/>
        <v>0.16376306620209058</v>
      </c>
      <c r="AP65" s="2">
        <f t="shared" si="18"/>
        <v>9.7560975609756101E-2</v>
      </c>
    </row>
    <row r="66" spans="1:42" x14ac:dyDescent="0.2">
      <c r="A66" s="1" t="s">
        <v>102</v>
      </c>
      <c r="B66" s="1" t="s">
        <v>98</v>
      </c>
      <c r="C66" s="1">
        <v>68</v>
      </c>
      <c r="D66" s="1">
        <f t="shared" ref="D66:D97" si="19">E66+M66+N66+S66+T66</f>
        <v>251</v>
      </c>
      <c r="E66" s="1">
        <v>209</v>
      </c>
      <c r="F66" s="1">
        <v>38</v>
      </c>
      <c r="G66" s="1">
        <v>63</v>
      </c>
      <c r="H66" s="1">
        <f t="shared" si="7"/>
        <v>55</v>
      </c>
      <c r="I66" s="1">
        <v>8</v>
      </c>
      <c r="J66" s="1">
        <v>0</v>
      </c>
      <c r="K66" s="1">
        <v>0</v>
      </c>
      <c r="L66" s="1">
        <v>27</v>
      </c>
      <c r="M66" s="1">
        <v>18</v>
      </c>
      <c r="N66" s="1">
        <v>16</v>
      </c>
      <c r="O66" s="1">
        <v>45</v>
      </c>
      <c r="P66" s="2">
        <v>0.30099999999999999</v>
      </c>
      <c r="Q66" s="2">
        <v>0.34</v>
      </c>
      <c r="R66" s="2">
        <v>0.39600000000000002</v>
      </c>
      <c r="S66" s="1">
        <v>2</v>
      </c>
      <c r="T66" s="1">
        <v>6</v>
      </c>
      <c r="U66" s="1">
        <v>9</v>
      </c>
      <c r="V66" s="1">
        <v>1</v>
      </c>
      <c r="X66" s="2">
        <f t="shared" si="8"/>
        <v>0.73599999999999999</v>
      </c>
      <c r="Z66" s="2">
        <f t="shared" ref="Z66:Z97" si="20">( (0.69 *M66) + (0.72*N66) + (0.88*H66) + (1.247*I66) + (1.578*J66) + (2.031 *K66) )/ (E66+M66+S66+N66)</f>
        <v>0.33598367346938779</v>
      </c>
      <c r="AB66" s="2">
        <f t="shared" ref="AB66:AB97" si="21">F66/D66</f>
        <v>0.15139442231075698</v>
      </c>
      <c r="AD66" s="4">
        <f t="shared" si="11"/>
        <v>38.744914646690141</v>
      </c>
      <c r="AF66" s="4">
        <f t="shared" si="9"/>
        <v>-2.1636283781805301</v>
      </c>
      <c r="AH66" s="2">
        <f t="shared" si="12"/>
        <v>0.94539000000000006</v>
      </c>
      <c r="AJ66" s="2">
        <f t="shared" ref="AJ66:AJ97" si="22" xml:space="preserve"> (G66-K66)/(E66-K66-O66+S66)</f>
        <v>0.37951807228915663</v>
      </c>
      <c r="AL66" s="2">
        <f t="shared" si="10"/>
        <v>3.9000000000000035E-2</v>
      </c>
      <c r="AN66" s="2">
        <f t="shared" ref="AN66:AN97" si="23">O66/D66</f>
        <v>0.17928286852589642</v>
      </c>
      <c r="AP66" s="2">
        <f t="shared" ref="AP66:AP97" si="24">M66/D66</f>
        <v>7.1713147410358571E-2</v>
      </c>
    </row>
    <row r="67" spans="1:42" x14ac:dyDescent="0.2">
      <c r="A67" s="1" t="s">
        <v>103</v>
      </c>
      <c r="B67" s="1" t="s">
        <v>98</v>
      </c>
      <c r="C67" s="1">
        <v>80</v>
      </c>
      <c r="D67" s="1">
        <f t="shared" si="19"/>
        <v>327</v>
      </c>
      <c r="E67" s="1">
        <v>270</v>
      </c>
      <c r="F67" s="1">
        <v>48</v>
      </c>
      <c r="G67" s="1">
        <v>79</v>
      </c>
      <c r="H67" s="1">
        <f t="shared" ref="H67:H130" si="25">G67-(I67+J67+K67)</f>
        <v>57</v>
      </c>
      <c r="I67" s="1">
        <v>19</v>
      </c>
      <c r="J67" s="1">
        <v>3</v>
      </c>
      <c r="K67" s="1">
        <v>0</v>
      </c>
      <c r="L67" s="1">
        <v>50</v>
      </c>
      <c r="M67" s="1">
        <v>35</v>
      </c>
      <c r="N67" s="1">
        <v>8</v>
      </c>
      <c r="O67" s="1">
        <v>45</v>
      </c>
      <c r="P67" s="2">
        <v>0.29299999999999998</v>
      </c>
      <c r="Q67" s="2">
        <v>0.38500000000000001</v>
      </c>
      <c r="R67" s="2">
        <v>0.38500000000000001</v>
      </c>
      <c r="S67" s="1">
        <v>4</v>
      </c>
      <c r="T67" s="1">
        <v>10</v>
      </c>
      <c r="U67" s="1">
        <v>7</v>
      </c>
      <c r="V67" s="1">
        <v>3</v>
      </c>
      <c r="X67" s="2">
        <f t="shared" ref="X67:X130" si="26">R67+Q67</f>
        <v>0.77</v>
      </c>
      <c r="Z67" s="2">
        <f t="shared" si="20"/>
        <v>0.34226182965299679</v>
      </c>
      <c r="AB67" s="2">
        <f t="shared" si="21"/>
        <v>0.14678899082568808</v>
      </c>
      <c r="AD67" s="4">
        <f t="shared" si="11"/>
        <v>52.123033133038035</v>
      </c>
      <c r="AF67" s="4">
        <f t="shared" ref="AF67:AF130" si="27">((Z67-0.348)/1.394)*D67</f>
        <v>-1.3460413941678935</v>
      </c>
      <c r="AH67" s="2">
        <f t="shared" si="12"/>
        <v>-0.74799999999999989</v>
      </c>
      <c r="AJ67" s="2">
        <f t="shared" si="22"/>
        <v>0.34497816593886466</v>
      </c>
      <c r="AL67" s="2">
        <f t="shared" ref="AL67:AL130" si="28">Q67-P67</f>
        <v>9.2000000000000026E-2</v>
      </c>
      <c r="AN67" s="2">
        <f t="shared" si="23"/>
        <v>0.13761467889908258</v>
      </c>
      <c r="AP67" s="2">
        <f t="shared" si="24"/>
        <v>0.10703363914373089</v>
      </c>
    </row>
    <row r="68" spans="1:42" x14ac:dyDescent="0.2">
      <c r="A68" s="1" t="s">
        <v>104</v>
      </c>
      <c r="B68" s="1" t="s">
        <v>98</v>
      </c>
      <c r="C68" s="1">
        <v>110</v>
      </c>
      <c r="D68" s="1">
        <f t="shared" si="19"/>
        <v>493</v>
      </c>
      <c r="E68" s="1">
        <v>438</v>
      </c>
      <c r="F68" s="1">
        <v>131</v>
      </c>
      <c r="G68" s="1">
        <v>169</v>
      </c>
      <c r="H68" s="1">
        <f t="shared" si="25"/>
        <v>78</v>
      </c>
      <c r="I68" s="1">
        <v>58</v>
      </c>
      <c r="J68" s="1">
        <v>3</v>
      </c>
      <c r="K68" s="1">
        <v>30</v>
      </c>
      <c r="L68" s="1">
        <v>113</v>
      </c>
      <c r="M68" s="1">
        <v>43</v>
      </c>
      <c r="N68" s="1">
        <v>5</v>
      </c>
      <c r="O68" s="1">
        <v>106</v>
      </c>
      <c r="P68" s="2">
        <v>0.38600000000000001</v>
      </c>
      <c r="Q68" s="2">
        <v>0.73699999999999999</v>
      </c>
      <c r="R68" s="2">
        <v>0.44400000000000001</v>
      </c>
      <c r="S68" s="1">
        <v>3</v>
      </c>
      <c r="T68" s="1">
        <v>4</v>
      </c>
      <c r="U68" s="1">
        <v>10</v>
      </c>
      <c r="V68" s="1">
        <v>0</v>
      </c>
      <c r="X68" s="2">
        <f t="shared" si="26"/>
        <v>1.181</v>
      </c>
      <c r="Z68" s="2">
        <f t="shared" si="20"/>
        <v>0.49059304703476486</v>
      </c>
      <c r="AB68" s="2">
        <f t="shared" si="21"/>
        <v>0.26572008113590262</v>
      </c>
      <c r="AD68" s="4">
        <f t="shared" si="11"/>
        <v>137.23536845262174</v>
      </c>
      <c r="AF68" s="4">
        <f t="shared" si="27"/>
        <v>50.429248341563195</v>
      </c>
      <c r="AH68" s="2">
        <f t="shared" si="12"/>
        <v>1.6862599999999999</v>
      </c>
      <c r="AJ68" s="2">
        <f t="shared" si="22"/>
        <v>0.45573770491803278</v>
      </c>
      <c r="AL68" s="2">
        <f t="shared" si="28"/>
        <v>0.35099999999999998</v>
      </c>
      <c r="AN68" s="2">
        <f t="shared" si="23"/>
        <v>0.21501014198782961</v>
      </c>
      <c r="AP68" s="2">
        <f t="shared" si="24"/>
        <v>8.7221095334685597E-2</v>
      </c>
    </row>
    <row r="69" spans="1:42" x14ac:dyDescent="0.2">
      <c r="A69" s="1" t="s">
        <v>105</v>
      </c>
      <c r="B69" s="1" t="s">
        <v>98</v>
      </c>
      <c r="C69" s="1">
        <v>127</v>
      </c>
      <c r="D69" s="1">
        <f t="shared" si="19"/>
        <v>548</v>
      </c>
      <c r="E69" s="1">
        <v>452</v>
      </c>
      <c r="F69" s="1">
        <v>108</v>
      </c>
      <c r="G69" s="1">
        <v>144</v>
      </c>
      <c r="H69" s="1">
        <f t="shared" si="25"/>
        <v>99</v>
      </c>
      <c r="I69" s="1">
        <v>38</v>
      </c>
      <c r="J69" s="1">
        <v>1</v>
      </c>
      <c r="K69" s="1">
        <v>6</v>
      </c>
      <c r="L69" s="1">
        <v>88</v>
      </c>
      <c r="M69" s="1">
        <v>57</v>
      </c>
      <c r="N69" s="1">
        <v>21</v>
      </c>
      <c r="O69" s="1">
        <v>93</v>
      </c>
      <c r="P69" s="2">
        <v>0.31900000000000001</v>
      </c>
      <c r="Q69" s="2">
        <v>0.44700000000000001</v>
      </c>
      <c r="R69" s="2">
        <v>0.41199999999999998</v>
      </c>
      <c r="S69" s="1">
        <v>9</v>
      </c>
      <c r="T69" s="1">
        <v>9</v>
      </c>
      <c r="U69" s="1">
        <v>14</v>
      </c>
      <c r="V69" s="1">
        <v>2</v>
      </c>
      <c r="X69" s="2">
        <f t="shared" si="26"/>
        <v>0.85899999999999999</v>
      </c>
      <c r="Z69" s="2">
        <f t="shared" si="20"/>
        <v>0.37610389610389611</v>
      </c>
      <c r="AB69" s="2">
        <f t="shared" si="21"/>
        <v>0.19708029197080293</v>
      </c>
      <c r="AD69" s="4">
        <f t="shared" si="11"/>
        <v>102.22444244286567</v>
      </c>
      <c r="AF69" s="4">
        <f t="shared" si="27"/>
        <v>11.048016545864476</v>
      </c>
      <c r="AH69" s="2">
        <f t="shared" si="12"/>
        <v>1.0932700000000002</v>
      </c>
      <c r="AJ69" s="2">
        <f t="shared" si="22"/>
        <v>0.38121546961325969</v>
      </c>
      <c r="AL69" s="2">
        <f t="shared" si="28"/>
        <v>0.128</v>
      </c>
      <c r="AN69" s="2">
        <f t="shared" si="23"/>
        <v>0.16970802919708028</v>
      </c>
      <c r="AP69" s="2">
        <f t="shared" si="24"/>
        <v>0.10401459854014598</v>
      </c>
    </row>
    <row r="70" spans="1:42" x14ac:dyDescent="0.2">
      <c r="A70" s="1" t="s">
        <v>106</v>
      </c>
      <c r="B70" s="1" t="s">
        <v>98</v>
      </c>
      <c r="C70" s="1">
        <v>135</v>
      </c>
      <c r="D70" s="1">
        <f t="shared" si="19"/>
        <v>544</v>
      </c>
      <c r="E70" s="1">
        <v>436</v>
      </c>
      <c r="F70" s="1">
        <v>101</v>
      </c>
      <c r="G70" s="1">
        <v>143</v>
      </c>
      <c r="H70" s="1">
        <f t="shared" si="25"/>
        <v>126</v>
      </c>
      <c r="I70" s="1">
        <v>14</v>
      </c>
      <c r="J70" s="1">
        <v>3</v>
      </c>
      <c r="K70" s="1">
        <v>0</v>
      </c>
      <c r="L70" s="1">
        <v>44</v>
      </c>
      <c r="M70" s="1">
        <v>35</v>
      </c>
      <c r="N70" s="1">
        <v>49</v>
      </c>
      <c r="O70" s="1">
        <v>48</v>
      </c>
      <c r="P70" s="2">
        <v>0.32800000000000001</v>
      </c>
      <c r="Q70" s="2">
        <v>0.374</v>
      </c>
      <c r="R70" s="2">
        <v>0.434</v>
      </c>
      <c r="S70" s="1">
        <v>3</v>
      </c>
      <c r="T70" s="1">
        <v>21</v>
      </c>
      <c r="U70" s="1">
        <v>21</v>
      </c>
      <c r="V70" s="1">
        <v>13</v>
      </c>
      <c r="X70" s="2">
        <f t="shared" si="26"/>
        <v>0.80800000000000005</v>
      </c>
      <c r="Z70" s="2">
        <f t="shared" si="20"/>
        <v>0.36807265774378589</v>
      </c>
      <c r="AB70" s="2">
        <f t="shared" si="21"/>
        <v>0.18566176470588236</v>
      </c>
      <c r="AD70" s="4">
        <f t="shared" ref="AD70:AD133" si="29">(((Z70-0.348)/1.2467927)+(0.164))*D70</f>
        <v>97.97409251419225</v>
      </c>
      <c r="AF70" s="4">
        <f t="shared" si="27"/>
        <v>7.8332322902579188</v>
      </c>
      <c r="AH70" s="2">
        <f t="shared" si="12"/>
        <v>-4.5518999999999989</v>
      </c>
      <c r="AJ70" s="2">
        <f t="shared" si="22"/>
        <v>0.3657289002557545</v>
      </c>
      <c r="AL70" s="2">
        <f t="shared" si="28"/>
        <v>4.5999999999999985E-2</v>
      </c>
      <c r="AN70" s="2">
        <f t="shared" si="23"/>
        <v>8.8235294117647065E-2</v>
      </c>
      <c r="AP70" s="2">
        <f t="shared" si="24"/>
        <v>6.4338235294117641E-2</v>
      </c>
    </row>
    <row r="71" spans="1:42" x14ac:dyDescent="0.2">
      <c r="A71" s="1" t="s">
        <v>107</v>
      </c>
      <c r="B71" s="1" t="s">
        <v>98</v>
      </c>
      <c r="C71" s="1">
        <v>112</v>
      </c>
      <c r="D71" s="1">
        <f t="shared" si="19"/>
        <v>361</v>
      </c>
      <c r="E71" s="1">
        <v>304</v>
      </c>
      <c r="F71" s="1">
        <v>50</v>
      </c>
      <c r="G71" s="1">
        <v>92</v>
      </c>
      <c r="H71" s="1">
        <f t="shared" si="25"/>
        <v>74</v>
      </c>
      <c r="I71" s="1">
        <v>14</v>
      </c>
      <c r="J71" s="1">
        <v>4</v>
      </c>
      <c r="K71" s="1">
        <v>0</v>
      </c>
      <c r="L71" s="1">
        <v>35</v>
      </c>
      <c r="M71" s="1">
        <v>32</v>
      </c>
      <c r="N71" s="1">
        <v>5</v>
      </c>
      <c r="O71" s="1">
        <v>51</v>
      </c>
      <c r="P71" s="2">
        <v>0.30299999999999999</v>
      </c>
      <c r="Q71" s="2">
        <v>0.375</v>
      </c>
      <c r="R71" s="2">
        <v>0.372</v>
      </c>
      <c r="S71" s="1">
        <v>6</v>
      </c>
      <c r="T71" s="1">
        <v>14</v>
      </c>
      <c r="U71" s="1">
        <v>14</v>
      </c>
      <c r="V71" s="1">
        <v>8</v>
      </c>
      <c r="X71" s="2">
        <f t="shared" si="26"/>
        <v>0.747</v>
      </c>
      <c r="Z71" s="2">
        <f t="shared" si="20"/>
        <v>0.33017291066282423</v>
      </c>
      <c r="AB71" s="2">
        <f t="shared" si="21"/>
        <v>0.13850415512465375</v>
      </c>
      <c r="AD71" s="4">
        <f t="shared" si="29"/>
        <v>54.0422924838103</v>
      </c>
      <c r="AF71" s="4">
        <f t="shared" si="27"/>
        <v>-4.616627869957278</v>
      </c>
      <c r="AH71" s="2">
        <f t="shared" si="12"/>
        <v>-2.5403899999999999</v>
      </c>
      <c r="AJ71" s="2">
        <f t="shared" si="22"/>
        <v>0.35521235521235522</v>
      </c>
      <c r="AL71" s="2">
        <f t="shared" si="28"/>
        <v>7.2000000000000008E-2</v>
      </c>
      <c r="AN71" s="2">
        <f t="shared" si="23"/>
        <v>0.14127423822714683</v>
      </c>
      <c r="AP71" s="2">
        <f t="shared" si="24"/>
        <v>8.8642659279778394E-2</v>
      </c>
    </row>
    <row r="72" spans="1:42" x14ac:dyDescent="0.2">
      <c r="A72" s="1" t="s">
        <v>108</v>
      </c>
      <c r="B72" s="1" t="s">
        <v>98</v>
      </c>
      <c r="C72" s="1">
        <v>137</v>
      </c>
      <c r="D72" s="1">
        <f t="shared" si="19"/>
        <v>482</v>
      </c>
      <c r="E72" s="1">
        <v>406</v>
      </c>
      <c r="F72" s="1">
        <v>78</v>
      </c>
      <c r="G72" s="1">
        <v>116</v>
      </c>
      <c r="H72" s="1">
        <f t="shared" si="25"/>
        <v>85</v>
      </c>
      <c r="I72" s="1">
        <v>26</v>
      </c>
      <c r="J72" s="1">
        <v>2</v>
      </c>
      <c r="K72" s="1">
        <v>3</v>
      </c>
      <c r="L72" s="1">
        <v>56</v>
      </c>
      <c r="M72" s="1">
        <v>40</v>
      </c>
      <c r="N72" s="1">
        <v>15</v>
      </c>
      <c r="O72" s="1">
        <v>101</v>
      </c>
      <c r="P72" s="2">
        <v>0.28599999999999998</v>
      </c>
      <c r="Q72" s="2">
        <v>0.38200000000000001</v>
      </c>
      <c r="R72" s="2">
        <v>0.36899999999999999</v>
      </c>
      <c r="S72" s="1">
        <v>3</v>
      </c>
      <c r="T72" s="1">
        <v>18</v>
      </c>
      <c r="U72" s="1">
        <v>26</v>
      </c>
      <c r="V72" s="1">
        <v>7</v>
      </c>
      <c r="X72" s="2">
        <f t="shared" si="26"/>
        <v>0.751</v>
      </c>
      <c r="Z72" s="2">
        <f t="shared" si="20"/>
        <v>0.33377370689655167</v>
      </c>
      <c r="AB72" s="2">
        <f t="shared" si="21"/>
        <v>0.16182572614107885</v>
      </c>
      <c r="AD72" s="4">
        <f t="shared" si="29"/>
        <v>73.54822984906626</v>
      </c>
      <c r="AF72" s="4">
        <f t="shared" si="27"/>
        <v>-4.9189908722109648</v>
      </c>
      <c r="AH72" s="2">
        <f t="shared" si="12"/>
        <v>0.42040000000000011</v>
      </c>
      <c r="AJ72" s="2">
        <f t="shared" si="22"/>
        <v>0.37049180327868853</v>
      </c>
      <c r="AL72" s="2">
        <f t="shared" si="28"/>
        <v>9.600000000000003E-2</v>
      </c>
      <c r="AN72" s="2">
        <f t="shared" si="23"/>
        <v>0.2095435684647303</v>
      </c>
      <c r="AP72" s="2">
        <f t="shared" si="24"/>
        <v>8.2987551867219914E-2</v>
      </c>
    </row>
    <row r="73" spans="1:42" x14ac:dyDescent="0.2">
      <c r="A73" s="1" t="s">
        <v>109</v>
      </c>
      <c r="B73" s="1" t="s">
        <v>98</v>
      </c>
      <c r="C73" s="1">
        <v>107</v>
      </c>
      <c r="D73" s="1">
        <f t="shared" si="19"/>
        <v>326</v>
      </c>
      <c r="E73" s="1">
        <v>280</v>
      </c>
      <c r="F73" s="1">
        <v>43</v>
      </c>
      <c r="G73" s="1">
        <v>80</v>
      </c>
      <c r="H73" s="1">
        <f t="shared" si="25"/>
        <v>53</v>
      </c>
      <c r="I73" s="1">
        <v>22</v>
      </c>
      <c r="J73" s="1">
        <v>1</v>
      </c>
      <c r="K73" s="1">
        <v>4</v>
      </c>
      <c r="L73" s="1">
        <v>49</v>
      </c>
      <c r="M73" s="1">
        <v>26</v>
      </c>
      <c r="N73" s="1">
        <v>2</v>
      </c>
      <c r="O73" s="1">
        <v>66</v>
      </c>
      <c r="P73" s="2">
        <v>0.28599999999999998</v>
      </c>
      <c r="Q73" s="2">
        <v>0.41399999999999998</v>
      </c>
      <c r="R73" s="2">
        <v>0.34399999999999997</v>
      </c>
      <c r="S73" s="1">
        <v>6</v>
      </c>
      <c r="T73" s="1">
        <v>12</v>
      </c>
      <c r="U73" s="1">
        <v>9</v>
      </c>
      <c r="V73" s="1">
        <v>8</v>
      </c>
      <c r="X73" s="2">
        <f t="shared" si="26"/>
        <v>0.75800000000000001</v>
      </c>
      <c r="Z73" s="2">
        <f t="shared" si="20"/>
        <v>0.32852229299363056</v>
      </c>
      <c r="AB73" s="2">
        <f t="shared" si="21"/>
        <v>0.13190184049079753</v>
      </c>
      <c r="AD73" s="4">
        <f t="shared" si="29"/>
        <v>48.371146565682949</v>
      </c>
      <c r="AF73" s="4">
        <f t="shared" si="27"/>
        <v>-4.5550448235842396</v>
      </c>
      <c r="AH73" s="2">
        <f t="shared" si="12"/>
        <v>-3.4656900000000004</v>
      </c>
      <c r="AJ73" s="2">
        <f t="shared" si="22"/>
        <v>0.35185185185185186</v>
      </c>
      <c r="AL73" s="2">
        <f t="shared" si="28"/>
        <v>0.128</v>
      </c>
      <c r="AN73" s="2">
        <f t="shared" si="23"/>
        <v>0.20245398773006135</v>
      </c>
      <c r="AP73" s="2">
        <f t="shared" si="24"/>
        <v>7.9754601226993863E-2</v>
      </c>
    </row>
    <row r="74" spans="1:42" x14ac:dyDescent="0.2">
      <c r="A74" s="1" t="s">
        <v>110</v>
      </c>
      <c r="B74" s="1" t="s">
        <v>98</v>
      </c>
      <c r="C74" s="1">
        <v>130</v>
      </c>
      <c r="D74" s="1">
        <f t="shared" si="19"/>
        <v>457</v>
      </c>
      <c r="E74" s="1">
        <v>403</v>
      </c>
      <c r="F74" s="1">
        <v>65</v>
      </c>
      <c r="G74" s="1">
        <v>106</v>
      </c>
      <c r="H74" s="1">
        <f t="shared" si="25"/>
        <v>76</v>
      </c>
      <c r="I74" s="1">
        <v>22</v>
      </c>
      <c r="J74" s="1">
        <v>3</v>
      </c>
      <c r="K74" s="1">
        <v>5</v>
      </c>
      <c r="L74" s="1">
        <v>56</v>
      </c>
      <c r="M74" s="1">
        <v>25</v>
      </c>
      <c r="N74" s="1">
        <v>15</v>
      </c>
      <c r="O74" s="1">
        <v>63</v>
      </c>
      <c r="P74" s="2">
        <v>0.26300000000000001</v>
      </c>
      <c r="Q74" s="2">
        <v>0.37</v>
      </c>
      <c r="R74" s="2">
        <v>0.32700000000000001</v>
      </c>
      <c r="S74" s="1">
        <v>3</v>
      </c>
      <c r="T74" s="1">
        <v>11</v>
      </c>
      <c r="U74" s="1">
        <v>16</v>
      </c>
      <c r="V74" s="1">
        <v>0</v>
      </c>
      <c r="X74" s="2">
        <f t="shared" si="26"/>
        <v>0.69700000000000006</v>
      </c>
      <c r="Z74" s="2">
        <f t="shared" si="20"/>
        <v>0.30774215246636766</v>
      </c>
      <c r="AB74" s="2">
        <f t="shared" si="21"/>
        <v>0.14223194748358861</v>
      </c>
      <c r="AD74" s="4">
        <f t="shared" si="29"/>
        <v>60.19186907072045</v>
      </c>
      <c r="AF74" s="4">
        <f t="shared" si="27"/>
        <v>-13.197873976233838</v>
      </c>
      <c r="AH74" s="2">
        <f t="shared" si="12"/>
        <v>2.9111600000000002</v>
      </c>
      <c r="AJ74" s="2">
        <f t="shared" si="22"/>
        <v>0.29881656804733731</v>
      </c>
      <c r="AL74" s="2">
        <f t="shared" si="28"/>
        <v>0.10699999999999998</v>
      </c>
      <c r="AN74" s="2">
        <f t="shared" si="23"/>
        <v>0.13785557986870897</v>
      </c>
      <c r="AP74" s="2">
        <f t="shared" si="24"/>
        <v>5.4704595185995623E-2</v>
      </c>
    </row>
    <row r="75" spans="1:42" x14ac:dyDescent="0.2">
      <c r="A75" s="1" t="s">
        <v>111</v>
      </c>
      <c r="B75" s="1" t="s">
        <v>98</v>
      </c>
      <c r="C75" s="1">
        <v>112</v>
      </c>
      <c r="D75" s="1">
        <f t="shared" si="19"/>
        <v>373</v>
      </c>
      <c r="E75" s="1">
        <v>324</v>
      </c>
      <c r="F75" s="1">
        <v>54</v>
      </c>
      <c r="G75" s="1">
        <v>101</v>
      </c>
      <c r="H75" s="1">
        <f t="shared" si="25"/>
        <v>74</v>
      </c>
      <c r="I75" s="1">
        <v>21</v>
      </c>
      <c r="J75" s="1">
        <v>1</v>
      </c>
      <c r="K75" s="1">
        <v>5</v>
      </c>
      <c r="L75" s="1">
        <v>55</v>
      </c>
      <c r="M75" s="1">
        <v>28</v>
      </c>
      <c r="N75" s="1">
        <v>12</v>
      </c>
      <c r="O75" s="1">
        <v>40</v>
      </c>
      <c r="P75" s="2">
        <v>0.312</v>
      </c>
      <c r="Q75" s="2">
        <v>0.42899999999999999</v>
      </c>
      <c r="R75" s="2">
        <v>0.38200000000000001</v>
      </c>
      <c r="S75" s="1">
        <v>5</v>
      </c>
      <c r="T75" s="1">
        <v>4</v>
      </c>
      <c r="U75" s="1">
        <v>6</v>
      </c>
      <c r="V75" s="1">
        <v>12</v>
      </c>
      <c r="X75" s="2">
        <f t="shared" si="26"/>
        <v>0.81099999999999994</v>
      </c>
      <c r="Z75" s="2">
        <f t="shared" si="20"/>
        <v>0.35501355013550134</v>
      </c>
      <c r="AB75" s="2">
        <f t="shared" si="21"/>
        <v>0.1447721179624665</v>
      </c>
      <c r="AD75" s="4">
        <f t="shared" si="29"/>
        <v>63.270227075392739</v>
      </c>
      <c r="AF75" s="4">
        <f t="shared" si="27"/>
        <v>1.8766529415652871</v>
      </c>
      <c r="AH75" s="2">
        <f t="shared" ref="AH75:AH136" si="30">(U75*0.2) + (V75*-0.633) - (0.00249*(N75+M75+H75))</f>
        <v>-6.6798599999999997</v>
      </c>
      <c r="AJ75" s="2">
        <f t="shared" si="22"/>
        <v>0.3380281690140845</v>
      </c>
      <c r="AL75" s="2">
        <f t="shared" si="28"/>
        <v>0.11699999999999999</v>
      </c>
      <c r="AN75" s="2">
        <f t="shared" si="23"/>
        <v>0.10723860589812333</v>
      </c>
      <c r="AP75" s="2">
        <f t="shared" si="24"/>
        <v>7.5067024128686322E-2</v>
      </c>
    </row>
    <row r="76" spans="1:42" x14ac:dyDescent="0.2">
      <c r="A76" s="1" t="s">
        <v>112</v>
      </c>
      <c r="B76" s="1" t="s">
        <v>113</v>
      </c>
      <c r="C76" s="1">
        <v>86</v>
      </c>
      <c r="D76" s="1">
        <f t="shared" si="19"/>
        <v>337</v>
      </c>
      <c r="E76" s="1">
        <v>285</v>
      </c>
      <c r="F76" s="1">
        <v>57</v>
      </c>
      <c r="G76" s="1">
        <v>75</v>
      </c>
      <c r="H76" s="1">
        <f t="shared" si="25"/>
        <v>42</v>
      </c>
      <c r="I76" s="1">
        <v>25</v>
      </c>
      <c r="J76" s="1">
        <v>0</v>
      </c>
      <c r="K76" s="1">
        <v>8</v>
      </c>
      <c r="L76" s="1">
        <v>47</v>
      </c>
      <c r="M76" s="1">
        <v>28</v>
      </c>
      <c r="N76" s="1">
        <v>13</v>
      </c>
      <c r="O76" s="1">
        <v>70</v>
      </c>
      <c r="P76" s="2">
        <v>0.26300000000000001</v>
      </c>
      <c r="Q76" s="2">
        <v>0.435</v>
      </c>
      <c r="R76" s="2">
        <v>0.35199999999999998</v>
      </c>
      <c r="S76" s="1">
        <v>4</v>
      </c>
      <c r="T76" s="1">
        <v>7</v>
      </c>
      <c r="U76" s="1">
        <v>5</v>
      </c>
      <c r="V76" s="1">
        <v>3</v>
      </c>
      <c r="X76" s="2">
        <f t="shared" si="26"/>
        <v>0.78699999999999992</v>
      </c>
      <c r="Z76" s="2">
        <f t="shared" si="20"/>
        <v>0.34261515151515154</v>
      </c>
      <c r="AB76" s="2">
        <f t="shared" si="21"/>
        <v>0.16913946587537093</v>
      </c>
      <c r="AD76" s="4">
        <f t="shared" si="29"/>
        <v>53.812510294779628</v>
      </c>
      <c r="AF76" s="4">
        <f t="shared" si="27"/>
        <v>-1.3017890526498732</v>
      </c>
      <c r="AH76" s="2">
        <f t="shared" si="30"/>
        <v>-1.1056699999999999</v>
      </c>
      <c r="AJ76" s="2">
        <f t="shared" si="22"/>
        <v>0.31753554502369669</v>
      </c>
      <c r="AL76" s="2">
        <f t="shared" si="28"/>
        <v>0.17199999999999999</v>
      </c>
      <c r="AN76" s="2">
        <f t="shared" si="23"/>
        <v>0.20771513353115728</v>
      </c>
      <c r="AP76" s="2">
        <f t="shared" si="24"/>
        <v>8.3086053412462904E-2</v>
      </c>
    </row>
    <row r="77" spans="1:42" x14ac:dyDescent="0.2">
      <c r="A77" s="1" t="s">
        <v>114</v>
      </c>
      <c r="B77" s="1" t="s">
        <v>113</v>
      </c>
      <c r="C77" s="1">
        <v>83</v>
      </c>
      <c r="D77" s="1">
        <f t="shared" si="19"/>
        <v>340</v>
      </c>
      <c r="E77" s="1">
        <v>279</v>
      </c>
      <c r="F77" s="1">
        <v>48</v>
      </c>
      <c r="G77" s="1">
        <v>75</v>
      </c>
      <c r="H77" s="1">
        <f t="shared" si="25"/>
        <v>60</v>
      </c>
      <c r="I77" s="1">
        <v>13</v>
      </c>
      <c r="J77" s="1">
        <v>0</v>
      </c>
      <c r="K77" s="1">
        <v>2</v>
      </c>
      <c r="L77" s="1">
        <v>38</v>
      </c>
      <c r="M77" s="1">
        <v>42</v>
      </c>
      <c r="N77" s="1">
        <v>11</v>
      </c>
      <c r="O77" s="1">
        <v>55</v>
      </c>
      <c r="P77" s="2">
        <v>0.26900000000000002</v>
      </c>
      <c r="Q77" s="2">
        <v>0.33700000000000002</v>
      </c>
      <c r="R77" s="2">
        <v>0.379</v>
      </c>
      <c r="S77" s="1">
        <v>6</v>
      </c>
      <c r="T77" s="1">
        <v>2</v>
      </c>
      <c r="U77" s="1">
        <v>16</v>
      </c>
      <c r="V77" s="1">
        <v>9</v>
      </c>
      <c r="X77" s="2">
        <f t="shared" si="26"/>
        <v>0.71599999999999997</v>
      </c>
      <c r="Z77" s="2">
        <f t="shared" si="20"/>
        <v>0.32536390532544374</v>
      </c>
      <c r="AB77" s="2">
        <f t="shared" si="21"/>
        <v>0.14117647058823529</v>
      </c>
      <c r="AD77" s="4">
        <f t="shared" si="29"/>
        <v>49.587143686878242</v>
      </c>
      <c r="AF77" s="4">
        <f t="shared" si="27"/>
        <v>-5.5209987011112789</v>
      </c>
      <c r="AH77" s="2">
        <f t="shared" si="30"/>
        <v>-2.7783699999999998</v>
      </c>
      <c r="AJ77" s="2">
        <f t="shared" si="22"/>
        <v>0.32017543859649122</v>
      </c>
      <c r="AL77" s="2">
        <f t="shared" si="28"/>
        <v>6.8000000000000005E-2</v>
      </c>
      <c r="AN77" s="2">
        <f t="shared" si="23"/>
        <v>0.16176470588235295</v>
      </c>
      <c r="AP77" s="2">
        <f t="shared" si="24"/>
        <v>0.12352941176470589</v>
      </c>
    </row>
    <row r="78" spans="1:42" x14ac:dyDescent="0.2">
      <c r="A78" s="1" t="s">
        <v>115</v>
      </c>
      <c r="B78" s="1" t="s">
        <v>113</v>
      </c>
      <c r="C78" s="1">
        <v>69</v>
      </c>
      <c r="D78" s="1">
        <f t="shared" si="19"/>
        <v>243</v>
      </c>
      <c r="E78" s="1">
        <v>217</v>
      </c>
      <c r="F78" s="1">
        <v>30</v>
      </c>
      <c r="G78" s="1">
        <v>83</v>
      </c>
      <c r="H78" s="1">
        <f t="shared" si="25"/>
        <v>59</v>
      </c>
      <c r="I78" s="1">
        <v>18</v>
      </c>
      <c r="J78" s="1">
        <v>3</v>
      </c>
      <c r="K78" s="1">
        <v>3</v>
      </c>
      <c r="L78" s="1">
        <v>47</v>
      </c>
      <c r="M78" s="1">
        <v>22</v>
      </c>
      <c r="N78" s="1">
        <v>2</v>
      </c>
      <c r="O78" s="1">
        <v>44</v>
      </c>
      <c r="P78" s="1">
        <v>0.38200000000000001</v>
      </c>
      <c r="Q78" s="1">
        <v>0.53500000000000003</v>
      </c>
      <c r="R78" s="1">
        <v>0.442</v>
      </c>
      <c r="S78" s="1">
        <v>1</v>
      </c>
      <c r="T78" s="1">
        <v>1</v>
      </c>
      <c r="U78" s="1">
        <v>5</v>
      </c>
      <c r="V78" s="1">
        <v>3</v>
      </c>
      <c r="X78" s="2">
        <f t="shared" si="26"/>
        <v>0.97700000000000009</v>
      </c>
      <c r="Z78" s="2">
        <f t="shared" si="20"/>
        <v>0.42071487603305785</v>
      </c>
      <c r="AB78" s="2">
        <f t="shared" si="21"/>
        <v>0.12345679012345678</v>
      </c>
      <c r="AD78" s="4">
        <f t="shared" si="29"/>
        <v>54.02413533254812</v>
      </c>
      <c r="AF78" s="4">
        <f t="shared" si="27"/>
        <v>12.67554869155887</v>
      </c>
      <c r="AH78" s="2">
        <f t="shared" si="30"/>
        <v>-1.1056699999999999</v>
      </c>
      <c r="AJ78" s="2">
        <f t="shared" si="22"/>
        <v>0.46783625730994149</v>
      </c>
      <c r="AL78" s="2">
        <f t="shared" si="28"/>
        <v>0.15300000000000002</v>
      </c>
      <c r="AN78" s="2">
        <f t="shared" si="23"/>
        <v>0.18106995884773663</v>
      </c>
      <c r="AP78" s="2">
        <f t="shared" si="24"/>
        <v>9.0534979423868317E-2</v>
      </c>
    </row>
    <row r="79" spans="1:42" x14ac:dyDescent="0.2">
      <c r="A79" s="1" t="s">
        <v>116</v>
      </c>
      <c r="B79" s="1" t="s">
        <v>113</v>
      </c>
      <c r="C79" s="1">
        <v>65</v>
      </c>
      <c r="D79" s="1">
        <f t="shared" si="19"/>
        <v>233</v>
      </c>
      <c r="E79" s="1">
        <v>213</v>
      </c>
      <c r="F79" s="1">
        <v>33</v>
      </c>
      <c r="G79" s="1">
        <v>61</v>
      </c>
      <c r="H79" s="1">
        <f t="shared" si="25"/>
        <v>46</v>
      </c>
      <c r="I79" s="1">
        <v>14</v>
      </c>
      <c r="J79" s="1">
        <v>0</v>
      </c>
      <c r="K79" s="1">
        <v>1</v>
      </c>
      <c r="L79" s="1">
        <v>26</v>
      </c>
      <c r="M79" s="1">
        <v>10</v>
      </c>
      <c r="N79" s="1">
        <v>5</v>
      </c>
      <c r="O79" s="1">
        <v>35</v>
      </c>
      <c r="P79" s="1">
        <v>0.28599999999999998</v>
      </c>
      <c r="Q79" s="1">
        <v>0.36599999999999999</v>
      </c>
      <c r="R79" s="2">
        <v>0.33</v>
      </c>
      <c r="S79" s="1">
        <v>2</v>
      </c>
      <c r="T79" s="1">
        <v>3</v>
      </c>
      <c r="U79" s="1">
        <v>5</v>
      </c>
      <c r="V79" s="1">
        <v>3</v>
      </c>
      <c r="X79" s="2">
        <f t="shared" si="26"/>
        <v>0.69599999999999995</v>
      </c>
      <c r="Z79" s="2">
        <f t="shared" si="20"/>
        <v>0.30638695652173914</v>
      </c>
      <c r="AB79" s="2">
        <f t="shared" si="21"/>
        <v>0.14163090128755365</v>
      </c>
      <c r="AD79" s="4">
        <f t="shared" si="29"/>
        <v>30.435375120471292</v>
      </c>
      <c r="AF79" s="4">
        <f t="shared" si="27"/>
        <v>-6.9554082714740142</v>
      </c>
      <c r="AH79" s="2">
        <f t="shared" si="30"/>
        <v>-1.0508900000000001</v>
      </c>
      <c r="AJ79" s="2">
        <f t="shared" si="22"/>
        <v>0.33519553072625696</v>
      </c>
      <c r="AL79" s="2">
        <f t="shared" si="28"/>
        <v>8.0000000000000016E-2</v>
      </c>
      <c r="AN79" s="2">
        <f t="shared" si="23"/>
        <v>0.15021459227467812</v>
      </c>
      <c r="AP79" s="2">
        <f t="shared" si="24"/>
        <v>4.2918454935622317E-2</v>
      </c>
    </row>
    <row r="80" spans="1:42" x14ac:dyDescent="0.2">
      <c r="A80" s="1" t="s">
        <v>117</v>
      </c>
      <c r="B80" s="1" t="s">
        <v>113</v>
      </c>
      <c r="C80" s="1">
        <v>72</v>
      </c>
      <c r="D80" s="1">
        <f t="shared" si="19"/>
        <v>241</v>
      </c>
      <c r="E80" s="1">
        <v>198</v>
      </c>
      <c r="F80" s="1">
        <v>33</v>
      </c>
      <c r="G80" s="1">
        <v>39</v>
      </c>
      <c r="H80" s="1">
        <f t="shared" si="25"/>
        <v>32</v>
      </c>
      <c r="I80" s="1">
        <v>5</v>
      </c>
      <c r="J80" s="1">
        <v>1</v>
      </c>
      <c r="K80" s="1">
        <v>1</v>
      </c>
      <c r="L80" s="1">
        <v>21</v>
      </c>
      <c r="M80" s="1">
        <v>27</v>
      </c>
      <c r="N80" s="1">
        <v>4</v>
      </c>
      <c r="O80" s="1">
        <v>31</v>
      </c>
      <c r="P80" s="2">
        <v>0.19700000000000001</v>
      </c>
      <c r="Q80" s="2">
        <v>0.247</v>
      </c>
      <c r="R80" s="2">
        <v>0.30599999999999999</v>
      </c>
      <c r="S80" s="1">
        <v>0</v>
      </c>
      <c r="T80" s="1">
        <v>12</v>
      </c>
      <c r="U80" s="1">
        <v>4</v>
      </c>
      <c r="V80" s="1">
        <v>2</v>
      </c>
      <c r="X80" s="2">
        <f t="shared" si="26"/>
        <v>0.55299999999999994</v>
      </c>
      <c r="Z80" s="2">
        <f t="shared" si="20"/>
        <v>0.2598864628820961</v>
      </c>
      <c r="AB80" s="2">
        <f t="shared" si="21"/>
        <v>0.13692946058091288</v>
      </c>
      <c r="AD80" s="4">
        <f t="shared" si="29"/>
        <v>22.492008679057207</v>
      </c>
      <c r="AF80" s="4">
        <f t="shared" si="27"/>
        <v>-15.233402041187114</v>
      </c>
      <c r="AH80" s="2">
        <f t="shared" si="30"/>
        <v>-0.62287000000000003</v>
      </c>
      <c r="AJ80" s="2">
        <f t="shared" si="22"/>
        <v>0.2289156626506024</v>
      </c>
      <c r="AL80" s="2">
        <f t="shared" si="28"/>
        <v>4.9999999999999989E-2</v>
      </c>
      <c r="AN80" s="2">
        <f t="shared" si="23"/>
        <v>0.12863070539419086</v>
      </c>
      <c r="AP80" s="2">
        <f t="shared" si="24"/>
        <v>0.11203319502074689</v>
      </c>
    </row>
    <row r="81" spans="1:42" x14ac:dyDescent="0.2">
      <c r="A81" s="1" t="s">
        <v>118</v>
      </c>
      <c r="B81" s="1" t="s">
        <v>113</v>
      </c>
      <c r="C81" s="1">
        <v>93</v>
      </c>
      <c r="D81" s="1">
        <f t="shared" si="19"/>
        <v>333</v>
      </c>
      <c r="E81" s="1">
        <v>280</v>
      </c>
      <c r="F81" s="1">
        <v>46</v>
      </c>
      <c r="G81" s="1">
        <v>71</v>
      </c>
      <c r="H81" s="1">
        <f t="shared" si="25"/>
        <v>51</v>
      </c>
      <c r="I81" s="1">
        <v>12</v>
      </c>
      <c r="J81" s="1">
        <v>2</v>
      </c>
      <c r="K81" s="1">
        <v>6</v>
      </c>
      <c r="L81" s="1">
        <v>46</v>
      </c>
      <c r="M81" s="1">
        <v>46</v>
      </c>
      <c r="N81" s="1">
        <v>4</v>
      </c>
      <c r="O81" s="1">
        <v>71</v>
      </c>
      <c r="P81" s="2">
        <v>0.254</v>
      </c>
      <c r="Q81" s="2">
        <v>0.375</v>
      </c>
      <c r="R81" s="2">
        <v>0.36399999999999999</v>
      </c>
      <c r="S81" s="1">
        <v>2</v>
      </c>
      <c r="T81" s="1">
        <v>1</v>
      </c>
      <c r="U81" s="1">
        <v>0</v>
      </c>
      <c r="V81" s="1">
        <v>0</v>
      </c>
      <c r="X81" s="2">
        <f t="shared" si="26"/>
        <v>0.73899999999999999</v>
      </c>
      <c r="Z81" s="2">
        <f t="shared" si="20"/>
        <v>0.33074096385542173</v>
      </c>
      <c r="AB81" s="2">
        <f t="shared" si="21"/>
        <v>0.13813813813813813</v>
      </c>
      <c r="AD81" s="4">
        <f t="shared" si="29"/>
        <v>50.002365185692412</v>
      </c>
      <c r="AF81" s="4">
        <f t="shared" si="27"/>
        <v>-4.1228544018253626</v>
      </c>
      <c r="AH81" s="2">
        <f t="shared" si="30"/>
        <v>-0.25148999999999999</v>
      </c>
      <c r="AJ81" s="2">
        <f t="shared" si="22"/>
        <v>0.31707317073170732</v>
      </c>
      <c r="AL81" s="2">
        <f t="shared" si="28"/>
        <v>0.121</v>
      </c>
      <c r="AN81" s="2">
        <f t="shared" si="23"/>
        <v>0.21321321321321321</v>
      </c>
      <c r="AP81" s="2">
        <f t="shared" si="24"/>
        <v>0.13813813813813813</v>
      </c>
    </row>
    <row r="82" spans="1:42" x14ac:dyDescent="0.2">
      <c r="A82" s="1" t="s">
        <v>119</v>
      </c>
      <c r="B82" s="1" t="s">
        <v>113</v>
      </c>
      <c r="C82" s="1">
        <v>135</v>
      </c>
      <c r="D82" s="1">
        <f t="shared" si="19"/>
        <v>530</v>
      </c>
      <c r="E82" s="1">
        <v>445</v>
      </c>
      <c r="F82" s="1">
        <v>79</v>
      </c>
      <c r="G82" s="1">
        <v>113</v>
      </c>
      <c r="H82" s="1">
        <f t="shared" si="25"/>
        <v>72</v>
      </c>
      <c r="I82" s="1">
        <v>33</v>
      </c>
      <c r="J82" s="1">
        <v>3</v>
      </c>
      <c r="K82" s="1">
        <v>5</v>
      </c>
      <c r="L82" s="1">
        <v>64</v>
      </c>
      <c r="M82" s="1">
        <v>59</v>
      </c>
      <c r="N82" s="1">
        <v>13</v>
      </c>
      <c r="O82" s="1">
        <v>84</v>
      </c>
      <c r="P82" s="2">
        <v>0.254</v>
      </c>
      <c r="Q82" s="2">
        <v>0.375</v>
      </c>
      <c r="R82" s="2">
        <v>0.35299999999999998</v>
      </c>
      <c r="S82" s="1">
        <v>7</v>
      </c>
      <c r="T82" s="1">
        <v>6</v>
      </c>
      <c r="U82" s="1">
        <v>15</v>
      </c>
      <c r="V82" s="1">
        <v>8</v>
      </c>
      <c r="X82" s="2">
        <f t="shared" si="26"/>
        <v>0.72799999999999998</v>
      </c>
      <c r="Z82" s="2">
        <f t="shared" si="20"/>
        <v>0.32341603053435114</v>
      </c>
      <c r="AB82" s="2">
        <f t="shared" si="21"/>
        <v>0.1490566037735849</v>
      </c>
      <c r="AD82" s="4">
        <f t="shared" si="29"/>
        <v>76.46958284822017</v>
      </c>
      <c r="AF82" s="4">
        <f t="shared" si="27"/>
        <v>-9.3468463535106778</v>
      </c>
      <c r="AH82" s="2">
        <f t="shared" si="30"/>
        <v>-2.4225599999999998</v>
      </c>
      <c r="AJ82" s="2">
        <f t="shared" si="22"/>
        <v>0.2975206611570248</v>
      </c>
      <c r="AL82" s="2">
        <f t="shared" si="28"/>
        <v>0.121</v>
      </c>
      <c r="AN82" s="2">
        <f t="shared" si="23"/>
        <v>0.15849056603773584</v>
      </c>
      <c r="AP82" s="2">
        <f t="shared" si="24"/>
        <v>0.11132075471698114</v>
      </c>
    </row>
    <row r="83" spans="1:42" x14ac:dyDescent="0.2">
      <c r="A83" s="1" t="s">
        <v>120</v>
      </c>
      <c r="B83" s="1" t="s">
        <v>113</v>
      </c>
      <c r="C83" s="1">
        <v>100</v>
      </c>
      <c r="D83" s="1">
        <f t="shared" si="19"/>
        <v>359</v>
      </c>
      <c r="E83" s="1">
        <v>314</v>
      </c>
      <c r="F83" s="1">
        <v>54</v>
      </c>
      <c r="G83" s="1">
        <v>94</v>
      </c>
      <c r="H83" s="1">
        <f t="shared" si="25"/>
        <v>75</v>
      </c>
      <c r="I83" s="1">
        <v>10</v>
      </c>
      <c r="J83" s="1">
        <v>6</v>
      </c>
      <c r="K83" s="1">
        <v>3</v>
      </c>
      <c r="L83" s="1">
        <v>54</v>
      </c>
      <c r="M83" s="1">
        <v>29</v>
      </c>
      <c r="N83" s="1">
        <v>6</v>
      </c>
      <c r="O83" s="1">
        <v>63</v>
      </c>
      <c r="P83" s="2">
        <v>0.29899999999999999</v>
      </c>
      <c r="Q83" s="2">
        <v>0.39800000000000002</v>
      </c>
      <c r="R83" s="2">
        <v>0.36499999999999999</v>
      </c>
      <c r="S83" s="1">
        <v>4</v>
      </c>
      <c r="T83" s="1">
        <v>6</v>
      </c>
      <c r="U83" s="1">
        <v>5</v>
      </c>
      <c r="V83" s="1">
        <v>3</v>
      </c>
      <c r="X83" s="2">
        <f t="shared" si="26"/>
        <v>0.76300000000000001</v>
      </c>
      <c r="Z83" s="2">
        <f t="shared" si="20"/>
        <v>0.33530028328611899</v>
      </c>
      <c r="AB83" s="2">
        <f t="shared" si="21"/>
        <v>0.15041782729805014</v>
      </c>
      <c r="AD83" s="4">
        <f t="shared" si="29"/>
        <v>55.219258746796271</v>
      </c>
      <c r="AF83" s="4">
        <f t="shared" si="27"/>
        <v>-3.2705870159851309</v>
      </c>
      <c r="AH83" s="2">
        <f t="shared" si="30"/>
        <v>-1.1729000000000001</v>
      </c>
      <c r="AJ83" s="2">
        <f t="shared" si="22"/>
        <v>0.3611111111111111</v>
      </c>
      <c r="AL83" s="2">
        <f t="shared" si="28"/>
        <v>9.9000000000000032E-2</v>
      </c>
      <c r="AN83" s="2">
        <f t="shared" si="23"/>
        <v>0.17548746518105848</v>
      </c>
      <c r="AP83" s="2">
        <f t="shared" si="24"/>
        <v>8.0779944289693595E-2</v>
      </c>
    </row>
    <row r="84" spans="1:42" x14ac:dyDescent="0.2">
      <c r="A84" s="1" t="s">
        <v>121</v>
      </c>
      <c r="B84" s="1" t="s">
        <v>113</v>
      </c>
      <c r="C84" s="1">
        <v>108</v>
      </c>
      <c r="D84" s="1">
        <f t="shared" si="19"/>
        <v>422</v>
      </c>
      <c r="E84" s="1">
        <v>369</v>
      </c>
      <c r="F84" s="1">
        <v>78</v>
      </c>
      <c r="G84" s="1">
        <v>114</v>
      </c>
      <c r="H84" s="1">
        <f t="shared" si="25"/>
        <v>80</v>
      </c>
      <c r="I84" s="1">
        <v>23</v>
      </c>
      <c r="J84" s="1">
        <v>6</v>
      </c>
      <c r="K84" s="1">
        <v>5</v>
      </c>
      <c r="L84" s="1">
        <v>58</v>
      </c>
      <c r="M84" s="1">
        <v>42</v>
      </c>
      <c r="N84" s="1">
        <v>3</v>
      </c>
      <c r="O84" s="1">
        <v>75</v>
      </c>
      <c r="P84" s="2">
        <v>0.309</v>
      </c>
      <c r="Q84" s="2">
        <v>0.44400000000000001</v>
      </c>
      <c r="R84" s="2">
        <v>0.38300000000000001</v>
      </c>
      <c r="S84" s="1">
        <v>1</v>
      </c>
      <c r="T84" s="1">
        <v>7</v>
      </c>
      <c r="U84" s="1">
        <v>20</v>
      </c>
      <c r="V84" s="1">
        <v>3</v>
      </c>
      <c r="X84" s="2">
        <f t="shared" si="26"/>
        <v>0.82699999999999996</v>
      </c>
      <c r="Z84" s="2">
        <f t="shared" si="20"/>
        <v>0.36106987951807229</v>
      </c>
      <c r="AB84" s="2">
        <f t="shared" si="21"/>
        <v>0.18483412322274881</v>
      </c>
      <c r="AD84" s="4">
        <f t="shared" si="29"/>
        <v>73.631741939318786</v>
      </c>
      <c r="AF84" s="4">
        <f t="shared" si="27"/>
        <v>3.9565919344523075</v>
      </c>
      <c r="AH84" s="2">
        <f t="shared" si="30"/>
        <v>1.78975</v>
      </c>
      <c r="AJ84" s="2">
        <f t="shared" si="22"/>
        <v>0.37586206896551722</v>
      </c>
      <c r="AL84" s="2">
        <f t="shared" si="28"/>
        <v>0.13500000000000001</v>
      </c>
      <c r="AN84" s="2">
        <f t="shared" si="23"/>
        <v>0.17772511848341233</v>
      </c>
      <c r="AP84" s="2">
        <f t="shared" si="24"/>
        <v>9.9526066350710901E-2</v>
      </c>
    </row>
    <row r="85" spans="1:42" x14ac:dyDescent="0.2">
      <c r="A85" s="1" t="s">
        <v>122</v>
      </c>
      <c r="B85" s="1" t="s">
        <v>113</v>
      </c>
      <c r="C85" s="1">
        <v>123</v>
      </c>
      <c r="D85" s="1">
        <f t="shared" si="19"/>
        <v>516</v>
      </c>
      <c r="E85" s="1">
        <v>428</v>
      </c>
      <c r="F85" s="1">
        <v>78</v>
      </c>
      <c r="G85" s="1">
        <v>137</v>
      </c>
      <c r="H85" s="1">
        <f t="shared" si="25"/>
        <v>107</v>
      </c>
      <c r="I85" s="1">
        <v>24</v>
      </c>
      <c r="J85" s="1">
        <v>3</v>
      </c>
      <c r="K85" s="1">
        <v>3</v>
      </c>
      <c r="L85" s="1">
        <v>61</v>
      </c>
      <c r="M85" s="1">
        <v>60</v>
      </c>
      <c r="N85" s="1">
        <v>6</v>
      </c>
      <c r="O85" s="1">
        <v>81</v>
      </c>
      <c r="P85" s="2">
        <v>0.32</v>
      </c>
      <c r="Q85" s="2">
        <v>0.41099999999999998</v>
      </c>
      <c r="R85" s="2">
        <v>0.40500000000000003</v>
      </c>
      <c r="S85" s="1">
        <v>7</v>
      </c>
      <c r="T85" s="1">
        <v>15</v>
      </c>
      <c r="U85" s="1">
        <v>18</v>
      </c>
      <c r="V85" s="1">
        <v>9</v>
      </c>
      <c r="X85" s="2">
        <f t="shared" si="26"/>
        <v>0.81600000000000006</v>
      </c>
      <c r="Z85" s="2">
        <f t="shared" si="20"/>
        <v>0.36054890219560876</v>
      </c>
      <c r="AB85" s="2">
        <f t="shared" si="21"/>
        <v>0.15116279069767441</v>
      </c>
      <c r="AD85" s="4">
        <f t="shared" si="29"/>
        <v>89.817512548584972</v>
      </c>
      <c r="AF85" s="4">
        <f t="shared" si="27"/>
        <v>4.6450742703975116</v>
      </c>
      <c r="AH85" s="2">
        <f t="shared" si="30"/>
        <v>-2.5277699999999999</v>
      </c>
      <c r="AJ85" s="2">
        <f t="shared" si="22"/>
        <v>0.38176638176638178</v>
      </c>
      <c r="AL85" s="2">
        <f t="shared" si="28"/>
        <v>9.099999999999997E-2</v>
      </c>
      <c r="AN85" s="2">
        <f t="shared" si="23"/>
        <v>0.15697674418604651</v>
      </c>
      <c r="AP85" s="2">
        <f t="shared" si="24"/>
        <v>0.11627906976744186</v>
      </c>
    </row>
    <row r="86" spans="1:42" x14ac:dyDescent="0.2">
      <c r="A86" s="1" t="s">
        <v>123</v>
      </c>
      <c r="B86" s="1" t="s">
        <v>113</v>
      </c>
      <c r="C86" s="1">
        <v>98</v>
      </c>
      <c r="D86" s="1">
        <f t="shared" si="19"/>
        <v>335</v>
      </c>
      <c r="E86" s="1">
        <v>315</v>
      </c>
      <c r="F86" s="1">
        <v>39</v>
      </c>
      <c r="G86" s="1">
        <v>82</v>
      </c>
      <c r="H86" s="1">
        <f t="shared" si="25"/>
        <v>59</v>
      </c>
      <c r="I86" s="1">
        <v>17</v>
      </c>
      <c r="J86" s="1">
        <v>1</v>
      </c>
      <c r="K86" s="1">
        <v>5</v>
      </c>
      <c r="L86" s="1">
        <v>50</v>
      </c>
      <c r="M86" s="1">
        <v>12</v>
      </c>
      <c r="N86" s="1">
        <v>3</v>
      </c>
      <c r="O86" s="1">
        <v>72</v>
      </c>
      <c r="P86" s="2">
        <v>0.26</v>
      </c>
      <c r="Q86" s="2">
        <v>0.36799999999999999</v>
      </c>
      <c r="R86" s="2">
        <v>0.29099999999999998</v>
      </c>
      <c r="S86" s="1">
        <v>3</v>
      </c>
      <c r="T86" s="1">
        <v>2</v>
      </c>
      <c r="U86" s="1">
        <v>4</v>
      </c>
      <c r="V86" s="1">
        <v>2</v>
      </c>
      <c r="X86" s="2">
        <f t="shared" si="26"/>
        <v>0.65900000000000003</v>
      </c>
      <c r="Z86" s="2">
        <f t="shared" si="20"/>
        <v>0.28616216216216217</v>
      </c>
      <c r="AB86" s="2">
        <f t="shared" si="21"/>
        <v>0.11641791044776119</v>
      </c>
      <c r="AD86" s="4">
        <f t="shared" si="29"/>
        <v>38.324827585471375</v>
      </c>
      <c r="AF86" s="4">
        <f t="shared" si="27"/>
        <v>-14.860599480398612</v>
      </c>
      <c r="AH86" s="2">
        <f t="shared" si="30"/>
        <v>-0.65025999999999995</v>
      </c>
      <c r="AJ86" s="2">
        <f t="shared" si="22"/>
        <v>0.31950207468879666</v>
      </c>
      <c r="AL86" s="2">
        <f t="shared" si="28"/>
        <v>0.10799999999999998</v>
      </c>
      <c r="AN86" s="2">
        <f t="shared" si="23"/>
        <v>0.21492537313432836</v>
      </c>
      <c r="AP86" s="2">
        <f t="shared" si="24"/>
        <v>3.5820895522388062E-2</v>
      </c>
    </row>
    <row r="87" spans="1:42" x14ac:dyDescent="0.2">
      <c r="A87" s="1" t="s">
        <v>124</v>
      </c>
      <c r="B87" s="1" t="s">
        <v>113</v>
      </c>
      <c r="C87" s="1">
        <v>65</v>
      </c>
      <c r="D87" s="1">
        <f t="shared" si="19"/>
        <v>275</v>
      </c>
      <c r="E87" s="1">
        <v>237</v>
      </c>
      <c r="F87" s="1">
        <v>40</v>
      </c>
      <c r="G87" s="1">
        <v>70</v>
      </c>
      <c r="H87" s="1">
        <f t="shared" si="25"/>
        <v>58</v>
      </c>
      <c r="I87" s="1">
        <v>10</v>
      </c>
      <c r="J87" s="1">
        <v>2</v>
      </c>
      <c r="K87" s="1">
        <v>0</v>
      </c>
      <c r="L87" s="1">
        <v>32</v>
      </c>
      <c r="M87" s="1">
        <v>25</v>
      </c>
      <c r="N87" s="1">
        <v>3</v>
      </c>
      <c r="O87" s="1">
        <v>40</v>
      </c>
      <c r="P87" s="2">
        <v>0.29499999999999998</v>
      </c>
      <c r="Q87" s="2">
        <v>0.35399999999999998</v>
      </c>
      <c r="R87" s="2">
        <v>0.36699999999999999</v>
      </c>
      <c r="S87" s="1">
        <v>2</v>
      </c>
      <c r="T87" s="1">
        <v>8</v>
      </c>
      <c r="U87" s="1">
        <v>20</v>
      </c>
      <c r="V87" s="1">
        <v>6</v>
      </c>
      <c r="X87" s="2">
        <f t="shared" si="26"/>
        <v>0.72099999999999997</v>
      </c>
      <c r="Z87" s="2">
        <f t="shared" si="20"/>
        <v>0.32238202247191017</v>
      </c>
      <c r="AB87" s="2">
        <f t="shared" si="21"/>
        <v>0.14545454545454545</v>
      </c>
      <c r="AD87" s="4">
        <f t="shared" si="29"/>
        <v>39.449546784942925</v>
      </c>
      <c r="AF87" s="4">
        <f t="shared" si="27"/>
        <v>-5.0537617074782624</v>
      </c>
      <c r="AH87" s="2">
        <f t="shared" si="30"/>
        <v>-1.214000000000004E-2</v>
      </c>
      <c r="AJ87" s="2">
        <f t="shared" si="22"/>
        <v>0.35175879396984927</v>
      </c>
      <c r="AL87" s="2">
        <f t="shared" si="28"/>
        <v>5.8999999999999997E-2</v>
      </c>
      <c r="AN87" s="2">
        <f t="shared" si="23"/>
        <v>0.14545454545454545</v>
      </c>
      <c r="AP87" s="2">
        <f t="shared" si="24"/>
        <v>9.0909090909090912E-2</v>
      </c>
    </row>
    <row r="88" spans="1:42" x14ac:dyDescent="0.2">
      <c r="A88" s="1" t="s">
        <v>125</v>
      </c>
      <c r="B88" s="1" t="s">
        <v>113</v>
      </c>
      <c r="C88" s="1">
        <v>90</v>
      </c>
      <c r="D88" s="1">
        <f t="shared" si="19"/>
        <v>294</v>
      </c>
      <c r="E88" s="1">
        <v>254</v>
      </c>
      <c r="F88" s="1">
        <v>47</v>
      </c>
      <c r="G88" s="1">
        <v>70</v>
      </c>
      <c r="H88" s="1">
        <f t="shared" si="25"/>
        <v>59</v>
      </c>
      <c r="I88" s="1">
        <v>6</v>
      </c>
      <c r="J88" s="1">
        <v>3</v>
      </c>
      <c r="K88" s="1">
        <v>2</v>
      </c>
      <c r="L88" s="1">
        <v>33</v>
      </c>
      <c r="M88" s="1">
        <v>27</v>
      </c>
      <c r="N88" s="1">
        <v>8</v>
      </c>
      <c r="O88" s="1">
        <v>40</v>
      </c>
      <c r="P88" s="2">
        <v>0.27600000000000002</v>
      </c>
      <c r="Q88" s="2">
        <v>0.34599999999999997</v>
      </c>
      <c r="R88" s="2">
        <v>0.36</v>
      </c>
      <c r="S88" s="1">
        <v>3</v>
      </c>
      <c r="T88" s="1">
        <v>2</v>
      </c>
      <c r="U88" s="1">
        <v>33</v>
      </c>
      <c r="V88" s="1">
        <v>8</v>
      </c>
      <c r="X88" s="2">
        <f t="shared" si="26"/>
        <v>0.70599999999999996</v>
      </c>
      <c r="Z88" s="2">
        <f t="shared" si="20"/>
        <v>0.31708219178082192</v>
      </c>
      <c r="AB88" s="2">
        <f t="shared" si="21"/>
        <v>0.1598639455782313</v>
      </c>
      <c r="AD88" s="4">
        <f t="shared" si="29"/>
        <v>40.925425058040247</v>
      </c>
      <c r="AF88" s="4">
        <f t="shared" si="27"/>
        <v>-6.5206855211178976</v>
      </c>
      <c r="AH88" s="2">
        <f t="shared" si="30"/>
        <v>1.3019400000000005</v>
      </c>
      <c r="AJ88" s="2">
        <f t="shared" si="22"/>
        <v>0.31627906976744186</v>
      </c>
      <c r="AL88" s="2">
        <f t="shared" si="28"/>
        <v>6.9999999999999951E-2</v>
      </c>
      <c r="AN88" s="2">
        <f t="shared" si="23"/>
        <v>0.1360544217687075</v>
      </c>
      <c r="AP88" s="2">
        <f t="shared" si="24"/>
        <v>9.1836734693877556E-2</v>
      </c>
    </row>
    <row r="89" spans="1:42" x14ac:dyDescent="0.2">
      <c r="A89" s="1" t="s">
        <v>126</v>
      </c>
      <c r="B89" s="1" t="s">
        <v>113</v>
      </c>
      <c r="C89" s="1">
        <v>117</v>
      </c>
      <c r="D89" s="1">
        <f t="shared" si="19"/>
        <v>472</v>
      </c>
      <c r="E89" s="1">
        <v>405</v>
      </c>
      <c r="F89" s="1">
        <v>67</v>
      </c>
      <c r="G89" s="1">
        <v>115</v>
      </c>
      <c r="H89" s="1">
        <f t="shared" si="25"/>
        <v>79</v>
      </c>
      <c r="I89" s="1">
        <v>27</v>
      </c>
      <c r="J89" s="1">
        <v>0</v>
      </c>
      <c r="K89" s="1">
        <v>9</v>
      </c>
      <c r="L89" s="1">
        <v>72</v>
      </c>
      <c r="M89" s="1">
        <v>47</v>
      </c>
      <c r="N89" s="1">
        <v>6</v>
      </c>
      <c r="O89" s="1">
        <v>59</v>
      </c>
      <c r="P89" s="2">
        <v>0.28399999999999997</v>
      </c>
      <c r="Q89" s="2">
        <v>0.41699999999999998</v>
      </c>
      <c r="R89" s="2">
        <v>0.36099999999999999</v>
      </c>
      <c r="S89" s="1">
        <v>7</v>
      </c>
      <c r="T89" s="1">
        <v>7</v>
      </c>
      <c r="U89" s="1">
        <v>7</v>
      </c>
      <c r="V89" s="1">
        <v>1</v>
      </c>
      <c r="X89" s="2">
        <f t="shared" si="26"/>
        <v>0.77800000000000002</v>
      </c>
      <c r="Z89" s="2">
        <f t="shared" si="20"/>
        <v>0.34025376344086017</v>
      </c>
      <c r="AB89" s="2">
        <f t="shared" si="21"/>
        <v>0.14194915254237289</v>
      </c>
      <c r="AD89" s="4">
        <f t="shared" si="29"/>
        <v>74.475496741107023</v>
      </c>
      <c r="AF89" s="4">
        <f t="shared" si="27"/>
        <v>-2.6228290214591028</v>
      </c>
      <c r="AH89" s="2">
        <f t="shared" si="30"/>
        <v>0.4383200000000001</v>
      </c>
      <c r="AJ89" s="2">
        <f t="shared" si="22"/>
        <v>0.30813953488372092</v>
      </c>
      <c r="AL89" s="2">
        <f t="shared" si="28"/>
        <v>0.13300000000000001</v>
      </c>
      <c r="AN89" s="2">
        <f t="shared" si="23"/>
        <v>0.125</v>
      </c>
      <c r="AP89" s="2">
        <f t="shared" si="24"/>
        <v>9.9576271186440676E-2</v>
      </c>
    </row>
    <row r="90" spans="1:42" x14ac:dyDescent="0.2">
      <c r="A90" s="1" t="s">
        <v>128</v>
      </c>
      <c r="B90" s="1" t="s">
        <v>127</v>
      </c>
      <c r="C90" s="1">
        <v>87</v>
      </c>
      <c r="D90" s="1">
        <f t="shared" si="19"/>
        <v>347</v>
      </c>
      <c r="E90" s="1">
        <v>293</v>
      </c>
      <c r="F90" s="1">
        <v>71</v>
      </c>
      <c r="G90" s="1">
        <v>92</v>
      </c>
      <c r="H90" s="1">
        <f t="shared" si="25"/>
        <v>77</v>
      </c>
      <c r="I90" s="1">
        <v>12</v>
      </c>
      <c r="J90" s="1">
        <v>2</v>
      </c>
      <c r="K90" s="1">
        <v>1</v>
      </c>
      <c r="L90" s="1">
        <v>57</v>
      </c>
      <c r="M90" s="1">
        <v>35</v>
      </c>
      <c r="N90" s="1">
        <v>9</v>
      </c>
      <c r="O90" s="1">
        <v>58</v>
      </c>
      <c r="P90" s="2">
        <f>G90/E90</f>
        <v>0.31399317406143346</v>
      </c>
      <c r="Q90" s="2">
        <f t="shared" ref="Q90:Q136" si="31">(H90+(2*I90) + (3*J90) +(4*K90))/E90</f>
        <v>0.37883959044368598</v>
      </c>
      <c r="R90" s="2">
        <f>(G90+M90+N90)/ (E90+M90+N90+S90)</f>
        <v>0.40117994100294985</v>
      </c>
      <c r="S90" s="1">
        <v>2</v>
      </c>
      <c r="T90" s="1">
        <v>8</v>
      </c>
      <c r="U90" s="1">
        <v>16</v>
      </c>
      <c r="V90" s="1">
        <v>9</v>
      </c>
      <c r="X90" s="2">
        <f t="shared" si="26"/>
        <v>0.78001953144663583</v>
      </c>
      <c r="Z90" s="2">
        <f t="shared" si="20"/>
        <v>0.34967846607669617</v>
      </c>
      <c r="AB90" s="2">
        <f t="shared" si="21"/>
        <v>0.20461095100864554</v>
      </c>
      <c r="AD90" s="4">
        <f t="shared" si="29"/>
        <v>57.37514079141912</v>
      </c>
      <c r="AF90" s="4">
        <f t="shared" si="27"/>
        <v>0.41781042224790499</v>
      </c>
      <c r="AH90" s="2">
        <f t="shared" si="30"/>
        <v>-2.7982899999999997</v>
      </c>
      <c r="AJ90" s="2">
        <f t="shared" si="22"/>
        <v>0.38559322033898308</v>
      </c>
      <c r="AL90" s="2">
        <f t="shared" si="28"/>
        <v>6.4846416382252525E-2</v>
      </c>
      <c r="AN90" s="2">
        <f t="shared" si="23"/>
        <v>0.16714697406340057</v>
      </c>
      <c r="AP90" s="2">
        <f t="shared" si="24"/>
        <v>0.10086455331412104</v>
      </c>
    </row>
    <row r="91" spans="1:42" x14ac:dyDescent="0.2">
      <c r="A91" s="1" t="s">
        <v>129</v>
      </c>
      <c r="B91" s="1" t="s">
        <v>127</v>
      </c>
      <c r="C91" s="1">
        <v>104</v>
      </c>
      <c r="D91" s="1">
        <f t="shared" si="19"/>
        <v>244</v>
      </c>
      <c r="E91" s="1">
        <v>194</v>
      </c>
      <c r="F91" s="1">
        <v>44</v>
      </c>
      <c r="G91" s="1">
        <v>41</v>
      </c>
      <c r="H91" s="1">
        <f t="shared" si="25"/>
        <v>30</v>
      </c>
      <c r="I91" s="1">
        <v>8</v>
      </c>
      <c r="J91" s="1">
        <v>3</v>
      </c>
      <c r="K91" s="1">
        <v>0</v>
      </c>
      <c r="L91" s="1">
        <v>36</v>
      </c>
      <c r="M91" s="1">
        <v>28</v>
      </c>
      <c r="N91" s="1">
        <v>10</v>
      </c>
      <c r="O91" s="1">
        <v>52</v>
      </c>
      <c r="P91" s="2">
        <f t="shared" ref="P91:P136" si="32">G91/E91</f>
        <v>0.21134020618556701</v>
      </c>
      <c r="Q91" s="2">
        <f t="shared" si="31"/>
        <v>0.28350515463917525</v>
      </c>
      <c r="R91" s="2">
        <v>0.32900000000000001</v>
      </c>
      <c r="S91" s="1">
        <v>4</v>
      </c>
      <c r="T91" s="1">
        <v>8</v>
      </c>
      <c r="U91" s="1">
        <v>10</v>
      </c>
      <c r="V91" s="1">
        <v>5</v>
      </c>
      <c r="X91" s="2">
        <f t="shared" si="26"/>
        <v>0.61250515463917532</v>
      </c>
      <c r="Z91" s="2">
        <f t="shared" si="20"/>
        <v>0.28656779661016946</v>
      </c>
      <c r="AB91" s="2">
        <f t="shared" si="21"/>
        <v>0.18032786885245902</v>
      </c>
      <c r="AD91" s="4">
        <f t="shared" si="29"/>
        <v>27.993586308358523</v>
      </c>
      <c r="AF91" s="4">
        <f t="shared" si="27"/>
        <v>-10.75283904384408</v>
      </c>
      <c r="AH91" s="2">
        <f t="shared" si="30"/>
        <v>-1.33432</v>
      </c>
      <c r="AJ91" s="2">
        <f t="shared" si="22"/>
        <v>0.28082191780821919</v>
      </c>
      <c r="AL91" s="2">
        <f t="shared" si="28"/>
        <v>7.2164948453608241E-2</v>
      </c>
      <c r="AN91" s="2">
        <f t="shared" si="23"/>
        <v>0.21311475409836064</v>
      </c>
      <c r="AP91" s="2">
        <f t="shared" si="24"/>
        <v>0.11475409836065574</v>
      </c>
    </row>
    <row r="92" spans="1:42" x14ac:dyDescent="0.2">
      <c r="A92" s="1" t="s">
        <v>130</v>
      </c>
      <c r="B92" s="1" t="s">
        <v>127</v>
      </c>
      <c r="C92" s="1">
        <v>114</v>
      </c>
      <c r="D92" s="1">
        <f t="shared" si="19"/>
        <v>476</v>
      </c>
      <c r="E92" s="1">
        <v>400</v>
      </c>
      <c r="F92" s="1">
        <v>87</v>
      </c>
      <c r="G92" s="1">
        <v>131</v>
      </c>
      <c r="H92" s="1">
        <f t="shared" si="25"/>
        <v>75</v>
      </c>
      <c r="I92" s="1">
        <v>31</v>
      </c>
      <c r="J92" s="1">
        <v>8</v>
      </c>
      <c r="K92" s="1">
        <v>17</v>
      </c>
      <c r="L92" s="1">
        <v>89</v>
      </c>
      <c r="M92" s="1">
        <v>56</v>
      </c>
      <c r="N92" s="1">
        <v>14</v>
      </c>
      <c r="O92" s="1">
        <v>93</v>
      </c>
      <c r="P92" s="2">
        <f t="shared" si="32"/>
        <v>0.32750000000000001</v>
      </c>
      <c r="Q92" s="2">
        <f t="shared" si="31"/>
        <v>0.57250000000000001</v>
      </c>
      <c r="R92" s="2">
        <v>0.42299999999999999</v>
      </c>
      <c r="S92" s="1">
        <v>5</v>
      </c>
      <c r="T92" s="1">
        <v>1</v>
      </c>
      <c r="U92" s="1">
        <v>5</v>
      </c>
      <c r="V92" s="1">
        <v>2</v>
      </c>
      <c r="X92" s="2">
        <f t="shared" si="26"/>
        <v>0.99550000000000005</v>
      </c>
      <c r="Z92" s="2">
        <f t="shared" si="20"/>
        <v>0.42216421052631581</v>
      </c>
      <c r="AB92" s="2">
        <f t="shared" si="21"/>
        <v>0.18277310924369747</v>
      </c>
      <c r="AD92" s="4">
        <f t="shared" si="29"/>
        <v>106.37838154115462</v>
      </c>
      <c r="AF92" s="4">
        <f t="shared" si="27"/>
        <v>25.324364569961503</v>
      </c>
      <c r="AH92" s="2">
        <f t="shared" si="30"/>
        <v>-0.62705</v>
      </c>
      <c r="AJ92" s="2">
        <f t="shared" si="22"/>
        <v>0.38644067796610171</v>
      </c>
      <c r="AL92" s="2">
        <f t="shared" si="28"/>
        <v>0.245</v>
      </c>
      <c r="AN92" s="2">
        <f t="shared" si="23"/>
        <v>0.1953781512605042</v>
      </c>
      <c r="AP92" s="2">
        <f t="shared" si="24"/>
        <v>0.11764705882352941</v>
      </c>
    </row>
    <row r="93" spans="1:42" x14ac:dyDescent="0.2">
      <c r="A93" s="1" t="s">
        <v>131</v>
      </c>
      <c r="B93" s="1" t="s">
        <v>127</v>
      </c>
      <c r="C93" s="1">
        <v>115</v>
      </c>
      <c r="D93" s="1">
        <f t="shared" si="19"/>
        <v>212</v>
      </c>
      <c r="E93" s="1">
        <v>164</v>
      </c>
      <c r="F93" s="1">
        <v>35</v>
      </c>
      <c r="G93" s="1">
        <v>33</v>
      </c>
      <c r="H93" s="1">
        <f t="shared" si="25"/>
        <v>32</v>
      </c>
      <c r="I93" s="1">
        <v>1</v>
      </c>
      <c r="J93" s="1">
        <v>0</v>
      </c>
      <c r="K93" s="1">
        <v>0</v>
      </c>
      <c r="L93" s="1">
        <v>12</v>
      </c>
      <c r="M93" s="1">
        <v>36</v>
      </c>
      <c r="N93" s="1">
        <v>3</v>
      </c>
      <c r="O93" s="1">
        <v>52</v>
      </c>
      <c r="P93" s="2">
        <f t="shared" si="32"/>
        <v>0.20121951219512196</v>
      </c>
      <c r="Q93" s="2">
        <f t="shared" si="31"/>
        <v>0.2073170731707317</v>
      </c>
      <c r="R93" s="2">
        <v>0.35299999999999998</v>
      </c>
      <c r="S93" s="1">
        <v>1</v>
      </c>
      <c r="T93" s="1">
        <v>8</v>
      </c>
      <c r="U93" s="1">
        <v>20</v>
      </c>
      <c r="V93" s="1">
        <v>4</v>
      </c>
      <c r="X93" s="2">
        <f t="shared" si="26"/>
        <v>0.56031707317073165</v>
      </c>
      <c r="Z93" s="2">
        <f t="shared" si="20"/>
        <v>0.27650490196078431</v>
      </c>
      <c r="AB93" s="2">
        <f t="shared" si="21"/>
        <v>0.1650943396226415</v>
      </c>
      <c r="AD93" s="4">
        <f t="shared" si="29"/>
        <v>22.611239069082039</v>
      </c>
      <c r="AF93" s="4">
        <f t="shared" si="27"/>
        <v>-10.872999127915152</v>
      </c>
      <c r="AH93" s="2">
        <f t="shared" si="30"/>
        <v>1.29121</v>
      </c>
      <c r="AJ93" s="2">
        <f t="shared" si="22"/>
        <v>0.29203539823008851</v>
      </c>
      <c r="AL93" s="2">
        <f t="shared" si="28"/>
        <v>6.0975609756097338E-3</v>
      </c>
      <c r="AN93" s="2">
        <f t="shared" si="23"/>
        <v>0.24528301886792453</v>
      </c>
      <c r="AP93" s="2">
        <f t="shared" si="24"/>
        <v>0.16981132075471697</v>
      </c>
    </row>
    <row r="94" spans="1:42" x14ac:dyDescent="0.2">
      <c r="A94" s="1" t="s">
        <v>132</v>
      </c>
      <c r="B94" s="1" t="s">
        <v>127</v>
      </c>
      <c r="C94" s="1">
        <v>134</v>
      </c>
      <c r="D94" s="1">
        <f t="shared" si="19"/>
        <v>564</v>
      </c>
      <c r="E94" s="1">
        <v>483</v>
      </c>
      <c r="F94" s="1">
        <v>92</v>
      </c>
      <c r="G94" s="1">
        <v>142</v>
      </c>
      <c r="H94" s="1">
        <f t="shared" si="25"/>
        <v>104</v>
      </c>
      <c r="I94" s="1">
        <v>25</v>
      </c>
      <c r="J94" s="1">
        <v>6</v>
      </c>
      <c r="K94" s="1">
        <v>7</v>
      </c>
      <c r="L94" s="1">
        <v>80</v>
      </c>
      <c r="M94" s="1">
        <v>56</v>
      </c>
      <c r="N94" s="1">
        <v>18</v>
      </c>
      <c r="O94" s="1">
        <v>77</v>
      </c>
      <c r="P94" s="2">
        <f t="shared" si="32"/>
        <v>0.2939958592132505</v>
      </c>
      <c r="Q94" s="2">
        <f t="shared" si="31"/>
        <v>0.41407867494824019</v>
      </c>
      <c r="R94" s="2">
        <v>0.38500000000000001</v>
      </c>
      <c r="S94" s="1">
        <v>4</v>
      </c>
      <c r="T94" s="1">
        <v>3</v>
      </c>
      <c r="U94" s="1">
        <v>10</v>
      </c>
      <c r="V94" s="1">
        <v>2</v>
      </c>
      <c r="X94" s="2">
        <f t="shared" si="26"/>
        <v>0.79907867494824014</v>
      </c>
      <c r="Z94" s="2">
        <f t="shared" si="20"/>
        <v>0.35290552584670237</v>
      </c>
      <c r="AB94" s="2">
        <f t="shared" si="21"/>
        <v>0.16312056737588654</v>
      </c>
      <c r="AD94" s="4">
        <f t="shared" si="29"/>
        <v>94.715067032988046</v>
      </c>
      <c r="AF94" s="4">
        <f t="shared" si="27"/>
        <v>1.9847321216213427</v>
      </c>
      <c r="AH94" s="2">
        <f t="shared" si="30"/>
        <v>0.29077999999999998</v>
      </c>
      <c r="AJ94" s="2">
        <f t="shared" si="22"/>
        <v>0.33498759305210918</v>
      </c>
      <c r="AL94" s="2">
        <f t="shared" si="28"/>
        <v>0.12008281573498969</v>
      </c>
      <c r="AN94" s="2">
        <f t="shared" si="23"/>
        <v>0.13652482269503546</v>
      </c>
      <c r="AP94" s="2">
        <f t="shared" si="24"/>
        <v>9.9290780141843976E-2</v>
      </c>
    </row>
    <row r="95" spans="1:42" x14ac:dyDescent="0.2">
      <c r="A95" s="1" t="s">
        <v>133</v>
      </c>
      <c r="B95" s="1" t="s">
        <v>127</v>
      </c>
      <c r="C95" s="1">
        <v>148</v>
      </c>
      <c r="D95" s="1">
        <f t="shared" si="19"/>
        <v>626</v>
      </c>
      <c r="E95" s="1">
        <v>525</v>
      </c>
      <c r="F95" s="1">
        <v>107</v>
      </c>
      <c r="G95" s="1">
        <v>151</v>
      </c>
      <c r="H95" s="1">
        <f t="shared" si="25"/>
        <v>103</v>
      </c>
      <c r="I95" s="1">
        <v>35</v>
      </c>
      <c r="J95" s="1">
        <v>1</v>
      </c>
      <c r="K95" s="1">
        <v>12</v>
      </c>
      <c r="L95" s="1">
        <v>113</v>
      </c>
      <c r="M95" s="1">
        <v>59</v>
      </c>
      <c r="N95" s="1">
        <v>26</v>
      </c>
      <c r="O95" s="1">
        <v>94</v>
      </c>
      <c r="P95" s="2">
        <f t="shared" si="32"/>
        <v>0.28761904761904761</v>
      </c>
      <c r="Q95" s="2">
        <f t="shared" si="31"/>
        <v>0.42666666666666669</v>
      </c>
      <c r="R95" s="2">
        <v>0.38100000000000001</v>
      </c>
      <c r="S95" s="1">
        <v>9</v>
      </c>
      <c r="T95" s="1">
        <v>7</v>
      </c>
      <c r="U95" s="1">
        <v>18</v>
      </c>
      <c r="V95" s="1">
        <v>5</v>
      </c>
      <c r="X95" s="2">
        <f t="shared" si="26"/>
        <v>0.80766666666666675</v>
      </c>
      <c r="Z95" s="2">
        <f t="shared" si="20"/>
        <v>0.35487075928917611</v>
      </c>
      <c r="AB95" s="2">
        <f t="shared" si="21"/>
        <v>0.17092651757188498</v>
      </c>
      <c r="AD95" s="4">
        <f t="shared" si="29"/>
        <v>106.11372770134463</v>
      </c>
      <c r="AF95" s="4">
        <f t="shared" si="27"/>
        <v>3.085434228855279</v>
      </c>
      <c r="AH95" s="2">
        <f t="shared" si="30"/>
        <v>-3.3119999999999927E-2</v>
      </c>
      <c r="AJ95" s="2">
        <f t="shared" si="22"/>
        <v>0.32476635514018692</v>
      </c>
      <c r="AL95" s="2">
        <f t="shared" si="28"/>
        <v>0.13904761904761909</v>
      </c>
      <c r="AN95" s="2">
        <f t="shared" si="23"/>
        <v>0.15015974440894569</v>
      </c>
      <c r="AP95" s="2">
        <f t="shared" si="24"/>
        <v>9.4249201277955275E-2</v>
      </c>
    </row>
    <row r="96" spans="1:42" x14ac:dyDescent="0.2">
      <c r="A96" s="1" t="s">
        <v>134</v>
      </c>
      <c r="B96" s="1" t="s">
        <v>127</v>
      </c>
      <c r="C96" s="1">
        <v>113</v>
      </c>
      <c r="D96" s="1">
        <f t="shared" si="19"/>
        <v>454</v>
      </c>
      <c r="E96" s="1">
        <v>371</v>
      </c>
      <c r="F96" s="1">
        <v>63</v>
      </c>
      <c r="G96" s="1">
        <v>112</v>
      </c>
      <c r="H96" s="1">
        <f t="shared" si="25"/>
        <v>91</v>
      </c>
      <c r="I96" s="1">
        <v>19</v>
      </c>
      <c r="J96" s="1">
        <v>2</v>
      </c>
      <c r="K96" s="1">
        <v>0</v>
      </c>
      <c r="L96" s="1">
        <v>59</v>
      </c>
      <c r="M96" s="1">
        <v>50</v>
      </c>
      <c r="N96" s="1">
        <v>20</v>
      </c>
      <c r="O96" s="1">
        <v>45</v>
      </c>
      <c r="P96" s="2">
        <f t="shared" si="32"/>
        <v>0.30188679245283018</v>
      </c>
      <c r="Q96" s="2">
        <f t="shared" si="31"/>
        <v>0.36388140161725069</v>
      </c>
      <c r="R96" s="2">
        <v>0.40699999999999997</v>
      </c>
      <c r="S96" s="1">
        <v>6</v>
      </c>
      <c r="T96" s="1">
        <v>7</v>
      </c>
      <c r="U96" s="1">
        <v>9</v>
      </c>
      <c r="V96" s="1">
        <v>2</v>
      </c>
      <c r="X96" s="2">
        <f t="shared" si="26"/>
        <v>0.77088140161725072</v>
      </c>
      <c r="Z96" s="2">
        <f t="shared" si="20"/>
        <v>0.34861073825503358</v>
      </c>
      <c r="AB96" s="2">
        <f t="shared" si="21"/>
        <v>0.13876651982378854</v>
      </c>
      <c r="AD96" s="4">
        <f t="shared" si="29"/>
        <v>74.678390753318709</v>
      </c>
      <c r="AF96" s="4">
        <f t="shared" si="27"/>
        <v>0.19890614618741509</v>
      </c>
      <c r="AH96" s="2">
        <f t="shared" si="30"/>
        <v>0.13311000000000001</v>
      </c>
      <c r="AJ96" s="2">
        <f t="shared" si="22"/>
        <v>0.33734939759036142</v>
      </c>
      <c r="AL96" s="2">
        <f t="shared" si="28"/>
        <v>6.1994609164420511E-2</v>
      </c>
      <c r="AN96" s="2">
        <f t="shared" si="23"/>
        <v>9.9118942731277526E-2</v>
      </c>
      <c r="AP96" s="2">
        <f t="shared" si="24"/>
        <v>0.11013215859030837</v>
      </c>
    </row>
    <row r="97" spans="1:42" x14ac:dyDescent="0.2">
      <c r="A97" s="1" t="s">
        <v>135</v>
      </c>
      <c r="B97" s="1" t="s">
        <v>127</v>
      </c>
      <c r="C97" s="1">
        <v>141</v>
      </c>
      <c r="D97" s="1">
        <f t="shared" si="19"/>
        <v>558</v>
      </c>
      <c r="E97" s="1">
        <v>497</v>
      </c>
      <c r="F97" s="1">
        <v>69</v>
      </c>
      <c r="G97" s="1">
        <v>131</v>
      </c>
      <c r="H97" s="1">
        <f t="shared" si="25"/>
        <v>107</v>
      </c>
      <c r="I97" s="1">
        <v>22</v>
      </c>
      <c r="J97" s="1">
        <v>0</v>
      </c>
      <c r="K97" s="1">
        <v>2</v>
      </c>
      <c r="L97" s="1">
        <v>43</v>
      </c>
      <c r="M97" s="1">
        <v>44</v>
      </c>
      <c r="N97" s="1">
        <v>9</v>
      </c>
      <c r="O97" s="1">
        <v>100</v>
      </c>
      <c r="P97" s="2">
        <f t="shared" si="32"/>
        <v>0.26358148893360162</v>
      </c>
      <c r="Q97" s="2">
        <f t="shared" si="31"/>
        <v>0.31991951710261568</v>
      </c>
      <c r="R97" s="2">
        <v>0.33300000000000002</v>
      </c>
      <c r="S97" s="1">
        <v>2</v>
      </c>
      <c r="T97" s="1">
        <v>6</v>
      </c>
      <c r="U97" s="1">
        <v>24</v>
      </c>
      <c r="V97" s="1">
        <v>8</v>
      </c>
      <c r="X97" s="2">
        <f t="shared" si="26"/>
        <v>0.65291951710261564</v>
      </c>
      <c r="Z97" s="2">
        <f t="shared" si="20"/>
        <v>0.29437681159420293</v>
      </c>
      <c r="AB97" s="2">
        <f t="shared" si="21"/>
        <v>0.12365591397849462</v>
      </c>
      <c r="AD97" s="4">
        <f t="shared" si="29"/>
        <v>67.513031181498931</v>
      </c>
      <c r="AF97" s="4">
        <f t="shared" si="27"/>
        <v>-21.464662216954633</v>
      </c>
      <c r="AH97" s="2">
        <f t="shared" si="30"/>
        <v>-0.66239999999999932</v>
      </c>
      <c r="AJ97" s="2">
        <f t="shared" si="22"/>
        <v>0.32493702770780858</v>
      </c>
      <c r="AL97" s="2">
        <f t="shared" si="28"/>
        <v>5.6338028169014065E-2</v>
      </c>
      <c r="AN97" s="2">
        <f t="shared" si="23"/>
        <v>0.17921146953405018</v>
      </c>
      <c r="AP97" s="2">
        <f t="shared" si="24"/>
        <v>7.8853046594982074E-2</v>
      </c>
    </row>
    <row r="98" spans="1:42" x14ac:dyDescent="0.2">
      <c r="A98" s="1" t="s">
        <v>136</v>
      </c>
      <c r="B98" s="1" t="s">
        <v>127</v>
      </c>
      <c r="C98" s="1">
        <v>96</v>
      </c>
      <c r="D98" s="1">
        <f t="shared" ref="D98:D129" si="33">E98+M98+N98+S98+T98</f>
        <v>318</v>
      </c>
      <c r="E98" s="1">
        <v>263</v>
      </c>
      <c r="F98" s="1">
        <v>64</v>
      </c>
      <c r="G98" s="1">
        <v>72</v>
      </c>
      <c r="H98" s="1">
        <f t="shared" si="25"/>
        <v>45</v>
      </c>
      <c r="I98" s="1">
        <v>9</v>
      </c>
      <c r="J98" s="1">
        <v>10</v>
      </c>
      <c r="K98" s="1">
        <v>8</v>
      </c>
      <c r="L98" s="1">
        <v>50</v>
      </c>
      <c r="M98" s="1">
        <v>34</v>
      </c>
      <c r="N98" s="1">
        <v>11</v>
      </c>
      <c r="O98" s="1">
        <v>65</v>
      </c>
      <c r="P98" s="2">
        <f t="shared" si="32"/>
        <v>0.27376425855513309</v>
      </c>
      <c r="Q98" s="2">
        <f t="shared" si="31"/>
        <v>0.47528517110266161</v>
      </c>
      <c r="R98" s="2">
        <v>0.374</v>
      </c>
      <c r="S98" s="1">
        <v>5</v>
      </c>
      <c r="T98" s="1">
        <v>5</v>
      </c>
      <c r="U98" s="1">
        <v>18</v>
      </c>
      <c r="V98" s="1">
        <v>4</v>
      </c>
      <c r="X98" s="2">
        <f t="shared" si="26"/>
        <v>0.84928517110266166</v>
      </c>
      <c r="Z98" s="2">
        <f t="shared" ref="Z98:Z129" si="34">( (0.69 *M98) + (0.72*N98) + (0.88*H98) + (1.247*I98) + (1.578*J98) + (2.031 *K98) )/ (E98+M98+S98+N98)</f>
        <v>0.36495527156549518</v>
      </c>
      <c r="AB98" s="2">
        <f t="shared" ref="AB98:AB129" si="35">F98/D98</f>
        <v>0.20125786163522014</v>
      </c>
      <c r="AD98" s="4">
        <f t="shared" si="29"/>
        <v>56.476517105231267</v>
      </c>
      <c r="AF98" s="4">
        <f t="shared" si="27"/>
        <v>3.8678453069063656</v>
      </c>
      <c r="AH98" s="2">
        <f t="shared" si="30"/>
        <v>0.84390000000000009</v>
      </c>
      <c r="AJ98" s="2">
        <f t="shared" ref="AJ98:AJ129" si="36" xml:space="preserve"> (G98-K98)/(E98-K98-O98+S98)</f>
        <v>0.3282051282051282</v>
      </c>
      <c r="AL98" s="2">
        <f t="shared" si="28"/>
        <v>0.20152091254752852</v>
      </c>
      <c r="AN98" s="2">
        <f t="shared" ref="AN98:AN129" si="37">O98/D98</f>
        <v>0.20440251572327045</v>
      </c>
      <c r="AP98" s="2">
        <f t="shared" ref="AP98:AP129" si="38">M98/D98</f>
        <v>0.1069182389937107</v>
      </c>
    </row>
    <row r="99" spans="1:42" x14ac:dyDescent="0.2">
      <c r="A99" s="1" t="s">
        <v>137</v>
      </c>
      <c r="B99" s="1" t="s">
        <v>127</v>
      </c>
      <c r="C99" s="1">
        <v>146</v>
      </c>
      <c r="D99" s="1">
        <f t="shared" si="33"/>
        <v>573</v>
      </c>
      <c r="E99" s="1">
        <v>534</v>
      </c>
      <c r="F99" s="1">
        <v>80</v>
      </c>
      <c r="G99" s="1">
        <v>160</v>
      </c>
      <c r="H99" s="1">
        <f t="shared" si="25"/>
        <v>120</v>
      </c>
      <c r="I99" s="1">
        <v>23</v>
      </c>
      <c r="J99" s="1">
        <v>9</v>
      </c>
      <c r="K99" s="1">
        <v>8</v>
      </c>
      <c r="L99" s="1">
        <v>87</v>
      </c>
      <c r="M99" s="1">
        <v>27</v>
      </c>
      <c r="N99" s="1">
        <v>7</v>
      </c>
      <c r="O99" s="1">
        <v>98</v>
      </c>
      <c r="P99" s="2">
        <f t="shared" si="32"/>
        <v>0.29962546816479402</v>
      </c>
      <c r="Q99" s="2">
        <f t="shared" si="31"/>
        <v>0.42134831460674155</v>
      </c>
      <c r="R99" s="2">
        <v>0.33900000000000002</v>
      </c>
      <c r="S99" s="1">
        <v>5</v>
      </c>
      <c r="T99" s="1">
        <v>0</v>
      </c>
      <c r="U99" s="1">
        <v>7</v>
      </c>
      <c r="V99" s="1">
        <v>3</v>
      </c>
      <c r="X99" s="2">
        <f t="shared" si="26"/>
        <v>0.76034831460674157</v>
      </c>
      <c r="Z99" s="2">
        <f t="shared" si="34"/>
        <v>0.32879755671902267</v>
      </c>
      <c r="AB99" s="2">
        <f t="shared" si="35"/>
        <v>0.13961605584642234</v>
      </c>
      <c r="AD99" s="4">
        <f t="shared" si="29"/>
        <v>85.146956350001091</v>
      </c>
      <c r="AF99" s="4">
        <f t="shared" si="27"/>
        <v>-7.8931133428981344</v>
      </c>
      <c r="AH99" s="2">
        <f t="shared" si="30"/>
        <v>-0.88245999999999991</v>
      </c>
      <c r="AJ99" s="2">
        <f t="shared" si="36"/>
        <v>0.3510392609699769</v>
      </c>
      <c r="AL99" s="2">
        <f t="shared" si="28"/>
        <v>0.12172284644194753</v>
      </c>
      <c r="AN99" s="2">
        <f t="shared" si="37"/>
        <v>0.17102966841186737</v>
      </c>
      <c r="AP99" s="2">
        <f t="shared" si="38"/>
        <v>4.712041884816754E-2</v>
      </c>
    </row>
    <row r="100" spans="1:42" x14ac:dyDescent="0.2">
      <c r="A100" s="1" t="s">
        <v>138</v>
      </c>
      <c r="B100" s="1" t="s">
        <v>127</v>
      </c>
      <c r="C100" s="1">
        <v>128</v>
      </c>
      <c r="D100" s="1">
        <f t="shared" si="33"/>
        <v>502</v>
      </c>
      <c r="E100" s="1">
        <v>460</v>
      </c>
      <c r="F100" s="1">
        <v>70</v>
      </c>
      <c r="G100" s="1">
        <v>121</v>
      </c>
      <c r="H100" s="1">
        <f t="shared" si="25"/>
        <v>80</v>
      </c>
      <c r="I100" s="1">
        <v>28</v>
      </c>
      <c r="J100" s="1">
        <v>4</v>
      </c>
      <c r="K100" s="1">
        <v>9</v>
      </c>
      <c r="L100" s="1">
        <v>75</v>
      </c>
      <c r="M100" s="1">
        <v>25</v>
      </c>
      <c r="N100" s="1">
        <v>5</v>
      </c>
      <c r="O100" s="1">
        <v>58</v>
      </c>
      <c r="P100" s="2">
        <f t="shared" si="32"/>
        <v>0.26304347826086955</v>
      </c>
      <c r="Q100" s="2">
        <f t="shared" si="31"/>
        <v>0.4</v>
      </c>
      <c r="R100" s="2">
        <v>0.30599999999999999</v>
      </c>
      <c r="S100" s="1">
        <v>3</v>
      </c>
      <c r="T100" s="1">
        <v>9</v>
      </c>
      <c r="U100" s="1">
        <v>10</v>
      </c>
      <c r="V100" s="1">
        <v>1</v>
      </c>
      <c r="X100" s="2">
        <f t="shared" si="26"/>
        <v>0.70599999999999996</v>
      </c>
      <c r="Z100" s="2">
        <f t="shared" si="34"/>
        <v>0.30579513184584178</v>
      </c>
      <c r="AB100" s="2">
        <f t="shared" si="35"/>
        <v>0.1394422310756972</v>
      </c>
      <c r="AD100" s="4">
        <f t="shared" si="29"/>
        <v>65.334923433713229</v>
      </c>
      <c r="AF100" s="4">
        <f t="shared" si="27"/>
        <v>-15.198596709747068</v>
      </c>
      <c r="AH100" s="2">
        <f t="shared" si="30"/>
        <v>1.0931</v>
      </c>
      <c r="AJ100" s="2">
        <f t="shared" si="36"/>
        <v>0.28282828282828282</v>
      </c>
      <c r="AL100" s="2">
        <f t="shared" si="28"/>
        <v>0.13695652173913048</v>
      </c>
      <c r="AN100" s="2">
        <f t="shared" si="37"/>
        <v>0.11553784860557768</v>
      </c>
      <c r="AP100" s="2">
        <f t="shared" si="38"/>
        <v>4.9800796812749001E-2</v>
      </c>
    </row>
    <row r="101" spans="1:42" x14ac:dyDescent="0.2">
      <c r="A101" s="1" t="s">
        <v>139</v>
      </c>
      <c r="B101" s="1" t="s">
        <v>127</v>
      </c>
      <c r="C101" s="1">
        <v>63</v>
      </c>
      <c r="D101" s="1">
        <f t="shared" si="33"/>
        <v>224</v>
      </c>
      <c r="E101" s="1">
        <v>190</v>
      </c>
      <c r="F101" s="1">
        <v>28</v>
      </c>
      <c r="G101" s="1">
        <v>43</v>
      </c>
      <c r="H101" s="1">
        <f t="shared" si="25"/>
        <v>34</v>
      </c>
      <c r="I101" s="1">
        <v>3</v>
      </c>
      <c r="J101" s="1">
        <v>3</v>
      </c>
      <c r="K101" s="1">
        <v>3</v>
      </c>
      <c r="L101" s="1">
        <v>22</v>
      </c>
      <c r="M101" s="1">
        <v>21</v>
      </c>
      <c r="N101" s="1">
        <v>9</v>
      </c>
      <c r="O101" s="1">
        <v>40</v>
      </c>
      <c r="P101" s="2">
        <f t="shared" si="32"/>
        <v>0.22631578947368422</v>
      </c>
      <c r="Q101" s="2">
        <f t="shared" si="31"/>
        <v>0.32105263157894737</v>
      </c>
      <c r="R101" s="2">
        <v>0.33200000000000002</v>
      </c>
      <c r="S101" s="1">
        <v>0</v>
      </c>
      <c r="T101" s="1">
        <v>4</v>
      </c>
      <c r="U101" s="1">
        <v>6</v>
      </c>
      <c r="V101" s="1">
        <v>1</v>
      </c>
      <c r="X101" s="2">
        <f t="shared" si="26"/>
        <v>0.65305263157894733</v>
      </c>
      <c r="Z101" s="2">
        <f t="shared" si="34"/>
        <v>0.29753636363636365</v>
      </c>
      <c r="AB101" s="2">
        <f t="shared" si="35"/>
        <v>0.125</v>
      </c>
      <c r="AD101" s="4">
        <f t="shared" si="29"/>
        <v>27.669653569310654</v>
      </c>
      <c r="AF101" s="4">
        <f t="shared" si="27"/>
        <v>-8.1089343941567691</v>
      </c>
      <c r="AH101" s="2">
        <f t="shared" si="30"/>
        <v>0.40764000000000017</v>
      </c>
      <c r="AJ101" s="2">
        <f t="shared" si="36"/>
        <v>0.27210884353741499</v>
      </c>
      <c r="AL101" s="2">
        <f t="shared" si="28"/>
        <v>9.4736842105263147E-2</v>
      </c>
      <c r="AN101" s="2">
        <f t="shared" si="37"/>
        <v>0.17857142857142858</v>
      </c>
      <c r="AP101" s="2">
        <f t="shared" si="38"/>
        <v>9.375E-2</v>
      </c>
    </row>
    <row r="102" spans="1:42" x14ac:dyDescent="0.2">
      <c r="A102" s="1" t="s">
        <v>140</v>
      </c>
      <c r="B102" s="1" t="s">
        <v>127</v>
      </c>
      <c r="C102" s="1">
        <v>89</v>
      </c>
      <c r="D102" s="1">
        <f t="shared" si="33"/>
        <v>343</v>
      </c>
      <c r="E102" s="1">
        <v>288</v>
      </c>
      <c r="F102" s="1">
        <v>53</v>
      </c>
      <c r="G102" s="1">
        <v>84</v>
      </c>
      <c r="H102" s="1">
        <f t="shared" si="25"/>
        <v>65</v>
      </c>
      <c r="I102" s="1">
        <v>16</v>
      </c>
      <c r="J102" s="1">
        <v>1</v>
      </c>
      <c r="K102" s="1">
        <v>2</v>
      </c>
      <c r="L102" s="1">
        <v>43</v>
      </c>
      <c r="M102" s="1">
        <v>43</v>
      </c>
      <c r="N102" s="1">
        <v>4</v>
      </c>
      <c r="O102" s="1">
        <v>35</v>
      </c>
      <c r="P102" s="2">
        <f t="shared" si="32"/>
        <v>0.29166666666666669</v>
      </c>
      <c r="Q102" s="2">
        <f t="shared" si="31"/>
        <v>0.375</v>
      </c>
      <c r="R102" s="2">
        <v>0.38600000000000001</v>
      </c>
      <c r="S102" s="1">
        <v>4</v>
      </c>
      <c r="T102" s="1">
        <v>4</v>
      </c>
      <c r="U102" s="1">
        <v>10</v>
      </c>
      <c r="V102" s="1">
        <v>3</v>
      </c>
      <c r="X102" s="2">
        <f t="shared" si="26"/>
        <v>0.76100000000000001</v>
      </c>
      <c r="Z102" s="2">
        <f t="shared" si="34"/>
        <v>0.34024188790560472</v>
      </c>
      <c r="AB102" s="2">
        <f t="shared" si="35"/>
        <v>0.15451895043731778</v>
      </c>
      <c r="AD102" s="4">
        <f t="shared" si="29"/>
        <v>54.117697763246795</v>
      </c>
      <c r="AF102" s="4">
        <f t="shared" si="27"/>
        <v>-1.9089185425951021</v>
      </c>
      <c r="AH102" s="2">
        <f t="shared" si="30"/>
        <v>-0.17788000000000004</v>
      </c>
      <c r="AJ102" s="2">
        <f t="shared" si="36"/>
        <v>0.32156862745098042</v>
      </c>
      <c r="AL102" s="2">
        <f t="shared" si="28"/>
        <v>8.3333333333333315E-2</v>
      </c>
      <c r="AN102" s="2">
        <f t="shared" si="37"/>
        <v>0.10204081632653061</v>
      </c>
      <c r="AP102" s="2">
        <f t="shared" si="38"/>
        <v>0.12536443148688048</v>
      </c>
    </row>
    <row r="103" spans="1:42" x14ac:dyDescent="0.2">
      <c r="A103" s="1" t="s">
        <v>142</v>
      </c>
      <c r="B103" s="1" t="s">
        <v>141</v>
      </c>
      <c r="C103" s="1">
        <v>57</v>
      </c>
      <c r="D103" s="1">
        <f t="shared" si="33"/>
        <v>243</v>
      </c>
      <c r="E103" s="1">
        <v>217</v>
      </c>
      <c r="F103" s="1">
        <v>40</v>
      </c>
      <c r="G103" s="1">
        <v>73</v>
      </c>
      <c r="H103" s="1">
        <f t="shared" si="25"/>
        <v>60</v>
      </c>
      <c r="I103" s="1">
        <v>10</v>
      </c>
      <c r="J103" s="1">
        <v>0</v>
      </c>
      <c r="K103" s="1">
        <v>3</v>
      </c>
      <c r="L103" s="1">
        <v>40</v>
      </c>
      <c r="M103" s="1">
        <v>7</v>
      </c>
      <c r="N103" s="1">
        <v>14</v>
      </c>
      <c r="O103" s="1">
        <v>22</v>
      </c>
      <c r="P103" s="2">
        <f t="shared" si="32"/>
        <v>0.33640552995391704</v>
      </c>
      <c r="Q103" s="2">
        <f t="shared" si="31"/>
        <v>0.42396313364055299</v>
      </c>
      <c r="R103" s="2">
        <v>0.39200000000000002</v>
      </c>
      <c r="S103" s="1">
        <v>2</v>
      </c>
      <c r="T103" s="1">
        <v>3</v>
      </c>
      <c r="U103" s="1">
        <v>4</v>
      </c>
      <c r="V103" s="1">
        <v>1</v>
      </c>
      <c r="X103" s="2">
        <f t="shared" si="26"/>
        <v>0.81596313364055306</v>
      </c>
      <c r="Z103" s="2">
        <f t="shared" si="34"/>
        <v>0.3594708333333333</v>
      </c>
      <c r="AB103" s="2">
        <f t="shared" si="35"/>
        <v>0.16460905349794239</v>
      </c>
      <c r="AD103" s="4">
        <f t="shared" si="29"/>
        <v>42.08766636217873</v>
      </c>
      <c r="AF103" s="4">
        <f t="shared" si="27"/>
        <v>1.9995785509325659</v>
      </c>
      <c r="AH103" s="2">
        <f t="shared" si="30"/>
        <v>-3.4689999999999971E-2</v>
      </c>
      <c r="AJ103" s="2">
        <f t="shared" si="36"/>
        <v>0.36082474226804123</v>
      </c>
      <c r="AL103" s="2">
        <f t="shared" si="28"/>
        <v>8.7557603686635954E-2</v>
      </c>
      <c r="AN103" s="2">
        <f t="shared" si="37"/>
        <v>9.0534979423868317E-2</v>
      </c>
      <c r="AP103" s="2">
        <f t="shared" si="38"/>
        <v>2.8806584362139918E-2</v>
      </c>
    </row>
    <row r="104" spans="1:42" x14ac:dyDescent="0.2">
      <c r="A104" s="1" t="s">
        <v>143</v>
      </c>
      <c r="B104" s="1" t="s">
        <v>141</v>
      </c>
      <c r="C104" s="1">
        <v>60</v>
      </c>
      <c r="D104" s="1">
        <f t="shared" si="33"/>
        <v>202</v>
      </c>
      <c r="E104" s="1">
        <v>173</v>
      </c>
      <c r="F104" s="1">
        <v>26</v>
      </c>
      <c r="G104" s="1">
        <v>46</v>
      </c>
      <c r="H104" s="1">
        <f t="shared" si="25"/>
        <v>33</v>
      </c>
      <c r="I104" s="1">
        <v>8</v>
      </c>
      <c r="J104" s="1">
        <v>0</v>
      </c>
      <c r="K104" s="1">
        <v>5</v>
      </c>
      <c r="L104" s="1">
        <v>34</v>
      </c>
      <c r="M104" s="1">
        <v>17</v>
      </c>
      <c r="N104" s="1">
        <v>9</v>
      </c>
      <c r="O104" s="1">
        <v>48</v>
      </c>
      <c r="P104" s="2">
        <f t="shared" si="32"/>
        <v>0.26589595375722541</v>
      </c>
      <c r="Q104" s="2">
        <f t="shared" si="31"/>
        <v>0.39884393063583817</v>
      </c>
      <c r="R104" s="2">
        <v>0.35599999999999998</v>
      </c>
      <c r="S104" s="1">
        <v>3</v>
      </c>
      <c r="T104" s="1">
        <v>0</v>
      </c>
      <c r="U104" s="1">
        <v>2</v>
      </c>
      <c r="V104" s="1">
        <v>1</v>
      </c>
      <c r="X104" s="2">
        <f t="shared" si="26"/>
        <v>0.7548439306358381</v>
      </c>
      <c r="Z104" s="2">
        <f t="shared" si="34"/>
        <v>0.33356930693069309</v>
      </c>
      <c r="AB104" s="2">
        <f t="shared" si="35"/>
        <v>0.12871287128712872</v>
      </c>
      <c r="AD104" s="4">
        <f t="shared" si="29"/>
        <v>30.790001068822434</v>
      </c>
      <c r="AF104" s="4">
        <f t="shared" si="27"/>
        <v>-2.0911047345767515</v>
      </c>
      <c r="AH104" s="2">
        <f t="shared" si="30"/>
        <v>-0.37990999999999997</v>
      </c>
      <c r="AJ104" s="2">
        <f t="shared" si="36"/>
        <v>0.33333333333333331</v>
      </c>
      <c r="AL104" s="2">
        <f t="shared" si="28"/>
        <v>0.13294797687861276</v>
      </c>
      <c r="AN104" s="2">
        <f t="shared" si="37"/>
        <v>0.23762376237623761</v>
      </c>
      <c r="AP104" s="2">
        <f t="shared" si="38"/>
        <v>8.4158415841584164E-2</v>
      </c>
    </row>
    <row r="105" spans="1:42" x14ac:dyDescent="0.2">
      <c r="A105" s="1" t="s">
        <v>144</v>
      </c>
      <c r="B105" s="1" t="s">
        <v>141</v>
      </c>
      <c r="C105" s="1">
        <v>79</v>
      </c>
      <c r="D105" s="1">
        <f t="shared" si="33"/>
        <v>347</v>
      </c>
      <c r="E105" s="1">
        <v>313</v>
      </c>
      <c r="F105" s="1">
        <v>61</v>
      </c>
      <c r="G105" s="1">
        <v>108</v>
      </c>
      <c r="H105" s="1">
        <f t="shared" si="25"/>
        <v>80</v>
      </c>
      <c r="I105" s="1">
        <v>19</v>
      </c>
      <c r="J105" s="1">
        <v>4</v>
      </c>
      <c r="K105" s="1">
        <v>5</v>
      </c>
      <c r="L105" s="1">
        <v>65</v>
      </c>
      <c r="M105" s="1">
        <v>28</v>
      </c>
      <c r="N105" s="1">
        <v>4</v>
      </c>
      <c r="O105" s="1">
        <v>62</v>
      </c>
      <c r="P105" s="2">
        <f t="shared" si="32"/>
        <v>0.34504792332268369</v>
      </c>
      <c r="Q105" s="2">
        <f t="shared" si="31"/>
        <v>0.47923322683706071</v>
      </c>
      <c r="R105" s="2">
        <v>0.40300000000000002</v>
      </c>
      <c r="S105" s="1">
        <v>2</v>
      </c>
      <c r="T105" s="1">
        <v>0</v>
      </c>
      <c r="U105" s="1">
        <v>13</v>
      </c>
      <c r="V105" s="1">
        <v>4</v>
      </c>
      <c r="X105" s="2">
        <f t="shared" si="26"/>
        <v>0.88223322683706074</v>
      </c>
      <c r="Z105" s="2">
        <f t="shared" si="34"/>
        <v>0.38259365994236311</v>
      </c>
      <c r="AB105" s="2">
        <f t="shared" si="35"/>
        <v>0.17579250720461095</v>
      </c>
      <c r="AD105" s="4">
        <f t="shared" si="29"/>
        <v>66.535903660327833</v>
      </c>
      <c r="AF105" s="4">
        <f t="shared" si="27"/>
        <v>8.6111908177905363</v>
      </c>
      <c r="AH105" s="2">
        <f t="shared" si="30"/>
        <v>-0.21087999999999996</v>
      </c>
      <c r="AJ105" s="2">
        <f t="shared" si="36"/>
        <v>0.41532258064516131</v>
      </c>
      <c r="AL105" s="2">
        <f t="shared" si="28"/>
        <v>0.13418530351437702</v>
      </c>
      <c r="AN105" s="2">
        <f t="shared" si="37"/>
        <v>0.17867435158501441</v>
      </c>
      <c r="AP105" s="2">
        <f t="shared" si="38"/>
        <v>8.069164265129683E-2</v>
      </c>
    </row>
    <row r="106" spans="1:42" x14ac:dyDescent="0.2">
      <c r="A106" s="1" t="s">
        <v>145</v>
      </c>
      <c r="B106" s="1" t="s">
        <v>141</v>
      </c>
      <c r="C106" s="1">
        <v>65</v>
      </c>
      <c r="D106" s="1">
        <f t="shared" si="33"/>
        <v>287</v>
      </c>
      <c r="E106" s="1">
        <v>261</v>
      </c>
      <c r="F106" s="1">
        <v>45</v>
      </c>
      <c r="G106" s="1">
        <v>86</v>
      </c>
      <c r="H106" s="1">
        <f t="shared" si="25"/>
        <v>61</v>
      </c>
      <c r="I106" s="1">
        <v>19</v>
      </c>
      <c r="J106" s="1">
        <v>3</v>
      </c>
      <c r="K106" s="1">
        <v>3</v>
      </c>
      <c r="L106" s="1">
        <v>50</v>
      </c>
      <c r="M106" s="1">
        <v>12</v>
      </c>
      <c r="N106" s="1">
        <v>7</v>
      </c>
      <c r="O106" s="1">
        <v>20</v>
      </c>
      <c r="P106" s="2">
        <f t="shared" si="32"/>
        <v>0.32950191570881227</v>
      </c>
      <c r="Q106" s="2">
        <f t="shared" si="31"/>
        <v>0.45977011494252873</v>
      </c>
      <c r="R106" s="2">
        <v>0.36699999999999999</v>
      </c>
      <c r="S106" s="1">
        <v>6</v>
      </c>
      <c r="T106" s="1">
        <v>1</v>
      </c>
      <c r="U106" s="1">
        <v>10</v>
      </c>
      <c r="V106" s="1">
        <v>0</v>
      </c>
      <c r="X106" s="2">
        <f t="shared" si="26"/>
        <v>0.82677011494252872</v>
      </c>
      <c r="Z106" s="2">
        <f t="shared" si="34"/>
        <v>0.35496503496503495</v>
      </c>
      <c r="AB106" s="2">
        <f t="shared" si="35"/>
        <v>0.156794425087108</v>
      </c>
      <c r="AD106" s="4">
        <f t="shared" si="29"/>
        <v>48.671285802816328</v>
      </c>
      <c r="AF106" s="4">
        <f t="shared" si="27"/>
        <v>1.433977786918966</v>
      </c>
      <c r="AH106" s="2">
        <f t="shared" si="30"/>
        <v>1.8008</v>
      </c>
      <c r="AJ106" s="2">
        <f t="shared" si="36"/>
        <v>0.3401639344262295</v>
      </c>
      <c r="AL106" s="2">
        <f t="shared" si="28"/>
        <v>0.13026819923371646</v>
      </c>
      <c r="AN106" s="2">
        <f t="shared" si="37"/>
        <v>6.968641114982578E-2</v>
      </c>
      <c r="AP106" s="2">
        <f t="shared" si="38"/>
        <v>4.1811846689895474E-2</v>
      </c>
    </row>
    <row r="107" spans="1:42" x14ac:dyDescent="0.2">
      <c r="A107" s="1" t="s">
        <v>146</v>
      </c>
      <c r="B107" s="1" t="s">
        <v>141</v>
      </c>
      <c r="C107" s="1">
        <v>79</v>
      </c>
      <c r="D107" s="1">
        <f t="shared" si="33"/>
        <v>312</v>
      </c>
      <c r="E107" s="1">
        <v>270</v>
      </c>
      <c r="F107" s="1">
        <v>44</v>
      </c>
      <c r="G107" s="1">
        <v>69</v>
      </c>
      <c r="H107" s="1">
        <f t="shared" si="25"/>
        <v>59</v>
      </c>
      <c r="I107" s="1">
        <v>5</v>
      </c>
      <c r="J107" s="1">
        <v>1</v>
      </c>
      <c r="K107" s="1">
        <v>4</v>
      </c>
      <c r="L107" s="1">
        <v>46</v>
      </c>
      <c r="M107" s="1">
        <v>19</v>
      </c>
      <c r="N107" s="1">
        <v>12</v>
      </c>
      <c r="O107" s="1">
        <v>31</v>
      </c>
      <c r="P107" s="2">
        <f t="shared" si="32"/>
        <v>0.25555555555555554</v>
      </c>
      <c r="Q107" s="2">
        <f t="shared" si="31"/>
        <v>0.32592592592592595</v>
      </c>
      <c r="R107" s="2">
        <v>0.33</v>
      </c>
      <c r="S107" s="1">
        <v>2</v>
      </c>
      <c r="T107" s="1">
        <v>9</v>
      </c>
      <c r="U107" s="1">
        <v>9</v>
      </c>
      <c r="V107" s="1">
        <v>4</v>
      </c>
      <c r="X107" s="2">
        <f t="shared" si="26"/>
        <v>0.65592592592592602</v>
      </c>
      <c r="Z107" s="2">
        <f t="shared" si="34"/>
        <v>0.29573267326732672</v>
      </c>
      <c r="AB107" s="2">
        <f t="shared" si="35"/>
        <v>0.14102564102564102</v>
      </c>
      <c r="AD107" s="4">
        <f t="shared" si="29"/>
        <v>38.088515382714341</v>
      </c>
      <c r="AF107" s="4">
        <f t="shared" si="27"/>
        <v>-11.69828259726977</v>
      </c>
      <c r="AH107" s="2">
        <f t="shared" si="30"/>
        <v>-0.95609999999999995</v>
      </c>
      <c r="AJ107" s="2">
        <f t="shared" si="36"/>
        <v>0.27426160337552741</v>
      </c>
      <c r="AL107" s="2">
        <f t="shared" si="28"/>
        <v>7.0370370370370416E-2</v>
      </c>
      <c r="AN107" s="2">
        <f t="shared" si="37"/>
        <v>9.9358974358974353E-2</v>
      </c>
      <c r="AP107" s="2">
        <f t="shared" si="38"/>
        <v>6.0897435897435896E-2</v>
      </c>
    </row>
    <row r="108" spans="1:42" x14ac:dyDescent="0.2">
      <c r="A108" s="1" t="s">
        <v>147</v>
      </c>
      <c r="B108" s="1" t="s">
        <v>141</v>
      </c>
      <c r="C108" s="1">
        <v>106</v>
      </c>
      <c r="D108" s="1">
        <f t="shared" si="33"/>
        <v>460</v>
      </c>
      <c r="E108" s="1">
        <v>421</v>
      </c>
      <c r="F108" s="1">
        <v>80</v>
      </c>
      <c r="G108" s="1">
        <v>137</v>
      </c>
      <c r="H108" s="1">
        <f t="shared" si="25"/>
        <v>106</v>
      </c>
      <c r="I108" s="1">
        <v>24</v>
      </c>
      <c r="J108" s="1">
        <v>4</v>
      </c>
      <c r="K108" s="1">
        <v>3</v>
      </c>
      <c r="L108" s="1">
        <v>63</v>
      </c>
      <c r="M108" s="1">
        <v>28</v>
      </c>
      <c r="N108" s="1">
        <v>3</v>
      </c>
      <c r="O108" s="1">
        <v>45</v>
      </c>
      <c r="P108" s="2">
        <f t="shared" si="32"/>
        <v>0.32541567695961993</v>
      </c>
      <c r="Q108" s="2">
        <f t="shared" si="31"/>
        <v>0.42280285035629456</v>
      </c>
      <c r="R108" s="2">
        <v>0.37</v>
      </c>
      <c r="S108" s="1">
        <v>2</v>
      </c>
      <c r="T108" s="1">
        <v>6</v>
      </c>
      <c r="U108" s="1">
        <v>10</v>
      </c>
      <c r="V108" s="1">
        <v>5</v>
      </c>
      <c r="X108" s="2">
        <f t="shared" si="26"/>
        <v>0.7928028503562945</v>
      </c>
      <c r="Z108" s="2">
        <f t="shared" si="34"/>
        <v>0.34601982378854629</v>
      </c>
      <c r="AB108" s="2">
        <f t="shared" si="35"/>
        <v>0.17391304347826086</v>
      </c>
      <c r="AD108" s="4">
        <f t="shared" si="29"/>
        <v>74.709420604348509</v>
      </c>
      <c r="AF108" s="4">
        <f t="shared" si="27"/>
        <v>-0.65342973979103047</v>
      </c>
      <c r="AH108" s="2">
        <f t="shared" si="30"/>
        <v>-1.50613</v>
      </c>
      <c r="AJ108" s="2">
        <f t="shared" si="36"/>
        <v>0.35733333333333334</v>
      </c>
      <c r="AL108" s="2">
        <f t="shared" si="28"/>
        <v>9.7387173396674631E-2</v>
      </c>
      <c r="AN108" s="2">
        <f t="shared" si="37"/>
        <v>9.7826086956521743E-2</v>
      </c>
      <c r="AP108" s="2">
        <f t="shared" si="38"/>
        <v>6.0869565217391307E-2</v>
      </c>
    </row>
    <row r="109" spans="1:42" x14ac:dyDescent="0.2">
      <c r="A109" s="1" t="s">
        <v>148</v>
      </c>
      <c r="B109" s="1" t="s">
        <v>141</v>
      </c>
      <c r="C109" s="1">
        <v>111</v>
      </c>
      <c r="D109" s="1">
        <f t="shared" si="33"/>
        <v>462</v>
      </c>
      <c r="E109" s="1">
        <v>413</v>
      </c>
      <c r="F109" s="1">
        <v>90</v>
      </c>
      <c r="G109" s="1">
        <v>146</v>
      </c>
      <c r="H109" s="1">
        <f t="shared" si="25"/>
        <v>95</v>
      </c>
      <c r="I109" s="1">
        <v>31</v>
      </c>
      <c r="J109" s="1">
        <v>12</v>
      </c>
      <c r="K109" s="1">
        <v>8</v>
      </c>
      <c r="L109" s="1">
        <v>71</v>
      </c>
      <c r="M109" s="1">
        <v>33</v>
      </c>
      <c r="N109" s="1">
        <v>12</v>
      </c>
      <c r="O109" s="1">
        <v>62</v>
      </c>
      <c r="P109" s="2">
        <f t="shared" si="32"/>
        <v>0.35351089588377727</v>
      </c>
      <c r="Q109" s="2">
        <f t="shared" si="31"/>
        <v>0.5447941888619855</v>
      </c>
      <c r="R109" s="2">
        <v>0.41399999999999998</v>
      </c>
      <c r="S109" s="1">
        <v>3</v>
      </c>
      <c r="T109" s="1">
        <v>1</v>
      </c>
      <c r="U109" s="1">
        <v>16</v>
      </c>
      <c r="V109" s="1">
        <v>2</v>
      </c>
      <c r="X109" s="2">
        <f t="shared" si="26"/>
        <v>0.95879418886198553</v>
      </c>
      <c r="Z109" s="2">
        <f t="shared" si="34"/>
        <v>0.40965509761388286</v>
      </c>
      <c r="AB109" s="2">
        <f t="shared" si="35"/>
        <v>0.19480519480519481</v>
      </c>
      <c r="AD109" s="4">
        <f t="shared" si="29"/>
        <v>98.614344141743771</v>
      </c>
      <c r="AF109" s="4">
        <f t="shared" si="27"/>
        <v>20.433755450225174</v>
      </c>
      <c r="AH109" s="2">
        <f t="shared" si="30"/>
        <v>1.5854000000000001</v>
      </c>
      <c r="AJ109" s="2">
        <f t="shared" si="36"/>
        <v>0.39884393063583817</v>
      </c>
      <c r="AL109" s="2">
        <f t="shared" si="28"/>
        <v>0.19128329297820823</v>
      </c>
      <c r="AN109" s="2">
        <f t="shared" si="37"/>
        <v>0.13419913419913421</v>
      </c>
      <c r="AP109" s="2">
        <f t="shared" si="38"/>
        <v>7.1428571428571425E-2</v>
      </c>
    </row>
    <row r="110" spans="1:42" x14ac:dyDescent="0.2">
      <c r="A110" s="1" t="s">
        <v>149</v>
      </c>
      <c r="B110" s="1" t="s">
        <v>141</v>
      </c>
      <c r="C110" s="1">
        <v>118</v>
      </c>
      <c r="D110" s="1">
        <f t="shared" si="33"/>
        <v>499</v>
      </c>
      <c r="E110" s="1">
        <v>448</v>
      </c>
      <c r="F110" s="1">
        <v>101</v>
      </c>
      <c r="G110" s="1">
        <v>148</v>
      </c>
      <c r="H110" s="1">
        <f t="shared" si="25"/>
        <v>128</v>
      </c>
      <c r="I110" s="1">
        <v>16</v>
      </c>
      <c r="J110" s="1">
        <v>4</v>
      </c>
      <c r="K110" s="1">
        <v>0</v>
      </c>
      <c r="L110" s="1">
        <v>52</v>
      </c>
      <c r="M110" s="1">
        <v>26</v>
      </c>
      <c r="N110" s="1">
        <v>11</v>
      </c>
      <c r="O110" s="1">
        <v>48</v>
      </c>
      <c r="P110" s="2">
        <f t="shared" si="32"/>
        <v>0.33035714285714285</v>
      </c>
      <c r="Q110" s="2">
        <f t="shared" si="31"/>
        <v>0.38392857142857145</v>
      </c>
      <c r="R110" s="2">
        <v>0.38</v>
      </c>
      <c r="S110" s="1">
        <v>2</v>
      </c>
      <c r="T110" s="1">
        <v>12</v>
      </c>
      <c r="U110" s="1">
        <v>13</v>
      </c>
      <c r="V110" s="1">
        <v>2</v>
      </c>
      <c r="X110" s="2">
        <f t="shared" si="26"/>
        <v>0.76392857142857151</v>
      </c>
      <c r="Z110" s="2">
        <f t="shared" si="34"/>
        <v>0.33832443531827516</v>
      </c>
      <c r="AB110" s="2">
        <f t="shared" si="35"/>
        <v>0.20240480961923848</v>
      </c>
      <c r="AD110" s="4">
        <f t="shared" si="29"/>
        <v>77.963578565241292</v>
      </c>
      <c r="AF110" s="4">
        <f t="shared" si="27"/>
        <v>-3.4634912311195709</v>
      </c>
      <c r="AH110" s="2">
        <f t="shared" si="30"/>
        <v>0.92315000000000014</v>
      </c>
      <c r="AJ110" s="2">
        <f t="shared" si="36"/>
        <v>0.36815920398009949</v>
      </c>
      <c r="AL110" s="2">
        <f t="shared" si="28"/>
        <v>5.3571428571428603E-2</v>
      </c>
      <c r="AN110" s="2">
        <f t="shared" si="37"/>
        <v>9.6192384769539077E-2</v>
      </c>
      <c r="AP110" s="2">
        <f t="shared" si="38"/>
        <v>5.2104208416833664E-2</v>
      </c>
    </row>
    <row r="111" spans="1:42" x14ac:dyDescent="0.2">
      <c r="A111" s="1" t="s">
        <v>150</v>
      </c>
      <c r="B111" s="1" t="s">
        <v>141</v>
      </c>
      <c r="C111" s="1">
        <v>120</v>
      </c>
      <c r="D111" s="1">
        <f t="shared" si="33"/>
        <v>521</v>
      </c>
      <c r="E111" s="1">
        <v>428</v>
      </c>
      <c r="F111" s="1">
        <v>115</v>
      </c>
      <c r="G111" s="1">
        <v>140</v>
      </c>
      <c r="H111" s="1">
        <f t="shared" si="25"/>
        <v>89</v>
      </c>
      <c r="I111" s="1">
        <v>28</v>
      </c>
      <c r="J111" s="1">
        <v>15</v>
      </c>
      <c r="K111" s="1">
        <v>8</v>
      </c>
      <c r="L111" s="1">
        <v>89</v>
      </c>
      <c r="M111" s="1">
        <v>58</v>
      </c>
      <c r="N111" s="1">
        <v>25</v>
      </c>
      <c r="O111" s="1">
        <v>65</v>
      </c>
      <c r="P111" s="2">
        <f t="shared" si="32"/>
        <v>0.32710280373831774</v>
      </c>
      <c r="Q111" s="2">
        <f t="shared" si="31"/>
        <v>0.51869158878504673</v>
      </c>
      <c r="R111" s="2">
        <v>0.43099999999999999</v>
      </c>
      <c r="S111" s="1">
        <v>7</v>
      </c>
      <c r="T111" s="1">
        <v>3</v>
      </c>
      <c r="U111" s="1">
        <v>14</v>
      </c>
      <c r="V111" s="1">
        <v>3</v>
      </c>
      <c r="X111" s="2">
        <f t="shared" si="26"/>
        <v>0.94969158878504678</v>
      </c>
      <c r="Z111" s="2">
        <f t="shared" si="34"/>
        <v>0.40767181467181463</v>
      </c>
      <c r="AB111" s="2">
        <f t="shared" si="35"/>
        <v>0.22072936660268713</v>
      </c>
      <c r="AD111" s="4">
        <f t="shared" si="29"/>
        <v>110.37919206842921</v>
      </c>
      <c r="AF111" s="4">
        <f t="shared" si="27"/>
        <v>22.302019687242062</v>
      </c>
      <c r="AH111" s="2">
        <f t="shared" si="30"/>
        <v>0.47272000000000025</v>
      </c>
      <c r="AJ111" s="2">
        <f t="shared" si="36"/>
        <v>0.36464088397790057</v>
      </c>
      <c r="AL111" s="2">
        <f t="shared" si="28"/>
        <v>0.19158878504672899</v>
      </c>
      <c r="AN111" s="2">
        <f t="shared" si="37"/>
        <v>0.12476007677543186</v>
      </c>
      <c r="AP111" s="2">
        <f t="shared" si="38"/>
        <v>0.11132437619961612</v>
      </c>
    </row>
    <row r="112" spans="1:42" x14ac:dyDescent="0.2">
      <c r="A112" s="1" t="s">
        <v>151</v>
      </c>
      <c r="B112" s="1" t="s">
        <v>141</v>
      </c>
      <c r="C112" s="1">
        <v>117</v>
      </c>
      <c r="D112" s="1">
        <f t="shared" si="33"/>
        <v>512</v>
      </c>
      <c r="E112" s="1">
        <v>459</v>
      </c>
      <c r="F112" s="1">
        <v>89</v>
      </c>
      <c r="G112" s="1">
        <v>159</v>
      </c>
      <c r="H112" s="1">
        <f t="shared" si="25"/>
        <v>111</v>
      </c>
      <c r="I112" s="1">
        <v>35</v>
      </c>
      <c r="J112" s="1">
        <v>9</v>
      </c>
      <c r="K112" s="1">
        <v>4</v>
      </c>
      <c r="L112" s="1">
        <v>80</v>
      </c>
      <c r="M112" s="1">
        <v>45</v>
      </c>
      <c r="N112" s="1">
        <v>6</v>
      </c>
      <c r="O112" s="1">
        <v>83</v>
      </c>
      <c r="P112" s="2">
        <f t="shared" si="32"/>
        <v>0.34640522875816993</v>
      </c>
      <c r="Q112" s="2">
        <f t="shared" si="31"/>
        <v>0.48801742919389979</v>
      </c>
      <c r="R112" s="2">
        <v>0.41</v>
      </c>
      <c r="S112" s="1">
        <v>2</v>
      </c>
      <c r="T112" s="1">
        <v>0</v>
      </c>
      <c r="U112" s="1">
        <v>14</v>
      </c>
      <c r="V112" s="1">
        <v>8</v>
      </c>
      <c r="X112" s="2">
        <f t="shared" si="26"/>
        <v>0.89801742919389982</v>
      </c>
      <c r="Z112" s="2">
        <f t="shared" si="34"/>
        <v>0.38871289062500003</v>
      </c>
      <c r="AB112" s="2">
        <f t="shared" si="35"/>
        <v>0.173828125</v>
      </c>
      <c r="AD112" s="4">
        <f t="shared" si="29"/>
        <v>100.68689801728871</v>
      </c>
      <c r="AF112" s="4">
        <f t="shared" si="27"/>
        <v>14.953371592539476</v>
      </c>
      <c r="AH112" s="2">
        <f t="shared" si="30"/>
        <v>-2.6673799999999996</v>
      </c>
      <c r="AJ112" s="2">
        <f t="shared" si="36"/>
        <v>0.41443850267379678</v>
      </c>
      <c r="AL112" s="2">
        <f t="shared" si="28"/>
        <v>0.14161220043572986</v>
      </c>
      <c r="AN112" s="2">
        <f t="shared" si="37"/>
        <v>0.162109375</v>
      </c>
      <c r="AP112" s="2">
        <f t="shared" si="38"/>
        <v>8.7890625E-2</v>
      </c>
    </row>
    <row r="113" spans="1:42" x14ac:dyDescent="0.2">
      <c r="A113" s="1" t="s">
        <v>153</v>
      </c>
      <c r="B113" s="1" t="s">
        <v>152</v>
      </c>
      <c r="C113" s="1">
        <v>68</v>
      </c>
      <c r="D113" s="1">
        <f t="shared" si="33"/>
        <v>248</v>
      </c>
      <c r="E113" s="1">
        <v>226</v>
      </c>
      <c r="F113" s="1">
        <v>35</v>
      </c>
      <c r="G113" s="1">
        <v>69</v>
      </c>
      <c r="H113" s="1">
        <f t="shared" si="25"/>
        <v>58</v>
      </c>
      <c r="I113" s="1">
        <v>10</v>
      </c>
      <c r="J113" s="1">
        <v>1</v>
      </c>
      <c r="K113" s="1">
        <v>0</v>
      </c>
      <c r="L113" s="1">
        <v>38</v>
      </c>
      <c r="M113" s="1">
        <v>17</v>
      </c>
      <c r="N113" s="1">
        <v>2</v>
      </c>
      <c r="O113" s="1">
        <v>26</v>
      </c>
      <c r="P113" s="2">
        <f t="shared" si="32"/>
        <v>0.30530973451327431</v>
      </c>
      <c r="Q113" s="2">
        <f t="shared" si="31"/>
        <v>0.3584070796460177</v>
      </c>
      <c r="R113" s="2">
        <v>0.35499999999999998</v>
      </c>
      <c r="S113" s="1">
        <v>3</v>
      </c>
      <c r="T113" s="1">
        <v>0</v>
      </c>
      <c r="U113" s="1">
        <v>2</v>
      </c>
      <c r="V113" s="1">
        <v>2</v>
      </c>
      <c r="X113" s="2">
        <f t="shared" si="26"/>
        <v>0.71340707964601768</v>
      </c>
      <c r="Z113" s="2">
        <f t="shared" si="34"/>
        <v>0.31555645161290319</v>
      </c>
      <c r="AB113" s="2">
        <f t="shared" si="35"/>
        <v>0.14112903225806453</v>
      </c>
      <c r="AD113" s="4">
        <f t="shared" si="29"/>
        <v>34.218641715178471</v>
      </c>
      <c r="AF113" s="4">
        <f t="shared" si="27"/>
        <v>-5.7718794835007197</v>
      </c>
      <c r="AH113" s="2">
        <f t="shared" si="30"/>
        <v>-1.0577300000000001</v>
      </c>
      <c r="AJ113" s="2">
        <f t="shared" si="36"/>
        <v>0.33990147783251229</v>
      </c>
      <c r="AL113" s="2">
        <f t="shared" si="28"/>
        <v>5.309734513274339E-2</v>
      </c>
      <c r="AN113" s="2">
        <f t="shared" si="37"/>
        <v>0.10483870967741936</v>
      </c>
      <c r="AP113" s="2">
        <f t="shared" si="38"/>
        <v>6.8548387096774188E-2</v>
      </c>
    </row>
    <row r="114" spans="1:42" x14ac:dyDescent="0.2">
      <c r="A114" s="1" t="s">
        <v>154</v>
      </c>
      <c r="B114" s="1" t="s">
        <v>152</v>
      </c>
      <c r="C114" s="1">
        <v>68</v>
      </c>
      <c r="D114" s="1">
        <f t="shared" si="33"/>
        <v>271</v>
      </c>
      <c r="E114" s="1">
        <v>245</v>
      </c>
      <c r="F114" s="1">
        <v>45</v>
      </c>
      <c r="G114" s="1">
        <v>81</v>
      </c>
      <c r="H114" s="1">
        <f t="shared" si="25"/>
        <v>68</v>
      </c>
      <c r="I114" s="1">
        <v>11</v>
      </c>
      <c r="J114" s="1">
        <v>0</v>
      </c>
      <c r="K114" s="1">
        <v>2</v>
      </c>
      <c r="L114" s="1">
        <v>40</v>
      </c>
      <c r="M114" s="1">
        <v>12</v>
      </c>
      <c r="N114" s="1">
        <v>3</v>
      </c>
      <c r="O114" s="1">
        <v>33</v>
      </c>
      <c r="P114" s="2">
        <f t="shared" si="32"/>
        <v>0.33061224489795921</v>
      </c>
      <c r="Q114" s="2">
        <f t="shared" si="31"/>
        <v>0.4</v>
      </c>
      <c r="R114" s="1">
        <v>0.36099999999999999</v>
      </c>
      <c r="S114" s="1">
        <v>6</v>
      </c>
      <c r="T114" s="1">
        <v>5</v>
      </c>
      <c r="U114" s="1">
        <v>22</v>
      </c>
      <c r="V114" s="1">
        <v>3</v>
      </c>
      <c r="X114" s="2">
        <f t="shared" si="26"/>
        <v>0.76100000000000001</v>
      </c>
      <c r="Z114" s="2">
        <f t="shared" si="34"/>
        <v>0.33104887218045109</v>
      </c>
      <c r="AB114" s="2">
        <f t="shared" si="35"/>
        <v>0.16605166051660517</v>
      </c>
      <c r="AD114" s="4">
        <f t="shared" si="29"/>
        <v>40.759541758387144</v>
      </c>
      <c r="AF114" s="4">
        <f t="shared" si="27"/>
        <v>-3.2953770725234919</v>
      </c>
      <c r="AH114" s="2">
        <f t="shared" si="30"/>
        <v>2.2943300000000004</v>
      </c>
      <c r="AJ114" s="2">
        <f t="shared" si="36"/>
        <v>0.36574074074074076</v>
      </c>
      <c r="AL114" s="2">
        <f t="shared" si="28"/>
        <v>6.9387755102040816E-2</v>
      </c>
      <c r="AN114" s="2">
        <f t="shared" si="37"/>
        <v>0.12177121771217712</v>
      </c>
      <c r="AP114" s="2">
        <f t="shared" si="38"/>
        <v>4.4280442804428041E-2</v>
      </c>
    </row>
    <row r="115" spans="1:42" x14ac:dyDescent="0.2">
      <c r="A115" s="1" t="s">
        <v>155</v>
      </c>
      <c r="B115" s="1" t="s">
        <v>152</v>
      </c>
      <c r="C115" s="1">
        <v>65</v>
      </c>
      <c r="D115" s="1">
        <f t="shared" si="33"/>
        <v>231</v>
      </c>
      <c r="E115" s="1">
        <v>195</v>
      </c>
      <c r="F115" s="1">
        <v>46</v>
      </c>
      <c r="G115" s="1">
        <v>64</v>
      </c>
      <c r="H115" s="1">
        <f t="shared" si="25"/>
        <v>45</v>
      </c>
      <c r="I115" s="1">
        <v>12</v>
      </c>
      <c r="J115" s="1">
        <v>6</v>
      </c>
      <c r="K115" s="1">
        <v>1</v>
      </c>
      <c r="L115" s="1">
        <v>27</v>
      </c>
      <c r="M115" s="1">
        <v>29</v>
      </c>
      <c r="N115" s="1">
        <v>2</v>
      </c>
      <c r="O115" s="1">
        <v>48</v>
      </c>
      <c r="P115" s="2">
        <f t="shared" si="32"/>
        <v>0.3282051282051282</v>
      </c>
      <c r="Q115" s="2">
        <f t="shared" si="31"/>
        <v>0.46666666666666667</v>
      </c>
      <c r="R115" s="1">
        <v>0.41699999999999998</v>
      </c>
      <c r="S115" s="1">
        <v>2</v>
      </c>
      <c r="T115" s="1">
        <v>3</v>
      </c>
      <c r="U115" s="1">
        <v>29</v>
      </c>
      <c r="V115" s="1">
        <v>5</v>
      </c>
      <c r="X115" s="2">
        <f t="shared" si="26"/>
        <v>0.8836666666666666</v>
      </c>
      <c r="Z115" s="2">
        <f t="shared" si="34"/>
        <v>0.3838289473684211</v>
      </c>
      <c r="AB115" s="2">
        <f t="shared" si="35"/>
        <v>0.19913419913419914</v>
      </c>
      <c r="AD115" s="4">
        <f t="shared" si="29"/>
        <v>44.522222089450224</v>
      </c>
      <c r="AF115" s="4">
        <f t="shared" si="27"/>
        <v>5.9372215510080926</v>
      </c>
      <c r="AH115" s="2">
        <f t="shared" si="30"/>
        <v>2.4457600000000008</v>
      </c>
      <c r="AJ115" s="2">
        <f t="shared" si="36"/>
        <v>0.42567567567567566</v>
      </c>
      <c r="AL115" s="2">
        <f t="shared" si="28"/>
        <v>0.13846153846153847</v>
      </c>
      <c r="AN115" s="2">
        <f t="shared" si="37"/>
        <v>0.20779220779220781</v>
      </c>
      <c r="AP115" s="2">
        <f t="shared" si="38"/>
        <v>0.12554112554112554</v>
      </c>
    </row>
    <row r="116" spans="1:42" x14ac:dyDescent="0.2">
      <c r="A116" s="1" t="s">
        <v>156</v>
      </c>
      <c r="B116" s="1" t="s">
        <v>152</v>
      </c>
      <c r="C116" s="1">
        <v>70</v>
      </c>
      <c r="D116" s="1">
        <f t="shared" si="33"/>
        <v>236</v>
      </c>
      <c r="E116" s="1">
        <v>192</v>
      </c>
      <c r="F116" s="1">
        <v>42</v>
      </c>
      <c r="G116" s="1">
        <v>51</v>
      </c>
      <c r="H116" s="1">
        <f t="shared" si="25"/>
        <v>43</v>
      </c>
      <c r="I116" s="1">
        <v>6</v>
      </c>
      <c r="J116" s="1">
        <v>1</v>
      </c>
      <c r="K116" s="1">
        <v>1</v>
      </c>
      <c r="L116" s="1">
        <v>23</v>
      </c>
      <c r="M116" s="1">
        <v>23</v>
      </c>
      <c r="N116" s="1">
        <v>15</v>
      </c>
      <c r="O116" s="1">
        <v>19</v>
      </c>
      <c r="P116" s="2">
        <f t="shared" si="32"/>
        <v>0.265625</v>
      </c>
      <c r="Q116" s="2">
        <f t="shared" si="31"/>
        <v>0.32291666666666669</v>
      </c>
      <c r="R116" s="2">
        <v>0.38</v>
      </c>
      <c r="S116" s="1">
        <v>4</v>
      </c>
      <c r="T116" s="1">
        <v>2</v>
      </c>
      <c r="U116" s="1">
        <v>5</v>
      </c>
      <c r="V116" s="1">
        <v>0</v>
      </c>
      <c r="X116" s="2">
        <f t="shared" si="26"/>
        <v>0.70291666666666663</v>
      </c>
      <c r="Z116" s="2">
        <f t="shared" si="34"/>
        <v>0.32308119658119666</v>
      </c>
      <c r="AB116" s="2">
        <f t="shared" si="35"/>
        <v>0.17796610169491525</v>
      </c>
      <c r="AD116" s="4">
        <f t="shared" si="29"/>
        <v>33.987227430800978</v>
      </c>
      <c r="AF116" s="4">
        <f t="shared" si="27"/>
        <v>-4.2186783406295429</v>
      </c>
      <c r="AH116" s="2">
        <f t="shared" si="30"/>
        <v>0.79830999999999996</v>
      </c>
      <c r="AJ116" s="2">
        <f t="shared" si="36"/>
        <v>0.28409090909090912</v>
      </c>
      <c r="AL116" s="2">
        <f t="shared" si="28"/>
        <v>5.7291666666666685E-2</v>
      </c>
      <c r="AN116" s="2">
        <f t="shared" si="37"/>
        <v>8.050847457627118E-2</v>
      </c>
      <c r="AP116" s="2">
        <f t="shared" si="38"/>
        <v>9.7457627118644072E-2</v>
      </c>
    </row>
    <row r="117" spans="1:42" x14ac:dyDescent="0.2">
      <c r="A117" s="1" t="s">
        <v>157</v>
      </c>
      <c r="B117" s="1" t="s">
        <v>152</v>
      </c>
      <c r="C117" s="1">
        <v>73</v>
      </c>
      <c r="D117" s="1">
        <f t="shared" si="33"/>
        <v>268</v>
      </c>
      <c r="E117" s="1">
        <v>248</v>
      </c>
      <c r="F117" s="1">
        <v>48</v>
      </c>
      <c r="G117" s="1">
        <v>82</v>
      </c>
      <c r="H117" s="1">
        <f t="shared" si="25"/>
        <v>66</v>
      </c>
      <c r="I117" s="1">
        <v>12</v>
      </c>
      <c r="J117" s="1">
        <v>2</v>
      </c>
      <c r="K117" s="1">
        <v>2</v>
      </c>
      <c r="L117" s="1">
        <v>36</v>
      </c>
      <c r="M117" s="1">
        <v>15</v>
      </c>
      <c r="N117" s="1">
        <v>4</v>
      </c>
      <c r="O117" s="1">
        <v>39</v>
      </c>
      <c r="P117" s="2">
        <f t="shared" si="32"/>
        <v>0.33064516129032256</v>
      </c>
      <c r="Q117" s="2">
        <f t="shared" si="31"/>
        <v>0.41935483870967744</v>
      </c>
      <c r="R117" s="2">
        <v>0.377</v>
      </c>
      <c r="S117" s="1">
        <v>1</v>
      </c>
      <c r="T117" s="1">
        <v>0</v>
      </c>
      <c r="U117" s="1">
        <v>11</v>
      </c>
      <c r="V117" s="1">
        <v>3</v>
      </c>
      <c r="X117" s="2">
        <f t="shared" si="26"/>
        <v>0.79635483870967749</v>
      </c>
      <c r="Z117" s="2">
        <f t="shared" si="34"/>
        <v>0.34885074626865675</v>
      </c>
      <c r="AB117" s="2">
        <f t="shared" si="35"/>
        <v>0.17910447761194029</v>
      </c>
      <c r="AD117" s="4">
        <f t="shared" si="29"/>
        <v>44.134869213141862</v>
      </c>
      <c r="AF117" s="4">
        <f t="shared" si="27"/>
        <v>0.16355810616930863</v>
      </c>
      <c r="AH117" s="2">
        <f t="shared" si="30"/>
        <v>8.9350000000000152E-2</v>
      </c>
      <c r="AJ117" s="2">
        <f t="shared" si="36"/>
        <v>0.38461538461538464</v>
      </c>
      <c r="AL117" s="2">
        <f t="shared" si="28"/>
        <v>8.8709677419354871E-2</v>
      </c>
      <c r="AN117" s="2">
        <f t="shared" si="37"/>
        <v>0.1455223880597015</v>
      </c>
      <c r="AP117" s="2">
        <f t="shared" si="38"/>
        <v>5.5970149253731345E-2</v>
      </c>
    </row>
    <row r="118" spans="1:42" x14ac:dyDescent="0.2">
      <c r="A118" s="1" t="s">
        <v>158</v>
      </c>
      <c r="B118" s="1" t="s">
        <v>152</v>
      </c>
      <c r="C118" s="1">
        <v>66</v>
      </c>
      <c r="D118" s="1">
        <f t="shared" si="33"/>
        <v>204</v>
      </c>
      <c r="E118" s="1">
        <v>190</v>
      </c>
      <c r="F118" s="1">
        <v>37</v>
      </c>
      <c r="G118" s="1">
        <v>60</v>
      </c>
      <c r="H118" s="1">
        <f t="shared" si="25"/>
        <v>43</v>
      </c>
      <c r="I118" s="1">
        <v>12</v>
      </c>
      <c r="J118" s="1">
        <v>3</v>
      </c>
      <c r="K118" s="1">
        <v>2</v>
      </c>
      <c r="L118" s="1">
        <v>30</v>
      </c>
      <c r="M118" s="1">
        <v>9</v>
      </c>
      <c r="N118" s="1">
        <v>2</v>
      </c>
      <c r="O118" s="1">
        <v>17</v>
      </c>
      <c r="P118" s="2">
        <f t="shared" si="32"/>
        <v>0.31578947368421051</v>
      </c>
      <c r="Q118" s="2">
        <f t="shared" si="31"/>
        <v>0.44210526315789472</v>
      </c>
      <c r="R118" s="2">
        <v>0.34799999999999998</v>
      </c>
      <c r="S118" s="1">
        <v>3</v>
      </c>
      <c r="T118" s="1">
        <v>0</v>
      </c>
      <c r="U118" s="1">
        <v>9</v>
      </c>
      <c r="V118" s="1">
        <v>2</v>
      </c>
      <c r="X118" s="2">
        <f t="shared" si="26"/>
        <v>0.79010526315789464</v>
      </c>
      <c r="Z118" s="2">
        <f t="shared" si="34"/>
        <v>0.33946078431372551</v>
      </c>
      <c r="AB118" s="2">
        <f t="shared" si="35"/>
        <v>0.18137254901960784</v>
      </c>
      <c r="AD118" s="4">
        <f t="shared" si="29"/>
        <v>32.058815046960099</v>
      </c>
      <c r="AF118" s="4">
        <f t="shared" si="27"/>
        <v>-1.2496413199426055</v>
      </c>
      <c r="AH118" s="2">
        <f t="shared" si="30"/>
        <v>0.39954000000000001</v>
      </c>
      <c r="AJ118" s="2">
        <f t="shared" si="36"/>
        <v>0.33333333333333331</v>
      </c>
      <c r="AL118" s="2">
        <f t="shared" si="28"/>
        <v>0.12631578947368421</v>
      </c>
      <c r="AN118" s="2">
        <f t="shared" si="37"/>
        <v>8.3333333333333329E-2</v>
      </c>
      <c r="AP118" s="2">
        <f t="shared" si="38"/>
        <v>4.4117647058823532E-2</v>
      </c>
    </row>
    <row r="119" spans="1:42" x14ac:dyDescent="0.2">
      <c r="A119" s="1" t="s">
        <v>159</v>
      </c>
      <c r="B119" s="1" t="s">
        <v>152</v>
      </c>
      <c r="C119" s="1">
        <v>139</v>
      </c>
      <c r="D119" s="1">
        <f t="shared" si="33"/>
        <v>600</v>
      </c>
      <c r="E119" s="1">
        <v>537</v>
      </c>
      <c r="F119" s="1">
        <v>125</v>
      </c>
      <c r="G119" s="1">
        <v>181</v>
      </c>
      <c r="H119" s="1">
        <f t="shared" si="25"/>
        <v>149</v>
      </c>
      <c r="I119" s="1">
        <v>18</v>
      </c>
      <c r="J119" s="1">
        <v>9</v>
      </c>
      <c r="K119" s="1">
        <v>5</v>
      </c>
      <c r="L119" s="1">
        <v>96</v>
      </c>
      <c r="M119" s="1">
        <v>37</v>
      </c>
      <c r="N119" s="1">
        <v>17</v>
      </c>
      <c r="O119" s="1">
        <v>67</v>
      </c>
      <c r="P119" s="2">
        <f t="shared" si="32"/>
        <v>0.33705772811918061</v>
      </c>
      <c r="Q119" s="2">
        <f t="shared" si="31"/>
        <v>0.43202979515828677</v>
      </c>
      <c r="R119" s="2">
        <v>0.39300000000000002</v>
      </c>
      <c r="S119" s="1">
        <v>7</v>
      </c>
      <c r="T119" s="1">
        <v>2</v>
      </c>
      <c r="U119" s="1">
        <v>68</v>
      </c>
      <c r="V119" s="1">
        <v>13</v>
      </c>
      <c r="X119" s="2">
        <f t="shared" si="26"/>
        <v>0.82502979515828678</v>
      </c>
      <c r="Z119" s="2">
        <f t="shared" si="34"/>
        <v>0.36069063545150498</v>
      </c>
      <c r="AB119" s="2">
        <f t="shared" si="35"/>
        <v>0.20833333333333334</v>
      </c>
      <c r="AD119" s="4">
        <f t="shared" si="29"/>
        <v>104.50717505075464</v>
      </c>
      <c r="AF119" s="4">
        <f t="shared" si="27"/>
        <v>5.462253422455527</v>
      </c>
      <c r="AH119" s="2">
        <f t="shared" si="30"/>
        <v>4.8655300000000024</v>
      </c>
      <c r="AJ119" s="2">
        <f t="shared" si="36"/>
        <v>0.3728813559322034</v>
      </c>
      <c r="AL119" s="2">
        <f t="shared" si="28"/>
        <v>9.4972067039106156E-2</v>
      </c>
      <c r="AN119" s="2">
        <f t="shared" si="37"/>
        <v>0.11166666666666666</v>
      </c>
      <c r="AP119" s="2">
        <f t="shared" si="38"/>
        <v>6.1666666666666668E-2</v>
      </c>
    </row>
    <row r="120" spans="1:42" x14ac:dyDescent="0.2">
      <c r="A120" s="1" t="s">
        <v>160</v>
      </c>
      <c r="B120" s="1" t="s">
        <v>152</v>
      </c>
      <c r="C120" s="1">
        <v>95</v>
      </c>
      <c r="D120" s="1">
        <f t="shared" si="33"/>
        <v>389</v>
      </c>
      <c r="E120" s="1">
        <v>362</v>
      </c>
      <c r="F120" s="1">
        <v>57</v>
      </c>
      <c r="G120" s="1">
        <v>122</v>
      </c>
      <c r="H120" s="1">
        <f t="shared" si="25"/>
        <v>75</v>
      </c>
      <c r="I120" s="1">
        <v>35</v>
      </c>
      <c r="J120" s="1">
        <v>2</v>
      </c>
      <c r="K120" s="1">
        <v>10</v>
      </c>
      <c r="L120" s="1">
        <v>91</v>
      </c>
      <c r="M120" s="1">
        <v>13</v>
      </c>
      <c r="N120" s="1">
        <v>8</v>
      </c>
      <c r="O120" s="1">
        <v>57</v>
      </c>
      <c r="P120" s="2">
        <f t="shared" si="32"/>
        <v>0.33701657458563539</v>
      </c>
      <c r="Q120" s="2">
        <f t="shared" si="31"/>
        <v>0.52762430939226523</v>
      </c>
      <c r="R120" s="2">
        <v>0.37</v>
      </c>
      <c r="S120" s="1">
        <v>4</v>
      </c>
      <c r="T120" s="1">
        <v>2</v>
      </c>
      <c r="U120" s="1">
        <v>5</v>
      </c>
      <c r="V120" s="1">
        <v>0</v>
      </c>
      <c r="X120" s="2">
        <f t="shared" si="26"/>
        <v>0.89762430939226523</v>
      </c>
      <c r="Z120" s="2">
        <f t="shared" si="34"/>
        <v>0.38201808785529717</v>
      </c>
      <c r="AB120" s="2">
        <f t="shared" si="35"/>
        <v>0.14652956298200515</v>
      </c>
      <c r="AD120" s="4">
        <f t="shared" si="29"/>
        <v>74.409661898814946</v>
      </c>
      <c r="AF120" s="4">
        <f t="shared" si="27"/>
        <v>9.4928523498641386</v>
      </c>
      <c r="AH120" s="2">
        <f t="shared" si="30"/>
        <v>0.76095999999999997</v>
      </c>
      <c r="AJ120" s="2">
        <f t="shared" si="36"/>
        <v>0.37458193979933108</v>
      </c>
      <c r="AL120" s="2">
        <f t="shared" si="28"/>
        <v>0.19060773480662985</v>
      </c>
      <c r="AN120" s="2">
        <f t="shared" si="37"/>
        <v>0.14652956298200515</v>
      </c>
      <c r="AP120" s="2">
        <f t="shared" si="38"/>
        <v>3.3419023136246784E-2</v>
      </c>
    </row>
    <row r="121" spans="1:42" x14ac:dyDescent="0.2">
      <c r="A121" s="1" t="s">
        <v>161</v>
      </c>
      <c r="B121" s="1" t="s">
        <v>152</v>
      </c>
      <c r="C121" s="1">
        <v>102</v>
      </c>
      <c r="D121" s="1">
        <f t="shared" si="33"/>
        <v>377</v>
      </c>
      <c r="E121" s="1">
        <v>318</v>
      </c>
      <c r="F121" s="1">
        <v>56</v>
      </c>
      <c r="G121" s="1">
        <v>85</v>
      </c>
      <c r="H121" s="1">
        <f t="shared" si="25"/>
        <v>66</v>
      </c>
      <c r="I121" s="1">
        <v>14</v>
      </c>
      <c r="J121" s="1">
        <v>3</v>
      </c>
      <c r="K121" s="1">
        <v>2</v>
      </c>
      <c r="L121" s="1">
        <v>53</v>
      </c>
      <c r="M121" s="1">
        <v>35</v>
      </c>
      <c r="N121" s="1">
        <v>10</v>
      </c>
      <c r="O121" s="1">
        <v>59</v>
      </c>
      <c r="P121" s="2">
        <f t="shared" si="32"/>
        <v>0.26729559748427673</v>
      </c>
      <c r="Q121" s="2">
        <f t="shared" si="31"/>
        <v>0.34905660377358488</v>
      </c>
      <c r="R121" s="2">
        <v>0.35</v>
      </c>
      <c r="S121" s="1">
        <v>8</v>
      </c>
      <c r="T121" s="1">
        <v>6</v>
      </c>
      <c r="U121" s="1">
        <v>4</v>
      </c>
      <c r="V121" s="1">
        <v>3</v>
      </c>
      <c r="X121" s="2">
        <f t="shared" si="26"/>
        <v>0.69905660377358481</v>
      </c>
      <c r="Z121" s="2">
        <f t="shared" si="34"/>
        <v>0.31181671159029645</v>
      </c>
      <c r="AB121" s="2">
        <f t="shared" si="35"/>
        <v>0.14854111405835543</v>
      </c>
      <c r="AD121" s="4">
        <f t="shared" si="29"/>
        <v>50.887047482024698</v>
      </c>
      <c r="AF121" s="4">
        <f t="shared" si="27"/>
        <v>-9.7855808683344563</v>
      </c>
      <c r="AH121" s="2">
        <f t="shared" si="30"/>
        <v>-1.3753899999999999</v>
      </c>
      <c r="AJ121" s="2">
        <f t="shared" si="36"/>
        <v>0.31320754716981131</v>
      </c>
      <c r="AL121" s="2">
        <f t="shared" si="28"/>
        <v>8.1761006289308158E-2</v>
      </c>
      <c r="AN121" s="2">
        <f t="shared" si="37"/>
        <v>0.15649867374005305</v>
      </c>
      <c r="AP121" s="2">
        <f t="shared" si="38"/>
        <v>9.2838196286472149E-2</v>
      </c>
    </row>
    <row r="122" spans="1:42" x14ac:dyDescent="0.2">
      <c r="A122" s="1" t="s">
        <v>162</v>
      </c>
      <c r="B122" s="1" t="s">
        <v>152</v>
      </c>
      <c r="C122" s="1">
        <v>62</v>
      </c>
      <c r="D122" s="1">
        <f t="shared" si="33"/>
        <v>211</v>
      </c>
      <c r="E122" s="1">
        <v>180</v>
      </c>
      <c r="F122" s="1">
        <v>41</v>
      </c>
      <c r="G122" s="1">
        <v>42</v>
      </c>
      <c r="H122" s="1">
        <f t="shared" si="25"/>
        <v>32</v>
      </c>
      <c r="I122" s="1">
        <v>3</v>
      </c>
      <c r="J122" s="1">
        <v>4</v>
      </c>
      <c r="K122" s="1">
        <v>3</v>
      </c>
      <c r="L122" s="1">
        <v>23</v>
      </c>
      <c r="M122" s="1">
        <v>24</v>
      </c>
      <c r="N122" s="1">
        <v>6</v>
      </c>
      <c r="O122" s="1">
        <v>44</v>
      </c>
      <c r="P122" s="2">
        <f t="shared" si="32"/>
        <v>0.23333333333333334</v>
      </c>
      <c r="Q122" s="2">
        <f t="shared" si="31"/>
        <v>0.34444444444444444</v>
      </c>
      <c r="R122" s="2">
        <v>0.34100000000000003</v>
      </c>
      <c r="S122" s="1">
        <v>1</v>
      </c>
      <c r="T122" s="1">
        <v>0</v>
      </c>
      <c r="U122" s="1">
        <v>4</v>
      </c>
      <c r="V122" s="1">
        <v>2</v>
      </c>
      <c r="X122" s="2">
        <f t="shared" si="26"/>
        <v>0.68544444444444452</v>
      </c>
      <c r="Z122" s="2">
        <f t="shared" si="34"/>
        <v>0.30893838862559236</v>
      </c>
      <c r="AB122" s="2">
        <f t="shared" si="35"/>
        <v>0.19431279620853081</v>
      </c>
      <c r="AD122" s="4">
        <f t="shared" si="29"/>
        <v>27.993438356512673</v>
      </c>
      <c r="AF122" s="4">
        <f t="shared" si="27"/>
        <v>-5.9124820659971355</v>
      </c>
      <c r="AH122" s="2">
        <f t="shared" si="30"/>
        <v>-0.62037999999999993</v>
      </c>
      <c r="AJ122" s="2">
        <f t="shared" si="36"/>
        <v>0.29104477611940299</v>
      </c>
      <c r="AL122" s="2">
        <f t="shared" si="28"/>
        <v>0.1111111111111111</v>
      </c>
      <c r="AN122" s="2">
        <f t="shared" si="37"/>
        <v>0.20853080568720378</v>
      </c>
      <c r="AP122" s="2">
        <f t="shared" si="38"/>
        <v>0.11374407582938388</v>
      </c>
    </row>
    <row r="123" spans="1:42" x14ac:dyDescent="0.2">
      <c r="A123" s="1" t="s">
        <v>163</v>
      </c>
      <c r="B123" s="1" t="s">
        <v>152</v>
      </c>
      <c r="C123" s="1">
        <v>143</v>
      </c>
      <c r="D123" s="1">
        <f t="shared" si="33"/>
        <v>640</v>
      </c>
      <c r="E123" s="1">
        <v>586</v>
      </c>
      <c r="F123" s="1">
        <v>129</v>
      </c>
      <c r="G123" s="1">
        <v>216</v>
      </c>
      <c r="H123" s="1">
        <f t="shared" si="25"/>
        <v>161</v>
      </c>
      <c r="I123" s="1">
        <v>42</v>
      </c>
      <c r="J123" s="1">
        <v>5</v>
      </c>
      <c r="K123" s="1">
        <v>8</v>
      </c>
      <c r="L123" s="1">
        <v>106</v>
      </c>
      <c r="M123" s="1">
        <v>30</v>
      </c>
      <c r="N123" s="1">
        <v>14</v>
      </c>
      <c r="O123" s="1">
        <v>69</v>
      </c>
      <c r="P123" s="2">
        <f t="shared" si="32"/>
        <v>0.36860068259385664</v>
      </c>
      <c r="Q123" s="2">
        <f t="shared" si="31"/>
        <v>0.49829351535836175</v>
      </c>
      <c r="R123" s="2">
        <v>0.40899999999999997</v>
      </c>
      <c r="S123" s="1">
        <v>6</v>
      </c>
      <c r="T123" s="1">
        <v>4</v>
      </c>
      <c r="U123" s="1">
        <v>26</v>
      </c>
      <c r="V123" s="1">
        <v>13</v>
      </c>
      <c r="X123" s="2">
        <f t="shared" si="26"/>
        <v>0.90729351535836167</v>
      </c>
      <c r="Z123" s="2">
        <f t="shared" si="34"/>
        <v>0.39146540880503139</v>
      </c>
      <c r="AB123" s="2">
        <f t="shared" si="35"/>
        <v>0.20156250000000001</v>
      </c>
      <c r="AD123" s="4">
        <f t="shared" si="29"/>
        <v>127.27153714263815</v>
      </c>
      <c r="AF123" s="4">
        <f t="shared" si="27"/>
        <v>19.955424415509402</v>
      </c>
      <c r="AH123" s="2">
        <f t="shared" si="30"/>
        <v>-3.5394499999999991</v>
      </c>
      <c r="AJ123" s="2">
        <f t="shared" si="36"/>
        <v>0.40388349514563104</v>
      </c>
      <c r="AL123" s="2">
        <f t="shared" si="28"/>
        <v>0.12969283276450511</v>
      </c>
      <c r="AN123" s="2">
        <f t="shared" si="37"/>
        <v>0.10781250000000001</v>
      </c>
      <c r="AP123" s="2">
        <f t="shared" si="38"/>
        <v>4.6875E-2</v>
      </c>
    </row>
    <row r="124" spans="1:42" x14ac:dyDescent="0.2">
      <c r="A124" s="1" t="s">
        <v>164</v>
      </c>
      <c r="B124" s="1" t="s">
        <v>152</v>
      </c>
      <c r="C124" s="1">
        <v>87</v>
      </c>
      <c r="D124" s="1">
        <f t="shared" si="33"/>
        <v>320</v>
      </c>
      <c r="E124" s="1">
        <v>294</v>
      </c>
      <c r="F124" s="1">
        <v>55</v>
      </c>
      <c r="G124" s="1">
        <v>94</v>
      </c>
      <c r="H124" s="1">
        <f t="shared" si="25"/>
        <v>69</v>
      </c>
      <c r="I124" s="1">
        <v>16</v>
      </c>
      <c r="J124" s="1">
        <v>3</v>
      </c>
      <c r="K124" s="1">
        <v>6</v>
      </c>
      <c r="L124" s="1">
        <v>64</v>
      </c>
      <c r="M124" s="1">
        <v>16</v>
      </c>
      <c r="N124" s="1">
        <v>3</v>
      </c>
      <c r="O124" s="1">
        <v>58</v>
      </c>
      <c r="P124" s="2">
        <f t="shared" si="32"/>
        <v>0.31972789115646261</v>
      </c>
      <c r="Q124" s="2">
        <f t="shared" si="31"/>
        <v>0.45578231292517007</v>
      </c>
      <c r="R124" s="2">
        <v>0.35599999999999998</v>
      </c>
      <c r="S124" s="1">
        <v>4</v>
      </c>
      <c r="T124" s="1">
        <v>3</v>
      </c>
      <c r="U124" s="1">
        <v>4</v>
      </c>
      <c r="V124" s="1">
        <v>0</v>
      </c>
      <c r="X124" s="2">
        <f t="shared" si="26"/>
        <v>0.81178231292517</v>
      </c>
      <c r="Z124" s="2">
        <f t="shared" si="34"/>
        <v>0.34950157728706627</v>
      </c>
      <c r="AB124" s="2">
        <f t="shared" si="35"/>
        <v>0.171875</v>
      </c>
      <c r="AD124" s="4">
        <f t="shared" si="29"/>
        <v>52.865392641343838</v>
      </c>
      <c r="AF124" s="4">
        <f t="shared" si="27"/>
        <v>0.34469492959914866</v>
      </c>
      <c r="AH124" s="2">
        <f t="shared" si="30"/>
        <v>0.58088000000000006</v>
      </c>
      <c r="AJ124" s="2">
        <f t="shared" si="36"/>
        <v>0.37606837606837606</v>
      </c>
      <c r="AL124" s="2">
        <f t="shared" si="28"/>
        <v>0.13605442176870747</v>
      </c>
      <c r="AN124" s="2">
        <f t="shared" si="37"/>
        <v>0.18124999999999999</v>
      </c>
      <c r="AP124" s="2">
        <f t="shared" si="38"/>
        <v>0.05</v>
      </c>
    </row>
    <row r="125" spans="1:42" x14ac:dyDescent="0.2">
      <c r="A125" s="1" t="s">
        <v>166</v>
      </c>
      <c r="B125" s="1" t="s">
        <v>165</v>
      </c>
      <c r="C125" s="1">
        <v>98</v>
      </c>
      <c r="D125" s="1">
        <f t="shared" si="33"/>
        <v>385</v>
      </c>
      <c r="E125" s="1">
        <v>345</v>
      </c>
      <c r="F125" s="1">
        <v>60</v>
      </c>
      <c r="G125" s="1">
        <v>114</v>
      </c>
      <c r="H125" s="1">
        <f t="shared" si="25"/>
        <v>89</v>
      </c>
      <c r="I125" s="1">
        <v>23</v>
      </c>
      <c r="J125" s="1">
        <v>0</v>
      </c>
      <c r="K125" s="1">
        <v>2</v>
      </c>
      <c r="L125" s="1">
        <v>35</v>
      </c>
      <c r="M125" s="1">
        <v>21</v>
      </c>
      <c r="N125" s="1">
        <v>5</v>
      </c>
      <c r="O125" s="1">
        <v>26</v>
      </c>
      <c r="P125" s="2">
        <f t="shared" si="32"/>
        <v>0.33043478260869563</v>
      </c>
      <c r="Q125" s="2">
        <f t="shared" si="31"/>
        <v>0.41449275362318838</v>
      </c>
      <c r="R125" s="2">
        <f t="shared" ref="R125:R136" si="39">(G125+M125+N125)/(E125+M125+N125+S125)</f>
        <v>0.37533512064343161</v>
      </c>
      <c r="S125" s="1">
        <v>2</v>
      </c>
      <c r="T125" s="1">
        <v>12</v>
      </c>
      <c r="U125" s="1">
        <v>4</v>
      </c>
      <c r="V125" s="1">
        <v>2</v>
      </c>
      <c r="X125" s="2">
        <f t="shared" si="26"/>
        <v>0.78982787426662004</v>
      </c>
      <c r="Z125" s="2">
        <f t="shared" si="34"/>
        <v>0.34625469168900802</v>
      </c>
      <c r="AB125" s="2">
        <f t="shared" si="35"/>
        <v>0.15584415584415584</v>
      </c>
      <c r="AD125" s="4">
        <f t="shared" si="29"/>
        <v>62.601062212080727</v>
      </c>
      <c r="AF125" s="4">
        <f t="shared" si="27"/>
        <v>-0.48202560956377538</v>
      </c>
      <c r="AH125" s="2">
        <f t="shared" si="30"/>
        <v>-0.75234999999999996</v>
      </c>
      <c r="AJ125" s="2">
        <f t="shared" si="36"/>
        <v>0.35109717868338558</v>
      </c>
      <c r="AL125" s="2">
        <f t="shared" si="28"/>
        <v>8.4057971014492749E-2</v>
      </c>
      <c r="AN125" s="2">
        <f t="shared" si="37"/>
        <v>6.7532467532467527E-2</v>
      </c>
      <c r="AP125" s="2">
        <f t="shared" si="38"/>
        <v>5.4545454545454543E-2</v>
      </c>
    </row>
    <row r="126" spans="1:42" x14ac:dyDescent="0.2">
      <c r="A126" s="1" t="s">
        <v>167</v>
      </c>
      <c r="B126" s="1" t="s">
        <v>165</v>
      </c>
      <c r="C126" s="1">
        <v>108</v>
      </c>
      <c r="D126" s="1">
        <f t="shared" si="33"/>
        <v>375</v>
      </c>
      <c r="E126" s="1">
        <v>308</v>
      </c>
      <c r="F126" s="1">
        <v>40</v>
      </c>
      <c r="G126" s="1">
        <v>67</v>
      </c>
      <c r="H126" s="1">
        <f t="shared" si="25"/>
        <v>51</v>
      </c>
      <c r="I126" s="1">
        <v>14</v>
      </c>
      <c r="J126" s="1">
        <v>2</v>
      </c>
      <c r="K126" s="1">
        <v>0</v>
      </c>
      <c r="L126" s="1">
        <v>41</v>
      </c>
      <c r="M126" s="1">
        <v>48</v>
      </c>
      <c r="N126" s="1">
        <v>9</v>
      </c>
      <c r="O126" s="1">
        <v>91</v>
      </c>
      <c r="P126" s="2">
        <f t="shared" si="32"/>
        <v>0.21753246753246752</v>
      </c>
      <c r="Q126" s="2">
        <f t="shared" si="31"/>
        <v>0.27597402597402598</v>
      </c>
      <c r="R126" s="2">
        <f t="shared" si="39"/>
        <v>0.33787465940054495</v>
      </c>
      <c r="S126" s="1">
        <v>2</v>
      </c>
      <c r="T126" s="1">
        <v>8</v>
      </c>
      <c r="U126" s="1">
        <v>11</v>
      </c>
      <c r="V126" s="1">
        <v>6</v>
      </c>
      <c r="X126" s="2">
        <f t="shared" si="26"/>
        <v>0.61384868537457093</v>
      </c>
      <c r="Z126" s="2">
        <f t="shared" si="34"/>
        <v>0.28635967302452314</v>
      </c>
      <c r="AB126" s="2">
        <f t="shared" si="35"/>
        <v>0.10666666666666667</v>
      </c>
      <c r="AD126" s="4">
        <f t="shared" si="29"/>
        <v>42.960332085836079</v>
      </c>
      <c r="AF126" s="4">
        <f t="shared" si="27"/>
        <v>-16.581867012771745</v>
      </c>
      <c r="AH126" s="2">
        <f t="shared" si="30"/>
        <v>-1.8669199999999999</v>
      </c>
      <c r="AJ126" s="2">
        <f t="shared" si="36"/>
        <v>0.30593607305936071</v>
      </c>
      <c r="AL126" s="2">
        <f t="shared" si="28"/>
        <v>5.8441558441558461E-2</v>
      </c>
      <c r="AN126" s="2">
        <f t="shared" si="37"/>
        <v>0.24266666666666667</v>
      </c>
      <c r="AP126" s="2">
        <f t="shared" si="38"/>
        <v>0.128</v>
      </c>
    </row>
    <row r="127" spans="1:42" x14ac:dyDescent="0.2">
      <c r="A127" s="1" t="s">
        <v>168</v>
      </c>
      <c r="B127" s="1" t="s">
        <v>165</v>
      </c>
      <c r="C127" s="1">
        <v>75</v>
      </c>
      <c r="D127" s="1">
        <f t="shared" si="33"/>
        <v>315</v>
      </c>
      <c r="E127" s="1">
        <v>269</v>
      </c>
      <c r="F127" s="1">
        <v>38</v>
      </c>
      <c r="G127" s="1">
        <v>74</v>
      </c>
      <c r="H127" s="1">
        <f t="shared" si="25"/>
        <v>61</v>
      </c>
      <c r="I127" s="1">
        <v>11</v>
      </c>
      <c r="J127" s="1">
        <v>1</v>
      </c>
      <c r="K127" s="1">
        <v>1</v>
      </c>
      <c r="L127" s="1">
        <v>35</v>
      </c>
      <c r="M127" s="1">
        <v>25</v>
      </c>
      <c r="N127" s="1">
        <v>7</v>
      </c>
      <c r="O127" s="1">
        <v>21</v>
      </c>
      <c r="P127" s="2">
        <f t="shared" si="32"/>
        <v>0.27509293680297398</v>
      </c>
      <c r="Q127" s="2">
        <f t="shared" si="31"/>
        <v>0.33457249070631973</v>
      </c>
      <c r="R127" s="2">
        <f t="shared" si="39"/>
        <v>0.34868421052631576</v>
      </c>
      <c r="S127" s="1">
        <v>3</v>
      </c>
      <c r="T127" s="1">
        <v>11</v>
      </c>
      <c r="U127" s="1">
        <v>8</v>
      </c>
      <c r="V127" s="1">
        <v>5</v>
      </c>
      <c r="X127" s="2">
        <f t="shared" si="26"/>
        <v>0.68325670123263549</v>
      </c>
      <c r="Z127" s="2">
        <f t="shared" si="34"/>
        <v>0.30689473684210528</v>
      </c>
      <c r="AB127" s="2">
        <f t="shared" si="35"/>
        <v>0.12063492063492064</v>
      </c>
      <c r="AD127" s="4">
        <f t="shared" si="29"/>
        <v>41.274826991899431</v>
      </c>
      <c r="AF127" s="4">
        <f t="shared" si="27"/>
        <v>-9.2884920335271381</v>
      </c>
      <c r="AH127" s="2">
        <f t="shared" si="30"/>
        <v>-1.79657</v>
      </c>
      <c r="AJ127" s="2">
        <f t="shared" si="36"/>
        <v>0.29199999999999998</v>
      </c>
      <c r="AL127" s="2">
        <f t="shared" si="28"/>
        <v>5.947955390334575E-2</v>
      </c>
      <c r="AN127" s="2">
        <f t="shared" si="37"/>
        <v>6.6666666666666666E-2</v>
      </c>
      <c r="AP127" s="2">
        <f t="shared" si="38"/>
        <v>7.9365079365079361E-2</v>
      </c>
    </row>
    <row r="128" spans="1:42" x14ac:dyDescent="0.2">
      <c r="A128" s="1" t="s">
        <v>169</v>
      </c>
      <c r="B128" s="1" t="s">
        <v>165</v>
      </c>
      <c r="C128" s="1">
        <v>77</v>
      </c>
      <c r="D128" s="1">
        <f t="shared" si="33"/>
        <v>255</v>
      </c>
      <c r="E128" s="1">
        <v>221</v>
      </c>
      <c r="F128" s="1">
        <v>20</v>
      </c>
      <c r="G128" s="1">
        <v>56</v>
      </c>
      <c r="H128" s="1">
        <f t="shared" si="25"/>
        <v>49</v>
      </c>
      <c r="I128" s="1">
        <v>7</v>
      </c>
      <c r="J128" s="1">
        <v>0</v>
      </c>
      <c r="K128" s="1">
        <v>0</v>
      </c>
      <c r="L128" s="1">
        <v>32</v>
      </c>
      <c r="M128" s="1">
        <v>27</v>
      </c>
      <c r="N128" s="1">
        <v>2</v>
      </c>
      <c r="O128" s="1">
        <v>38</v>
      </c>
      <c r="P128" s="2">
        <f t="shared" si="32"/>
        <v>0.25339366515837103</v>
      </c>
      <c r="Q128" s="2">
        <f t="shared" si="31"/>
        <v>0.28506787330316741</v>
      </c>
      <c r="R128" s="2">
        <f t="shared" si="39"/>
        <v>0.3346456692913386</v>
      </c>
      <c r="S128" s="1">
        <v>4</v>
      </c>
      <c r="T128" s="1">
        <v>1</v>
      </c>
      <c r="U128" s="1">
        <v>1</v>
      </c>
      <c r="V128" s="1">
        <v>1</v>
      </c>
      <c r="X128" s="2">
        <f t="shared" si="26"/>
        <v>0.61971354259450595</v>
      </c>
      <c r="Z128" s="2">
        <f t="shared" si="34"/>
        <v>0.28314566929133855</v>
      </c>
      <c r="AB128" s="2">
        <f t="shared" si="35"/>
        <v>7.8431372549019607E-2</v>
      </c>
      <c r="AD128" s="4">
        <f t="shared" si="29"/>
        <v>28.555682418810552</v>
      </c>
      <c r="AF128" s="4">
        <f t="shared" si="27"/>
        <v>-11.863597080852701</v>
      </c>
      <c r="AH128" s="2">
        <f t="shared" si="30"/>
        <v>-0.62722</v>
      </c>
      <c r="AJ128" s="2">
        <f t="shared" si="36"/>
        <v>0.29946524064171121</v>
      </c>
      <c r="AL128" s="2">
        <f t="shared" si="28"/>
        <v>3.1674208144796379E-2</v>
      </c>
      <c r="AN128" s="2">
        <f t="shared" si="37"/>
        <v>0.14901960784313725</v>
      </c>
      <c r="AP128" s="2">
        <f t="shared" si="38"/>
        <v>0.10588235294117647</v>
      </c>
    </row>
    <row r="129" spans="1:45" x14ac:dyDescent="0.2">
      <c r="A129" s="1" t="s">
        <v>170</v>
      </c>
      <c r="B129" s="1" t="s">
        <v>165</v>
      </c>
      <c r="C129" s="1">
        <v>78</v>
      </c>
      <c r="D129" s="1">
        <f t="shared" si="33"/>
        <v>247</v>
      </c>
      <c r="E129" s="1">
        <v>217</v>
      </c>
      <c r="F129" s="1">
        <v>30</v>
      </c>
      <c r="G129" s="1">
        <v>52</v>
      </c>
      <c r="H129" s="1">
        <f t="shared" si="25"/>
        <v>32</v>
      </c>
      <c r="I129" s="1">
        <v>13</v>
      </c>
      <c r="J129" s="1">
        <v>0</v>
      </c>
      <c r="K129" s="1">
        <v>7</v>
      </c>
      <c r="L129" s="1">
        <v>40</v>
      </c>
      <c r="M129" s="1">
        <v>24</v>
      </c>
      <c r="N129" s="1">
        <v>6</v>
      </c>
      <c r="O129" s="1">
        <v>58</v>
      </c>
      <c r="P129" s="2">
        <f t="shared" si="32"/>
        <v>0.23963133640552994</v>
      </c>
      <c r="Q129" s="2">
        <f t="shared" si="31"/>
        <v>0.39631336405529954</v>
      </c>
      <c r="R129" s="2">
        <f t="shared" si="39"/>
        <v>0.33198380566801622</v>
      </c>
      <c r="S129" s="1">
        <v>0</v>
      </c>
      <c r="T129" s="1">
        <v>0</v>
      </c>
      <c r="U129" s="1">
        <v>1</v>
      </c>
      <c r="V129" s="1">
        <v>0</v>
      </c>
      <c r="X129" s="2">
        <f t="shared" si="26"/>
        <v>0.72829716972331582</v>
      </c>
      <c r="Z129" s="2">
        <f t="shared" si="34"/>
        <v>0.32173279352226725</v>
      </c>
      <c r="AB129" s="2">
        <f t="shared" si="35"/>
        <v>0.1214574898785425</v>
      </c>
      <c r="AD129" s="4">
        <f t="shared" si="29"/>
        <v>35.304248004981112</v>
      </c>
      <c r="AF129" s="4">
        <f t="shared" si="27"/>
        <v>-4.6542324246771773</v>
      </c>
      <c r="AH129" s="2">
        <f t="shared" si="30"/>
        <v>4.5620000000000022E-2</v>
      </c>
      <c r="AJ129" s="2">
        <f t="shared" si="36"/>
        <v>0.29605263157894735</v>
      </c>
      <c r="AL129" s="2">
        <f t="shared" si="28"/>
        <v>0.1566820276497696</v>
      </c>
      <c r="AN129" s="2">
        <f t="shared" si="37"/>
        <v>0.23481781376518218</v>
      </c>
      <c r="AP129" s="2">
        <f t="shared" si="38"/>
        <v>9.7165991902834009E-2</v>
      </c>
    </row>
    <row r="130" spans="1:45" x14ac:dyDescent="0.2">
      <c r="A130" s="1" t="s">
        <v>171</v>
      </c>
      <c r="B130" s="1" t="s">
        <v>165</v>
      </c>
      <c r="C130" s="1">
        <v>143</v>
      </c>
      <c r="D130" s="1">
        <f t="shared" ref="D130:D161" si="40">E130+M130+N130+S130+T130</f>
        <v>585</v>
      </c>
      <c r="E130" s="1">
        <v>525</v>
      </c>
      <c r="F130" s="1">
        <v>76</v>
      </c>
      <c r="G130" s="1">
        <v>168</v>
      </c>
      <c r="H130" s="1">
        <f t="shared" si="25"/>
        <v>114</v>
      </c>
      <c r="I130" s="1">
        <v>43</v>
      </c>
      <c r="J130" s="1">
        <v>4</v>
      </c>
      <c r="K130" s="1">
        <v>7</v>
      </c>
      <c r="L130" s="1">
        <v>95</v>
      </c>
      <c r="M130" s="1">
        <v>41</v>
      </c>
      <c r="N130" s="1">
        <v>5</v>
      </c>
      <c r="O130" s="1">
        <v>76</v>
      </c>
      <c r="P130" s="2">
        <f t="shared" si="32"/>
        <v>0.32</v>
      </c>
      <c r="Q130" s="2">
        <f t="shared" si="31"/>
        <v>0.45714285714285713</v>
      </c>
      <c r="R130" s="2">
        <f t="shared" si="39"/>
        <v>0.37024221453287198</v>
      </c>
      <c r="S130" s="1">
        <v>7</v>
      </c>
      <c r="T130" s="1">
        <v>7</v>
      </c>
      <c r="U130" s="1">
        <v>2</v>
      </c>
      <c r="V130" s="1">
        <v>1</v>
      </c>
      <c r="X130" s="2">
        <f t="shared" si="26"/>
        <v>0.82738507167572917</v>
      </c>
      <c r="Z130" s="2">
        <f t="shared" ref="Z130:Z136" si="41">( (0.69 *M130) + (0.72*N130) + (0.88*H130) + (1.247*I130) + (1.578*J130) + (2.031 *K130) )/ (E130+M130+S130+N130)</f>
        <v>0.35702422145328727</v>
      </c>
      <c r="AB130" s="2">
        <f t="shared" ref="AB130:AB136" si="42">F130/D130</f>
        <v>0.12991452991452992</v>
      </c>
      <c r="AD130" s="4">
        <f t="shared" si="29"/>
        <v>100.17419991966031</v>
      </c>
      <c r="AF130" s="4">
        <f t="shared" si="27"/>
        <v>3.7870656744426605</v>
      </c>
      <c r="AH130" s="2">
        <f t="shared" si="30"/>
        <v>-0.63139999999999996</v>
      </c>
      <c r="AJ130" s="2">
        <f t="shared" ref="AJ130:AJ136" si="43" xml:space="preserve"> (G130-K130)/(E130-K130-O130+S130)</f>
        <v>0.35857461024498888</v>
      </c>
      <c r="AL130" s="2">
        <f t="shared" si="28"/>
        <v>0.13714285714285712</v>
      </c>
      <c r="AN130" s="2">
        <f t="shared" ref="AN130:AN136" si="44">O130/D130</f>
        <v>0.12991452991452992</v>
      </c>
      <c r="AP130" s="2">
        <f t="shared" ref="AP130:AP136" si="45">M130/D130</f>
        <v>7.0085470085470086E-2</v>
      </c>
    </row>
    <row r="131" spans="1:45" x14ac:dyDescent="0.2">
      <c r="A131" s="1" t="s">
        <v>172</v>
      </c>
      <c r="B131" s="1" t="s">
        <v>165</v>
      </c>
      <c r="C131" s="1">
        <v>122</v>
      </c>
      <c r="D131" s="1">
        <f t="shared" si="40"/>
        <v>460</v>
      </c>
      <c r="E131" s="1">
        <v>402</v>
      </c>
      <c r="F131" s="1">
        <v>49</v>
      </c>
      <c r="G131" s="1">
        <v>96</v>
      </c>
      <c r="H131" s="1">
        <f t="shared" ref="H131:H136" si="46">G131-(I131+J131+K131)</f>
        <v>61</v>
      </c>
      <c r="I131" s="1">
        <v>27</v>
      </c>
      <c r="J131" s="1">
        <v>2</v>
      </c>
      <c r="K131" s="1">
        <v>6</v>
      </c>
      <c r="L131" s="1">
        <v>58</v>
      </c>
      <c r="M131" s="1">
        <v>42</v>
      </c>
      <c r="N131" s="1">
        <v>9</v>
      </c>
      <c r="O131" s="1">
        <v>110</v>
      </c>
      <c r="P131" s="2">
        <f t="shared" si="32"/>
        <v>0.23880597014925373</v>
      </c>
      <c r="Q131" s="2">
        <f t="shared" si="31"/>
        <v>0.36069651741293535</v>
      </c>
      <c r="R131" s="2">
        <f t="shared" si="39"/>
        <v>0.32166301969365424</v>
      </c>
      <c r="S131" s="1">
        <v>4</v>
      </c>
      <c r="T131" s="1">
        <v>3</v>
      </c>
      <c r="U131" s="1">
        <v>0</v>
      </c>
      <c r="V131" s="1">
        <v>0</v>
      </c>
      <c r="X131" s="2">
        <f t="shared" ref="X131:X136" si="47">R131+Q131</f>
        <v>0.68235953710658959</v>
      </c>
      <c r="Z131" s="2">
        <f t="shared" si="41"/>
        <v>0.30229978118161926</v>
      </c>
      <c r="AB131" s="2">
        <f t="shared" si="42"/>
        <v>0.10652173913043478</v>
      </c>
      <c r="AD131" s="4">
        <f t="shared" si="29"/>
        <v>58.579056992830388</v>
      </c>
      <c r="AF131" s="4">
        <f t="shared" ref="AF131:AF136" si="48">((Z131-0.348)/1.394)*D131</f>
        <v>-15.080416539781298</v>
      </c>
      <c r="AH131" s="2">
        <f t="shared" si="30"/>
        <v>-0.27888000000000002</v>
      </c>
      <c r="AJ131" s="2">
        <f t="shared" si="43"/>
        <v>0.31034482758620691</v>
      </c>
      <c r="AL131" s="2">
        <f t="shared" ref="AL131:AL136" si="49">Q131-P131</f>
        <v>0.12189054726368162</v>
      </c>
      <c r="AN131" s="2">
        <f t="shared" si="44"/>
        <v>0.2391304347826087</v>
      </c>
      <c r="AP131" s="2">
        <f t="shared" si="45"/>
        <v>9.1304347826086957E-2</v>
      </c>
    </row>
    <row r="132" spans="1:45" x14ac:dyDescent="0.2">
      <c r="A132" s="1" t="s">
        <v>173</v>
      </c>
      <c r="B132" s="1" t="s">
        <v>165</v>
      </c>
      <c r="C132" s="1">
        <v>151</v>
      </c>
      <c r="D132" s="1">
        <f t="shared" si="40"/>
        <v>659</v>
      </c>
      <c r="E132" s="1">
        <v>570</v>
      </c>
      <c r="F132" s="1">
        <v>128</v>
      </c>
      <c r="G132" s="1">
        <v>183</v>
      </c>
      <c r="H132" s="1">
        <f t="shared" si="46"/>
        <v>127</v>
      </c>
      <c r="I132" s="1">
        <v>39</v>
      </c>
      <c r="J132" s="1">
        <v>11</v>
      </c>
      <c r="K132" s="1">
        <v>6</v>
      </c>
      <c r="L132" s="1">
        <v>75</v>
      </c>
      <c r="M132" s="1">
        <v>59</v>
      </c>
      <c r="N132" s="1">
        <v>15</v>
      </c>
      <c r="O132" s="1">
        <v>73</v>
      </c>
      <c r="P132" s="2">
        <f t="shared" si="32"/>
        <v>0.32105263157894737</v>
      </c>
      <c r="Q132" s="2">
        <f t="shared" si="31"/>
        <v>0.45964912280701753</v>
      </c>
      <c r="R132" s="2">
        <f t="shared" si="39"/>
        <v>0.39721792890262753</v>
      </c>
      <c r="S132" s="1">
        <v>3</v>
      </c>
      <c r="T132" s="1">
        <v>12</v>
      </c>
      <c r="U132" s="1">
        <v>28</v>
      </c>
      <c r="V132" s="1">
        <v>11</v>
      </c>
      <c r="X132" s="2">
        <f t="shared" si="47"/>
        <v>0.85686705170964506</v>
      </c>
      <c r="Z132" s="2">
        <f t="shared" si="41"/>
        <v>0.37317928902627512</v>
      </c>
      <c r="AB132" s="2">
        <f t="shared" si="42"/>
        <v>0.19423368740515934</v>
      </c>
      <c r="AD132" s="4">
        <f t="shared" si="29"/>
        <v>121.38466909015054</v>
      </c>
      <c r="AF132" s="4">
        <f t="shared" si="48"/>
        <v>11.903265041833086</v>
      </c>
      <c r="AH132" s="2">
        <f t="shared" si="30"/>
        <v>-1.8634899999999996</v>
      </c>
      <c r="AJ132" s="2">
        <f t="shared" si="43"/>
        <v>0.3582995951417004</v>
      </c>
      <c r="AL132" s="2">
        <f t="shared" si="49"/>
        <v>0.13859649122807016</v>
      </c>
      <c r="AN132" s="2">
        <f t="shared" si="44"/>
        <v>0.11077389984825493</v>
      </c>
      <c r="AP132" s="2">
        <f t="shared" si="45"/>
        <v>8.9529590288315627E-2</v>
      </c>
    </row>
    <row r="133" spans="1:45" x14ac:dyDescent="0.2">
      <c r="A133" s="1" t="s">
        <v>174</v>
      </c>
      <c r="B133" s="1" t="s">
        <v>165</v>
      </c>
      <c r="C133" s="1">
        <v>101</v>
      </c>
      <c r="D133" s="1">
        <f t="shared" si="40"/>
        <v>375</v>
      </c>
      <c r="E133" s="1">
        <v>341</v>
      </c>
      <c r="F133" s="1">
        <v>53</v>
      </c>
      <c r="G133" s="1">
        <v>97</v>
      </c>
      <c r="H133" s="1">
        <f t="shared" si="46"/>
        <v>75</v>
      </c>
      <c r="I133" s="1">
        <v>21</v>
      </c>
      <c r="J133" s="1">
        <v>0</v>
      </c>
      <c r="K133" s="1">
        <v>1</v>
      </c>
      <c r="L133" s="1">
        <v>27</v>
      </c>
      <c r="M133" s="1">
        <v>14</v>
      </c>
      <c r="N133" s="1">
        <v>8</v>
      </c>
      <c r="O133" s="1">
        <v>58</v>
      </c>
      <c r="P133" s="2">
        <f t="shared" si="32"/>
        <v>0.28445747800586513</v>
      </c>
      <c r="Q133" s="2">
        <f t="shared" si="31"/>
        <v>0.35483870967741937</v>
      </c>
      <c r="R133" s="2">
        <f t="shared" si="39"/>
        <v>0.32782369146005508</v>
      </c>
      <c r="S133" s="1">
        <v>0</v>
      </c>
      <c r="T133" s="1">
        <v>12</v>
      </c>
      <c r="U133" s="1">
        <v>4</v>
      </c>
      <c r="V133" s="1">
        <v>4</v>
      </c>
      <c r="X133" s="2">
        <f t="shared" si="47"/>
        <v>0.68266240113747445</v>
      </c>
      <c r="Z133" s="2">
        <f t="shared" si="41"/>
        <v>0.30203305785123968</v>
      </c>
      <c r="AB133" s="2">
        <f t="shared" si="42"/>
        <v>0.14133333333333334</v>
      </c>
      <c r="AD133" s="4">
        <f t="shared" si="29"/>
        <v>47.674443188683171</v>
      </c>
      <c r="AF133" s="4">
        <f t="shared" si="48"/>
        <v>-12.36556908592906</v>
      </c>
      <c r="AH133" s="2">
        <f t="shared" si="30"/>
        <v>-1.97353</v>
      </c>
      <c r="AJ133" s="2">
        <f t="shared" si="43"/>
        <v>0.34042553191489361</v>
      </c>
      <c r="AL133" s="2">
        <f t="shared" si="49"/>
        <v>7.0381231671554245E-2</v>
      </c>
      <c r="AN133" s="2">
        <f t="shared" si="44"/>
        <v>0.15466666666666667</v>
      </c>
      <c r="AP133" s="2">
        <f t="shared" si="45"/>
        <v>3.7333333333333336E-2</v>
      </c>
    </row>
    <row r="134" spans="1:45" x14ac:dyDescent="0.2">
      <c r="A134" s="1" t="s">
        <v>175</v>
      </c>
      <c r="B134" s="1" t="s">
        <v>165</v>
      </c>
      <c r="C134" s="1">
        <v>103</v>
      </c>
      <c r="D134" s="1">
        <f t="shared" si="40"/>
        <v>389</v>
      </c>
      <c r="E134" s="1">
        <v>338</v>
      </c>
      <c r="F134" s="1">
        <v>48</v>
      </c>
      <c r="G134" s="1">
        <v>105</v>
      </c>
      <c r="H134" s="1">
        <f t="shared" si="46"/>
        <v>75</v>
      </c>
      <c r="I134" s="1">
        <v>19</v>
      </c>
      <c r="J134" s="1">
        <v>0</v>
      </c>
      <c r="K134" s="1">
        <v>11</v>
      </c>
      <c r="L134" s="1">
        <v>60</v>
      </c>
      <c r="M134" s="1">
        <v>40</v>
      </c>
      <c r="N134" s="1">
        <v>6</v>
      </c>
      <c r="O134" s="1">
        <v>73</v>
      </c>
      <c r="P134" s="2">
        <f t="shared" si="32"/>
        <v>0.31065088757396447</v>
      </c>
      <c r="Q134" s="2">
        <f t="shared" si="31"/>
        <v>0.46449704142011833</v>
      </c>
      <c r="R134" s="2">
        <f t="shared" si="39"/>
        <v>0.38917525773195877</v>
      </c>
      <c r="S134" s="1">
        <v>4</v>
      </c>
      <c r="T134" s="1">
        <v>1</v>
      </c>
      <c r="U134" s="1">
        <v>0</v>
      </c>
      <c r="V134" s="1">
        <v>0</v>
      </c>
      <c r="X134" s="2">
        <f t="shared" si="47"/>
        <v>0.8536722991520771</v>
      </c>
      <c r="Z134" s="2">
        <f t="shared" si="41"/>
        <v>0.37101546391752577</v>
      </c>
      <c r="AB134" s="2">
        <f t="shared" si="42"/>
        <v>0.12339331619537275</v>
      </c>
      <c r="AD134" s="4">
        <f t="shared" ref="AD134:AD136" si="50">(((Z134-0.348)/1.2467927)+(0.164))*D134</f>
        <v>70.976837250585064</v>
      </c>
      <c r="AF134" s="4">
        <f t="shared" si="48"/>
        <v>6.422536200801674</v>
      </c>
      <c r="AH134" s="2">
        <f t="shared" si="30"/>
        <v>-0.30129</v>
      </c>
      <c r="AJ134" s="2">
        <f t="shared" si="43"/>
        <v>0.36434108527131781</v>
      </c>
      <c r="AL134" s="2">
        <f t="shared" si="49"/>
        <v>0.15384615384615385</v>
      </c>
      <c r="AN134" s="2">
        <f t="shared" si="44"/>
        <v>0.18766066838046272</v>
      </c>
      <c r="AP134" s="2">
        <f t="shared" si="45"/>
        <v>0.10282776349614396</v>
      </c>
    </row>
    <row r="135" spans="1:45" x14ac:dyDescent="0.2">
      <c r="A135" s="1" t="s">
        <v>176</v>
      </c>
      <c r="B135" s="1" t="s">
        <v>165</v>
      </c>
      <c r="C135" s="1">
        <v>141</v>
      </c>
      <c r="D135" s="1">
        <f t="shared" si="40"/>
        <v>599</v>
      </c>
      <c r="E135" s="1">
        <v>518</v>
      </c>
      <c r="F135" s="1">
        <v>108</v>
      </c>
      <c r="G135" s="1">
        <v>169</v>
      </c>
      <c r="H135" s="1">
        <f t="shared" si="46"/>
        <v>121</v>
      </c>
      <c r="I135" s="1">
        <v>32</v>
      </c>
      <c r="J135" s="1">
        <v>4</v>
      </c>
      <c r="K135" s="1">
        <v>12</v>
      </c>
      <c r="L135" s="1">
        <v>93</v>
      </c>
      <c r="M135" s="1">
        <v>55</v>
      </c>
      <c r="N135" s="1">
        <v>12</v>
      </c>
      <c r="O135" s="1">
        <v>64</v>
      </c>
      <c r="P135" s="2">
        <f t="shared" si="32"/>
        <v>0.32625482625482627</v>
      </c>
      <c r="Q135" s="2">
        <f t="shared" si="31"/>
        <v>0.47297297297297297</v>
      </c>
      <c r="R135" s="2">
        <f t="shared" si="39"/>
        <v>0.39663865546218485</v>
      </c>
      <c r="S135" s="1">
        <v>10</v>
      </c>
      <c r="T135" s="1">
        <v>4</v>
      </c>
      <c r="U135" s="1">
        <v>45</v>
      </c>
      <c r="V135" s="1">
        <v>6</v>
      </c>
      <c r="X135" s="2">
        <f t="shared" si="47"/>
        <v>0.86961162843515782</v>
      </c>
      <c r="Z135" s="2">
        <f t="shared" si="41"/>
        <v>0.37589579831932773</v>
      </c>
      <c r="AB135" s="2">
        <f t="shared" si="42"/>
        <v>0.18030050083472454</v>
      </c>
      <c r="AD135" s="4">
        <f t="shared" si="50"/>
        <v>111.63805408106522</v>
      </c>
      <c r="AF135" s="4">
        <f t="shared" si="48"/>
        <v>11.986788517415588</v>
      </c>
      <c r="AH135" s="2">
        <f t="shared" si="30"/>
        <v>4.7338800000000001</v>
      </c>
      <c r="AJ135" s="2">
        <f t="shared" si="43"/>
        <v>0.34734513274336282</v>
      </c>
      <c r="AL135" s="2">
        <f t="shared" si="49"/>
        <v>0.1467181467181467</v>
      </c>
      <c r="AN135" s="2">
        <f t="shared" si="44"/>
        <v>0.10684474123539232</v>
      </c>
      <c r="AP135" s="2">
        <f t="shared" si="45"/>
        <v>9.1819699499165269E-2</v>
      </c>
    </row>
    <row r="136" spans="1:45" x14ac:dyDescent="0.2">
      <c r="A136" s="1" t="s">
        <v>177</v>
      </c>
      <c r="B136" s="1" t="s">
        <v>165</v>
      </c>
      <c r="C136" s="1">
        <v>82</v>
      </c>
      <c r="D136" s="1">
        <f t="shared" si="40"/>
        <v>248</v>
      </c>
      <c r="E136" s="1">
        <v>209</v>
      </c>
      <c r="F136" s="1">
        <v>23</v>
      </c>
      <c r="G136" s="1">
        <v>45</v>
      </c>
      <c r="H136" s="1">
        <f t="shared" si="46"/>
        <v>39</v>
      </c>
      <c r="I136" s="1">
        <v>6</v>
      </c>
      <c r="J136" s="1">
        <v>0</v>
      </c>
      <c r="K136" s="1">
        <v>0</v>
      </c>
      <c r="L136" s="1">
        <v>26</v>
      </c>
      <c r="M136" s="1">
        <v>28</v>
      </c>
      <c r="N136" s="1">
        <v>3</v>
      </c>
      <c r="O136" s="1">
        <v>28</v>
      </c>
      <c r="P136" s="2">
        <f t="shared" si="32"/>
        <v>0.21531100478468901</v>
      </c>
      <c r="Q136" s="2">
        <f t="shared" si="31"/>
        <v>0.24401913875598086</v>
      </c>
      <c r="R136" s="2">
        <f t="shared" si="39"/>
        <v>0.31147540983606559</v>
      </c>
      <c r="S136" s="1">
        <v>4</v>
      </c>
      <c r="T136" s="1">
        <v>4</v>
      </c>
      <c r="U136" s="1">
        <v>0</v>
      </c>
      <c r="V136" s="1">
        <v>0</v>
      </c>
      <c r="X136" s="2">
        <f t="shared" si="47"/>
        <v>0.55549454859204639</v>
      </c>
      <c r="Z136" s="2">
        <f t="shared" si="41"/>
        <v>0.25935245901639342</v>
      </c>
      <c r="AB136" s="2">
        <f t="shared" si="42"/>
        <v>9.2741935483870969E-2</v>
      </c>
      <c r="AD136" s="4">
        <f t="shared" si="50"/>
        <v>23.039084629277649</v>
      </c>
      <c r="AF136" s="4">
        <f t="shared" si="48"/>
        <v>-15.770868123338898</v>
      </c>
      <c r="AH136" s="2">
        <f t="shared" si="30"/>
        <v>-0.17430000000000001</v>
      </c>
      <c r="AJ136" s="2">
        <f t="shared" si="43"/>
        <v>0.24324324324324326</v>
      </c>
      <c r="AL136" s="2">
        <f t="shared" si="49"/>
        <v>2.8708133971291849E-2</v>
      </c>
      <c r="AN136" s="2">
        <f t="shared" si="44"/>
        <v>0.11290322580645161</v>
      </c>
      <c r="AP136" s="2">
        <f t="shared" si="45"/>
        <v>0.11290322580645161</v>
      </c>
    </row>
    <row r="137" spans="1:45" x14ac:dyDescent="0.2">
      <c r="P137" s="2"/>
      <c r="Q137" s="2"/>
      <c r="R137" s="2"/>
      <c r="X137" s="2"/>
      <c r="Z137" s="2"/>
      <c r="AB137" s="2"/>
      <c r="AF137" s="4"/>
      <c r="AJ137" s="2"/>
      <c r="AL137" s="2"/>
      <c r="AN137" s="2"/>
      <c r="AP137" s="2"/>
    </row>
    <row r="138" spans="1:45" x14ac:dyDescent="0.2">
      <c r="P138" s="2"/>
      <c r="Q138" s="2"/>
      <c r="R138" s="2"/>
      <c r="X138" s="2"/>
      <c r="Z138" s="2"/>
      <c r="AB138" s="2"/>
      <c r="AF138" s="4"/>
      <c r="AJ138" s="2"/>
      <c r="AL138" s="2"/>
      <c r="AN138" s="2"/>
      <c r="AP138" s="2"/>
    </row>
    <row r="139" spans="1:45" x14ac:dyDescent="0.2">
      <c r="A139" s="1" t="s">
        <v>178</v>
      </c>
      <c r="C139" s="1">
        <f>SUM(C2:C136)</f>
        <v>13974</v>
      </c>
      <c r="D139" s="1">
        <f t="shared" ref="D139:V139" si="51">SUM(D2:D136)</f>
        <v>53679</v>
      </c>
      <c r="E139" s="1">
        <f t="shared" si="51"/>
        <v>46099</v>
      </c>
      <c r="F139" s="1">
        <f t="shared" si="51"/>
        <v>8980</v>
      </c>
      <c r="G139" s="1">
        <f t="shared" si="51"/>
        <v>13933</v>
      </c>
      <c r="H139" s="1">
        <f t="shared" si="51"/>
        <v>10095</v>
      </c>
      <c r="I139" s="1">
        <f t="shared" si="51"/>
        <v>2649</v>
      </c>
      <c r="J139" s="1">
        <f t="shared" si="51"/>
        <v>402</v>
      </c>
      <c r="K139" s="1">
        <f t="shared" si="51"/>
        <v>787</v>
      </c>
      <c r="L139" s="1">
        <f t="shared" si="51"/>
        <v>7829</v>
      </c>
      <c r="M139" s="1">
        <f t="shared" si="51"/>
        <v>4874</v>
      </c>
      <c r="N139" s="1">
        <f t="shared" si="51"/>
        <v>1395</v>
      </c>
      <c r="O139" s="1">
        <f t="shared" si="51"/>
        <v>7788</v>
      </c>
      <c r="S139" s="1">
        <f t="shared" si="51"/>
        <v>587</v>
      </c>
      <c r="T139" s="1">
        <f t="shared" si="51"/>
        <v>724</v>
      </c>
      <c r="U139" s="1">
        <f t="shared" si="51"/>
        <v>2068</v>
      </c>
      <c r="V139" s="1">
        <f t="shared" si="51"/>
        <v>589</v>
      </c>
      <c r="X139" s="2"/>
      <c r="Z139" s="2"/>
      <c r="AB139" s="2"/>
      <c r="AF139" s="4"/>
      <c r="AJ139" s="2"/>
      <c r="AL139" s="2"/>
      <c r="AN139" s="2"/>
      <c r="AP139" s="2"/>
    </row>
    <row r="140" spans="1:45" x14ac:dyDescent="0.2">
      <c r="P140" s="2"/>
      <c r="Q140" s="2"/>
      <c r="R140" s="2"/>
      <c r="X140" s="2"/>
      <c r="Z140" s="2"/>
      <c r="AB140" s="2"/>
      <c r="AF140" s="4"/>
      <c r="AJ140" s="2"/>
      <c r="AL140" s="2"/>
      <c r="AN140" s="2"/>
      <c r="AP140" s="2"/>
      <c r="AR140" s="1">
        <v>0.25</v>
      </c>
      <c r="AS140" s="1">
        <f>((U139*0.2)+(V139*-0.633))/(N139+M139+H139)</f>
        <v>2.4910168662918624E-3</v>
      </c>
    </row>
    <row r="141" spans="1:45" x14ac:dyDescent="0.2">
      <c r="A141" s="1" t="s">
        <v>179</v>
      </c>
      <c r="C141" s="2">
        <f t="shared" ref="C141:O141" si="52">AVERAGE(C2:C136)</f>
        <v>103.51111111111111</v>
      </c>
      <c r="D141" s="2">
        <f t="shared" si="52"/>
        <v>397.62222222222221</v>
      </c>
      <c r="E141" s="2">
        <f t="shared" si="52"/>
        <v>341.47407407407405</v>
      </c>
      <c r="F141" s="2">
        <f t="shared" si="52"/>
        <v>66.518518518518519</v>
      </c>
      <c r="G141" s="2">
        <f t="shared" si="52"/>
        <v>103.2074074074074</v>
      </c>
      <c r="H141" s="2">
        <f t="shared" si="52"/>
        <v>74.777777777777771</v>
      </c>
      <c r="I141" s="2">
        <f t="shared" si="52"/>
        <v>19.622222222222224</v>
      </c>
      <c r="J141" s="2">
        <f t="shared" si="52"/>
        <v>2.9777777777777779</v>
      </c>
      <c r="K141" s="2">
        <f t="shared" si="52"/>
        <v>5.8296296296296299</v>
      </c>
      <c r="L141" s="2">
        <f t="shared" si="52"/>
        <v>57.992592592592594</v>
      </c>
      <c r="M141" s="2">
        <f t="shared" si="52"/>
        <v>36.103703703703701</v>
      </c>
      <c r="N141" s="2">
        <f t="shared" si="52"/>
        <v>10.333333333333334</v>
      </c>
      <c r="O141" s="2">
        <f t="shared" si="52"/>
        <v>57.68888888888889</v>
      </c>
      <c r="P141" s="2">
        <f t="shared" ref="P141" si="53">AVERAGE(P2:P136)</f>
        <v>0.295893236333307</v>
      </c>
      <c r="Q141" s="2">
        <f>AVERAGE(Q2:Q136)</f>
        <v>0.41655765570544268</v>
      </c>
      <c r="R141" s="2">
        <f>AVERAGE(R2:R136)</f>
        <v>0.37652293734874681</v>
      </c>
      <c r="S141" s="2">
        <f t="shared" ref="S141:AP141" si="54">AVERAGE(S2:S136)</f>
        <v>4.3481481481481481</v>
      </c>
      <c r="T141" s="2">
        <f t="shared" si="54"/>
        <v>5.3629629629629632</v>
      </c>
      <c r="U141" s="2">
        <f t="shared" si="54"/>
        <v>15.318518518518518</v>
      </c>
      <c r="V141" s="2">
        <f t="shared" si="54"/>
        <v>4.3629629629629632</v>
      </c>
      <c r="W141" s="6"/>
      <c r="X141" s="2">
        <f t="shared" si="54"/>
        <v>0.79308059305418999</v>
      </c>
      <c r="Y141" s="6"/>
      <c r="Z141" s="2">
        <f t="shared" si="54"/>
        <v>0.34841258324364083</v>
      </c>
      <c r="AA141" s="6"/>
      <c r="AB141" s="2">
        <f t="shared" si="54"/>
        <v>0.16355354820168153</v>
      </c>
      <c r="AC141" s="6"/>
      <c r="AD141" s="2">
        <f t="shared" si="54"/>
        <v>67.29934823836264</v>
      </c>
      <c r="AE141" s="6"/>
      <c r="AF141" s="2">
        <f t="shared" si="54"/>
        <v>1.8686719643755174</v>
      </c>
      <c r="AG141" s="6"/>
      <c r="AH141" s="2">
        <f t="shared" si="54"/>
        <v>1.2325925925945244E-4</v>
      </c>
      <c r="AI141" s="6"/>
      <c r="AJ141" s="2">
        <f t="shared" si="54"/>
        <v>0.34075139132816012</v>
      </c>
      <c r="AK141" s="6"/>
      <c r="AL141" s="2">
        <f t="shared" si="54"/>
        <v>0.12066441937213565</v>
      </c>
      <c r="AM141" s="6"/>
      <c r="AN141" s="2">
        <f t="shared" si="54"/>
        <v>0.15070883726538689</v>
      </c>
      <c r="AO141" s="6"/>
      <c r="AP141" s="2">
        <f t="shared" si="54"/>
        <v>9.1702013588372211E-2</v>
      </c>
      <c r="AR141" s="1">
        <f xml:space="preserve"> Z141/AR140</f>
        <v>1.3936503329745633</v>
      </c>
    </row>
    <row r="142" spans="1:45" x14ac:dyDescent="0.2">
      <c r="R142" s="2"/>
      <c r="AF142" s="4"/>
    </row>
    <row r="143" spans="1:45" x14ac:dyDescent="0.2">
      <c r="R143" s="2"/>
      <c r="AF143" s="4"/>
    </row>
    <row r="144" spans="1:45" x14ac:dyDescent="0.2">
      <c r="R144" s="2"/>
      <c r="AF144" s="4"/>
    </row>
    <row r="145" spans="18:32" x14ac:dyDescent="0.2">
      <c r="R145" s="2"/>
    </row>
    <row r="146" spans="18:32" x14ac:dyDescent="0.2">
      <c r="R146" s="2"/>
      <c r="AF146" s="4"/>
    </row>
    <row r="147" spans="18:32" x14ac:dyDescent="0.2">
      <c r="R147" s="2"/>
      <c r="AF147" s="4"/>
    </row>
    <row r="148" spans="18:32" x14ac:dyDescent="0.2">
      <c r="R148" s="2"/>
      <c r="AF148" s="4"/>
    </row>
    <row r="149" spans="18:32" x14ac:dyDescent="0.2">
      <c r="R149" s="2"/>
      <c r="AF149" s="4"/>
    </row>
    <row r="150" spans="18:32" x14ac:dyDescent="0.2">
      <c r="R150" s="2"/>
    </row>
    <row r="151" spans="18:32" x14ac:dyDescent="0.2">
      <c r="R1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Holden Bridge</dc:creator>
  <cp:lastModifiedBy>Holden Bridge</cp:lastModifiedBy>
  <dcterms:created xsi:type="dcterms:W3CDTF">2020-04-17T15:55:32Z</dcterms:created>
  <dcterms:modified xsi:type="dcterms:W3CDTF">2020-04-29T19:41:18Z</dcterms:modified>
</cp:coreProperties>
</file>